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36500\"/>
    </mc:Choice>
  </mc:AlternateContent>
  <xr:revisionPtr revIDLastSave="0" documentId="13_ncr:1_{09D2B187-52DD-479F-AEAE-36FF3D17F885}" xr6:coauthVersionLast="47" xr6:coauthVersionMax="47" xr10:uidLastSave="{00000000-0000-0000-0000-000000000000}"/>
  <bookViews>
    <workbookView xWindow="-28920" yWindow="-30" windowWidth="29040" windowHeight="15720" tabRatio="799" firstSheet="1" activeTab="1" xr2:uid="{00000000-000D-0000-FFFF-FFFF00000000}"/>
  </bookViews>
  <sheets>
    <sheet name="Verzamelblad" sheetId="28" state="hidden" r:id="rId1"/>
    <sheet name="Algemene gegevens" sheetId="10" r:id="rId2"/>
    <sheet name="Prijzenblad" sheetId="108" state="hidden" r:id="rId3"/>
    <sheet name="Prijzenblad OP en OOP" sheetId="111" r:id="rId4"/>
    <sheet name="1" sheetId="24" state="hidden" r:id="rId5"/>
    <sheet name="23" sheetId="90" state="hidden" r:id="rId6"/>
    <sheet name="24" sheetId="91" state="hidden" r:id="rId7"/>
    <sheet name="25" sheetId="92" state="hidden" r:id="rId8"/>
    <sheet name="26" sheetId="93" state="hidden" r:id="rId9"/>
    <sheet name="27" sheetId="94" state="hidden" r:id="rId10"/>
    <sheet name="28" sheetId="95" state="hidden" r:id="rId11"/>
    <sheet name="29" sheetId="96" state="hidden" r:id="rId12"/>
    <sheet name="30" sheetId="97" state="hidden" r:id="rId13"/>
    <sheet name="31" sheetId="98" state="hidden" r:id="rId14"/>
    <sheet name="32" sheetId="99" state="hidden" r:id="rId15"/>
    <sheet name="33" sheetId="100" state="hidden" r:id="rId16"/>
    <sheet name="34" sheetId="101" state="hidden" r:id="rId17"/>
    <sheet name="35" sheetId="102" state="hidden" r:id="rId18"/>
    <sheet name="36" sheetId="103" state="hidden" r:id="rId19"/>
    <sheet name="37" sheetId="104" state="hidden" r:id="rId20"/>
    <sheet name="38" sheetId="105" state="hidden" r:id="rId21"/>
    <sheet name="39" sheetId="106" state="hidden" r:id="rId22"/>
    <sheet name="7. overige tafels" sheetId="7" state="hidden" r:id="rId23"/>
    <sheet name="8.Kasten - modulair" sheetId="23" state="hidden" r:id="rId24"/>
  </sheets>
  <definedNames>
    <definedName name="_xlnm._FilterDatabase" localSheetId="0" hidden="1">Verzamelblad!$A$1:$AN$41</definedName>
    <definedName name="_xlnm.Print_Area" localSheetId="22">'7. overige tafels'!$A$1:$D$28</definedName>
    <definedName name="_xlnm.Print_Area" localSheetId="1">'Algemene gegevens'!$A$1:$AL$24</definedName>
    <definedName name="_xlnm.Print_Area" localSheetId="3">'Prijzenblad OP en OOP'!$A$1:$E$26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11" l="1"/>
  <c r="E15" i="111"/>
  <c r="E12" i="111"/>
  <c r="E17" i="111"/>
  <c r="E16" i="111"/>
  <c r="E14" i="111"/>
  <c r="E13" i="111"/>
  <c r="E11" i="111"/>
  <c r="E10" i="111"/>
  <c r="E20" i="111" l="1"/>
  <c r="E11" i="108"/>
  <c r="E12" i="108"/>
  <c r="E13" i="108"/>
  <c r="E14" i="108"/>
  <c r="E15" i="108"/>
  <c r="E16" i="108"/>
  <c r="E17" i="108"/>
  <c r="E18" i="108"/>
  <c r="E19" i="108"/>
  <c r="E20" i="108"/>
  <c r="E21" i="108"/>
  <c r="E10" i="108"/>
  <c r="D47" i="108"/>
  <c r="D46" i="108"/>
  <c r="D45" i="108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15" i="108"/>
  <c r="G21" i="108"/>
  <c r="G20" i="108"/>
  <c r="G19" i="108"/>
  <c r="G18" i="108"/>
  <c r="G17" i="108"/>
  <c r="G16" i="108"/>
  <c r="G14" i="108"/>
  <c r="G13" i="108"/>
  <c r="G12" i="108"/>
  <c r="G11" i="108"/>
  <c r="G10" i="108"/>
  <c r="E47" i="108"/>
  <c r="E46" i="108"/>
  <c r="E45" i="108"/>
  <c r="E49" i="108" s="1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<sst xmlns="http://schemas.openxmlformats.org/spreadsheetml/2006/main" count="503" uniqueCount="107">
  <si>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</si>
  <si>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</si>
  <si>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</si>
  <si>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</si>
  <si>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</si>
  <si>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</si>
  <si>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</si>
  <si>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</si>
  <si>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</si>
  <si>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</si>
  <si>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Tekenbevoegde wijzigingen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</si>
  <si>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</si>
  <si>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</si>
  <si>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</si>
  <si>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</si>
  <si>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</si>
  <si>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</si>
  <si>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</si>
  <si>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</si>
  <si>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</si>
  <si>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</si>
  <si>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</si>
  <si>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</si>
  <si>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</si>
  <si>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</si>
  <si>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</si>
  <si>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</si>
  <si>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</si>
  <si>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</si>
  <si>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</si>
  <si>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</si>
  <si>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</si>
  <si>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</si>
  <si>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</si>
  <si>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</si>
  <si>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</si>
  <si>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</si>
  <si>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</si>
  <si>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</si>
  <si>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</si>
  <si>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</si>
  <si>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</si>
  <si>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</si>
  <si>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</si>
  <si>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</si>
  <si>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</si>
  <si>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</si>
  <si>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</si>
  <si>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</si>
  <si>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</si>
  <si>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</si>
  <si>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</si>
  <si>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</si>
  <si>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</si>
  <si>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</si>
  <si>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</si>
  <si>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</si>
  <si>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</si>
  <si>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</si>
  <si>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</si>
  <si>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</si>
  <si>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</si>
  <si>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</si>
  <si>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</si>
  <si>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</si>
  <si>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</si>
  <si>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</si>
  <si>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</si>
  <si>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</si>
  <si>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</si>
  <si>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</si>
  <si>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Salarisschaal</t>
  </si>
  <si>
    <t>LB 1</t>
  </si>
  <si>
    <t>LB 2</t>
  </si>
  <si>
    <t>LB 3</t>
  </si>
  <si>
    <t>LB 4</t>
  </si>
  <si>
    <t>LB 5</t>
  </si>
  <si>
    <t>LB 6</t>
  </si>
  <si>
    <t>LB 7</t>
  </si>
  <si>
    <t>LB 8</t>
  </si>
  <si>
    <t>LB 9</t>
  </si>
  <si>
    <t>LB 10</t>
  </si>
  <si>
    <t>LB 11</t>
  </si>
  <si>
    <t>LB 12</t>
  </si>
  <si>
    <t>UITZENDEN</t>
  </si>
  <si>
    <t>DETACHEREN</t>
  </si>
  <si>
    <t>WERVING &amp; SELECTIE</t>
  </si>
  <si>
    <t>Tarief inclusief bureaumarge</t>
  </si>
  <si>
    <t>Bureaumarge uitzenden</t>
  </si>
  <si>
    <t>Bureaumarge detacheren</t>
  </si>
  <si>
    <t>Detachering Onderwijzend Personeel</t>
  </si>
  <si>
    <t>Uitzenden Onderwijzend Personeel</t>
  </si>
  <si>
    <t>Werving &amp; Selectie Onderwijzend Personeel</t>
  </si>
  <si>
    <t>Werving &amp; Selectie fee</t>
  </si>
  <si>
    <t>Hier dient u een percentage te geven, die geldt voor elke functie.</t>
  </si>
  <si>
    <t xml:space="preserve">Dit betreft het percentage van het bruto jaarloon (inclusief vakantiegeld en andere beloningsvormen) </t>
  </si>
  <si>
    <t xml:space="preserve">Bruto salaris per uur </t>
  </si>
  <si>
    <t>Overige kosten per uur</t>
  </si>
  <si>
    <t xml:space="preserve">All-in tarief per uur, per salarisschaal </t>
  </si>
  <si>
    <t>Inhuur Onderwijzend Personeel (detachering)</t>
  </si>
  <si>
    <t>Inhuur Onderwijs Ondersteunend Personeel schaal 1 tot en met 7 (detachering)</t>
  </si>
  <si>
    <t>Werving &amp; Selectie Onderwijs Ondersteunend Personeel schaal 1 tot en met 7</t>
  </si>
  <si>
    <t>Inhuur Onderwijs Ondersteunend Personeel schaal 8 tot en met 16 (detachering)</t>
  </si>
  <si>
    <t>Werving &amp; Selectie Onderwijs Ondersteunend Personeel schaal 8 tot en met 16</t>
  </si>
  <si>
    <t>Inhuur Onderwijzend Personeel, waarbij Opdrachtgever werving &amp; selectie heeft gedaan (detachering)</t>
  </si>
  <si>
    <t>Inhuur Onderwijs Ondersteunend Personeel, waarbij Opdrachtgever werving &amp; selectie heeft gedaan (detachering) schaal 1 tot en met 7</t>
  </si>
  <si>
    <t>Inhuur Onderwijs Ondersteunend Personeel, waarbij Opdrachtgever werving &amp; selectie heeft gedaan (detachering) schaal 8 tot en met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</si>
</sst>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9301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0" fontId="27" fillId="0" borderId="0"/>
    <xf numFmtId="44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6" borderId="0" xfId="0" applyFill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/>
    <xf numFmtId="0" fontId="10" fillId="0" borderId="0" xfId="0" applyFont="1"/>
    <xf numFmtId="0" fontId="55" fillId="0" borderId="35" xfId="0" applyFont="1" applyBorder="1"/>
    <xf numFmtId="0" fontId="55" fillId="0" borderId="0" xfId="0" applyFont="1"/>
    <xf numFmtId="0" fontId="0" fillId="0" borderId="35" xfId="0" applyBorder="1"/>
    <xf numFmtId="0" fontId="0" fillId="0" borderId="1" xfId="0" applyBorder="1" applyAlignment="1">
      <alignment wrapText="1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2" fillId="62" borderId="36" xfId="0" applyFont="1" applyFill="1" applyBorder="1"/>
    <xf numFmtId="44" fontId="10" fillId="62" borderId="1" xfId="25984" applyFont="1" applyFill="1" applyBorder="1"/>
    <xf numFmtId="0" fontId="2" fillId="62" borderId="0" xfId="0" applyFont="1" applyFill="1"/>
    <xf numFmtId="44" fontId="1" fillId="62" borderId="1" xfId="25984" applyFont="1" applyFill="1" applyBorder="1"/>
    <xf numFmtId="0" fontId="1" fillId="62" borderId="35" xfId="0" applyFont="1" applyFill="1" applyBorder="1"/>
    <xf numFmtId="0" fontId="10" fillId="62" borderId="35" xfId="0" applyFont="1" applyFill="1" applyBorder="1"/>
    <xf numFmtId="0" fontId="15" fillId="62" borderId="0" xfId="0" applyFont="1" applyFill="1"/>
    <xf numFmtId="44" fontId="56" fillId="62" borderId="1" xfId="25984" applyFont="1" applyFill="1" applyBorder="1"/>
    <xf numFmtId="0" fontId="10" fillId="62" borderId="0" xfId="0" applyFont="1" applyFill="1"/>
    <xf numFmtId="44" fontId="0" fillId="6" borderId="0" xfId="0" applyNumberFormat="1" applyFill="1"/>
    <xf numFmtId="0" fontId="0" fillId="62" borderId="0" xfId="0" applyFill="1"/>
    <xf numFmtId="0" fontId="9" fillId="6" borderId="0" xfId="0" applyFont="1" applyFill="1"/>
    <xf numFmtId="4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44" fontId="10" fillId="62" borderId="0" xfId="0" applyNumberFormat="1" applyFont="1" applyFill="1"/>
    <xf numFmtId="44" fontId="0" fillId="6" borderId="1" xfId="0" applyNumberFormat="1" applyFill="1" applyBorder="1" applyAlignment="1">
      <alignment horizontal="left" vertical="top"/>
    </xf>
    <xf numFmtId="0" fontId="0" fillId="6" borderId="0" xfId="0" applyFill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10" fillId="62" borderId="0" xfId="0" applyFont="1" applyFill="1" applyAlignment="1">
      <alignment horizontal="center" vertical="center"/>
    </xf>
    <xf numFmtId="10" fontId="0" fillId="63" borderId="2" xfId="0" applyNumberFormat="1" applyFill="1" applyBorder="1" applyAlignment="1">
      <alignment horizontal="center" vertical="center"/>
    </xf>
    <xf numFmtId="10" fontId="0" fillId="6" borderId="0" xfId="0" applyNumberFormat="1" applyFill="1" applyAlignment="1">
      <alignment horizontal="center" vertical="center"/>
    </xf>
    <xf numFmtId="0" fontId="2" fillId="62" borderId="0" xfId="0" applyFont="1" applyFill="1" applyAlignment="1">
      <alignment horizontal="center" vertical="center" wrapText="1"/>
    </xf>
    <xf numFmtId="10" fontId="12" fillId="63" borderId="1" xfId="0" applyNumberFormat="1" applyFont="1" applyFill="1" applyBorder="1" applyAlignment="1">
      <alignment horizontal="center" vertical="center"/>
    </xf>
    <xf numFmtId="10" fontId="12" fillId="63" borderId="0" xfId="0" applyNumberFormat="1" applyFont="1" applyFill="1" applyAlignment="1">
      <alignment horizontal="center" vertical="center"/>
    </xf>
    <xf numFmtId="0" fontId="15" fillId="62" borderId="0" xfId="0" applyFont="1" applyFill="1" applyAlignment="1">
      <alignment horizontal="center" vertical="center"/>
    </xf>
    <xf numFmtId="0" fontId="56" fillId="6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63" borderId="1" xfId="0" applyNumberFormat="1" applyFill="1" applyBorder="1" applyAlignment="1">
      <alignment horizontal="center" vertical="center"/>
    </xf>
    <xf numFmtId="0" fontId="13" fillId="6" borderId="0" xfId="0" applyFont="1" applyFill="1"/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/>
    </xf>
    <xf numFmtId="0" fontId="55" fillId="3" borderId="34" xfId="0" applyFont="1" applyFill="1" applyBorder="1" applyAlignment="1">
      <alignment horizontal="center"/>
    </xf>
    <xf numFmtId="0" fontId="55" fillId="3" borderId="14" xfId="0" applyFont="1" applyFill="1" applyBorder="1" applyAlignment="1">
      <alignment horizontal="center"/>
    </xf>
    <xf numFmtId="0" fontId="2" fillId="62" borderId="0" xfId="0" applyFont="1" applyFill="1" applyAlignment="1">
      <alignment wrapText="1"/>
    </xf>
    <xf numFmtId="10" fontId="12" fillId="63" borderId="1" xfId="0" applyNumberFormat="1" applyFont="1" applyFill="1" applyBorder="1"/>
    <xf numFmtId="0" fontId="10" fillId="62" borderId="1" xfId="0" applyFont="1" applyFill="1" applyBorder="1"/>
    <xf numFmtId="44" fontId="10" fillId="62" borderId="37" xfId="25984" applyFont="1" applyFill="1" applyBorder="1"/>
    <xf numFmtId="0" fontId="56" fillId="62" borderId="1" xfId="0" applyFont="1" applyFill="1" applyBorder="1"/>
  </cellXfs>
  <cellStyles count="29301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2 2" xfId="26009" xr:uid="{0DF606B3-CCFC-45B2-A9E1-8302B17D2273}"/>
    <cellStyle name="Euro 3" xfId="153" xr:uid="{00000000-0005-0000-0000-0000FC0D0000}"/>
    <cellStyle name="Euro 3 2" xfId="26010" xr:uid="{1CB6F1F2-4A14-4AB8-BCD2-EFD2409DBCE4}"/>
    <cellStyle name="Euro 4" xfId="154" xr:uid="{00000000-0005-0000-0000-0000FD0D0000}"/>
    <cellStyle name="Euro 4 2" xfId="26011" xr:uid="{50C48335-EC61-4EA3-BD83-C966F150171B}"/>
    <cellStyle name="Euro 5" xfId="2254" xr:uid="{00000000-0005-0000-0000-0000FE0D0000}"/>
    <cellStyle name="Euro 5 2" xfId="26184" xr:uid="{F1157B15-CB86-466A-A9C9-F18A5DC1DFB7}"/>
    <cellStyle name="Euro 6" xfId="26008" xr:uid="{0D262EF6-9E68-46EE-9104-F98A1B0625F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2 2 2" xfId="29280" xr:uid="{2EECA6AC-221F-405C-B8F6-67191E93EE4A}"/>
    <cellStyle name="Komma 2 3" xfId="26012" xr:uid="{D5DD8284-903A-4A1F-B9D1-DA2A0A9C0E42}"/>
    <cellStyle name="Komma 3" xfId="159" xr:uid="{00000000-0005-0000-0000-0000E3180000}"/>
    <cellStyle name="Komma 3 2" xfId="20523" xr:uid="{00000000-0005-0000-0000-0000E4180000}"/>
    <cellStyle name="Komma 3 2 2" xfId="29281" xr:uid="{86207650-659E-461E-B29A-66045DC1BCBC}"/>
    <cellStyle name="Komma 3 3" xfId="26013" xr:uid="{4EB6687A-8185-4E41-BF16-4C7D9002A415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0 2 2" xfId="27865" xr:uid="{55914797-4FD7-478F-89CE-3CCB2FF397E4}"/>
    <cellStyle name="Notitie 10 10 3" xfId="26334" xr:uid="{DD7E64E3-F34C-4746-9E55-51C23CB76B6F}"/>
    <cellStyle name="Notitie 10 11" xfId="5055" xr:uid="{00000000-0005-0000-0000-000038190000}"/>
    <cellStyle name="Notitie 10 11 2" xfId="14782" xr:uid="{00000000-0005-0000-0000-000039190000}"/>
    <cellStyle name="Notitie 10 11 2 2" xfId="28079" xr:uid="{EA9D912B-D285-4C12-A936-FB5BCFF49FE4}"/>
    <cellStyle name="Notitie 10 11 3" xfId="26548" xr:uid="{A96CA80D-3B66-4376-B353-5240CF2F39B4}"/>
    <cellStyle name="Notitie 10 12" xfId="2639" xr:uid="{00000000-0005-0000-0000-00003A190000}"/>
    <cellStyle name="Notitie 10 12 2" xfId="12366" xr:uid="{00000000-0005-0000-0000-00003B190000}"/>
    <cellStyle name="Notitie 10 12 2 2" xfId="27820" xr:uid="{C8C9795B-5117-49FF-B43F-B74689283B8E}"/>
    <cellStyle name="Notitie 10 12 3" xfId="26289" xr:uid="{57357451-B45F-48C1-BAA8-DAA090B8CC2D}"/>
    <cellStyle name="Notitie 10 13" xfId="2984" xr:uid="{00000000-0005-0000-0000-00003C190000}"/>
    <cellStyle name="Notitie 10 13 2" xfId="12711" xr:uid="{00000000-0005-0000-0000-00003D190000}"/>
    <cellStyle name="Notitie 10 13 2 2" xfId="27904" xr:uid="{6B369CCE-C958-4B94-92D0-154981AE45D5}"/>
    <cellStyle name="Notitie 10 13 3" xfId="26373" xr:uid="{B70CEC9C-C4F3-4F68-A5B2-15021DC9F218}"/>
    <cellStyle name="Notitie 10 14" xfId="6940" xr:uid="{00000000-0005-0000-0000-00003E190000}"/>
    <cellStyle name="Notitie 10 14 2" xfId="16667" xr:uid="{00000000-0005-0000-0000-00003F190000}"/>
    <cellStyle name="Notitie 10 14 2 2" xfId="28524" xr:uid="{39258C52-83B8-4DC7-9772-97E97A52DEAD}"/>
    <cellStyle name="Notitie 10 14 3" xfId="26993" xr:uid="{FB774B06-4499-47E6-9053-9EC148AF7035}"/>
    <cellStyle name="Notitie 10 15" xfId="6097" xr:uid="{00000000-0005-0000-0000-000040190000}"/>
    <cellStyle name="Notitie 10 15 2" xfId="15824" xr:uid="{00000000-0005-0000-0000-000041190000}"/>
    <cellStyle name="Notitie 10 15 2 2" xfId="28334" xr:uid="{06CE216F-0856-40A1-90B1-4CB4CAC92804}"/>
    <cellStyle name="Notitie 10 15 3" xfId="26803" xr:uid="{B519EDC6-C206-4371-9AA2-37E7F44D8368}"/>
    <cellStyle name="Notitie 10 16" xfId="4654" xr:uid="{00000000-0005-0000-0000-000042190000}"/>
    <cellStyle name="Notitie 10 16 2" xfId="14381" xr:uid="{00000000-0005-0000-0000-000043190000}"/>
    <cellStyle name="Notitie 10 16 2 2" xfId="27987" xr:uid="{62C21A16-1BCE-4B55-A8C0-CC4CB2BF7893}"/>
    <cellStyle name="Notitie 10 16 3" xfId="26456" xr:uid="{07190078-679A-4904-9F80-2A55ADFDDC20}"/>
    <cellStyle name="Notitie 10 17" xfId="7243" xr:uid="{00000000-0005-0000-0000-000044190000}"/>
    <cellStyle name="Notitie 10 17 2" xfId="16970" xr:uid="{00000000-0005-0000-0000-000045190000}"/>
    <cellStyle name="Notitie 10 17 2 2" xfId="28581" xr:uid="{C070F7EB-DFDB-4303-9290-ACCADBA5BC52}"/>
    <cellStyle name="Notitie 10 17 3" xfId="27050" xr:uid="{CEDE3F13-BEDA-4A02-B5DF-59BA223A711D}"/>
    <cellStyle name="Notitie 10 18" xfId="7434" xr:uid="{00000000-0005-0000-0000-000046190000}"/>
    <cellStyle name="Notitie 10 18 2" xfId="17161" xr:uid="{00000000-0005-0000-0000-000047190000}"/>
    <cellStyle name="Notitie 10 18 2 2" xfId="28619" xr:uid="{9C0787AE-B804-4717-B228-A96F67439BB5}"/>
    <cellStyle name="Notitie 10 18 3" xfId="27088" xr:uid="{222D8057-3469-41B9-9960-3582E43E74E8}"/>
    <cellStyle name="Notitie 10 19" xfId="5029" xr:uid="{00000000-0005-0000-0000-000048190000}"/>
    <cellStyle name="Notitie 10 19 2" xfId="14756" xr:uid="{00000000-0005-0000-0000-000049190000}"/>
    <cellStyle name="Notitie 10 19 2 2" xfId="28071" xr:uid="{97A55D86-0324-424A-8DF5-1A41C2D4B8E8}"/>
    <cellStyle name="Notitie 10 19 3" xfId="26540" xr:uid="{ABF9F384-2A51-4608-AC3D-403978729E58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0 2 2" xfId="28545" xr:uid="{C1AE40CC-AFB0-4D76-8787-AE6B85A5D5DA}"/>
    <cellStyle name="Notitie 10 2 10 3" xfId="27014" xr:uid="{B4F05BA6-7932-465A-A238-D71A56471D58}"/>
    <cellStyle name="Notitie 10 2 11" xfId="7320" xr:uid="{00000000-0005-0000-0000-00004D190000}"/>
    <cellStyle name="Notitie 10 2 11 2" xfId="17047" xr:uid="{00000000-0005-0000-0000-00004E190000}"/>
    <cellStyle name="Notitie 10 2 11 2 2" xfId="28585" xr:uid="{8D32061F-DEAD-4B06-B969-F53E9A9600BA}"/>
    <cellStyle name="Notitie 10 2 11 3" xfId="27054" xr:uid="{56E4E995-9FB2-4A75-B18A-1D1A30146E3F}"/>
    <cellStyle name="Notitie 10 2 12" xfId="7515" xr:uid="{00000000-0005-0000-0000-00004F190000}"/>
    <cellStyle name="Notitie 10 2 12 2" xfId="17242" xr:uid="{00000000-0005-0000-0000-000050190000}"/>
    <cellStyle name="Notitie 10 2 12 2 2" xfId="28625" xr:uid="{20A0F92F-9764-43B3-900F-95C0230B5BE1}"/>
    <cellStyle name="Notitie 10 2 12 3" xfId="27094" xr:uid="{C227563D-CCF0-4434-B5BD-B3E4D1584241}"/>
    <cellStyle name="Notitie 10 2 13" xfId="7709" xr:uid="{00000000-0005-0000-0000-000051190000}"/>
    <cellStyle name="Notitie 10 2 13 2" xfId="17436" xr:uid="{00000000-0005-0000-0000-000052190000}"/>
    <cellStyle name="Notitie 10 2 13 2 2" xfId="28667" xr:uid="{7D6AB735-F286-45F0-8002-E7DB4D420354}"/>
    <cellStyle name="Notitie 10 2 13 3" xfId="27136" xr:uid="{61683FC9-C067-483C-AE5D-77EA4B0541C1}"/>
    <cellStyle name="Notitie 10 2 14" xfId="7905" xr:uid="{00000000-0005-0000-0000-000053190000}"/>
    <cellStyle name="Notitie 10 2 14 2" xfId="17632" xr:uid="{00000000-0005-0000-0000-000054190000}"/>
    <cellStyle name="Notitie 10 2 14 2 2" xfId="28703" xr:uid="{29982545-3E5D-4843-A729-775A1656FA75}"/>
    <cellStyle name="Notitie 10 2 14 3" xfId="27172" xr:uid="{A3E1F598-B696-426D-A25A-3E260B3555DD}"/>
    <cellStyle name="Notitie 10 2 15" xfId="6094" xr:uid="{00000000-0005-0000-0000-000055190000}"/>
    <cellStyle name="Notitie 10 2 15 2" xfId="15821" xr:uid="{00000000-0005-0000-0000-000056190000}"/>
    <cellStyle name="Notitie 10 2 15 2 2" xfId="28331" xr:uid="{FB236A13-6C3E-4CE3-BAF5-782BF7665B21}"/>
    <cellStyle name="Notitie 10 2 15 3" xfId="26800" xr:uid="{8B8A636F-7E21-4994-B71E-9B6CFF569EE2}"/>
    <cellStyle name="Notitie 10 2 16" xfId="8207" xr:uid="{00000000-0005-0000-0000-000057190000}"/>
    <cellStyle name="Notitie 10 2 16 2" xfId="17934" xr:uid="{00000000-0005-0000-0000-000058190000}"/>
    <cellStyle name="Notitie 10 2 16 2 2" xfId="28770" xr:uid="{06D9BCE4-61EB-4CA3-B0CA-9C1A3DADB336}"/>
    <cellStyle name="Notitie 10 2 16 3" xfId="27239" xr:uid="{213BFD36-7109-4F00-8C73-A8BAA3A51C71}"/>
    <cellStyle name="Notitie 10 2 17" xfId="8395" xr:uid="{00000000-0005-0000-0000-000059190000}"/>
    <cellStyle name="Notitie 10 2 17 2" xfId="18122" xr:uid="{00000000-0005-0000-0000-00005A190000}"/>
    <cellStyle name="Notitie 10 2 17 2 2" xfId="28807" xr:uid="{7AB30989-00A8-4239-AD8E-CF2C523EEDF1}"/>
    <cellStyle name="Notitie 10 2 17 3" xfId="27276" xr:uid="{28BA1787-9CC2-4533-8654-D8063183B7A9}"/>
    <cellStyle name="Notitie 10 2 18" xfId="8577" xr:uid="{00000000-0005-0000-0000-00005B190000}"/>
    <cellStyle name="Notitie 10 2 18 2" xfId="18304" xr:uid="{00000000-0005-0000-0000-00005C190000}"/>
    <cellStyle name="Notitie 10 2 18 2 2" xfId="28841" xr:uid="{D4F2A0E5-0788-4BD4-AB55-4FE49E104FAB}"/>
    <cellStyle name="Notitie 10 2 18 3" xfId="27310" xr:uid="{98FAA378-8C64-4078-A663-8FC53F727EB3}"/>
    <cellStyle name="Notitie 10 2 19" xfId="8751" xr:uid="{00000000-0005-0000-0000-00005D190000}"/>
    <cellStyle name="Notitie 10 2 19 2" xfId="18478" xr:uid="{00000000-0005-0000-0000-00005E190000}"/>
    <cellStyle name="Notitie 10 2 19 2 2" xfId="28875" xr:uid="{EE015D57-D4B1-4666-BAD2-99105395ECB3}"/>
    <cellStyle name="Notitie 10 2 19 3" xfId="27344" xr:uid="{539504F8-EE3E-4F30-AD49-C5AD9CCBC4A4}"/>
    <cellStyle name="Notitie 10 2 2" xfId="4507" xr:uid="{00000000-0005-0000-0000-00005F190000}"/>
    <cellStyle name="Notitie 10 2 2 2" xfId="14234" xr:uid="{00000000-0005-0000-0000-000060190000}"/>
    <cellStyle name="Notitie 10 2 2 2 2" xfId="27957" xr:uid="{387F95A5-CE08-48DF-BF03-45F05F02F086}"/>
    <cellStyle name="Notitie 10 2 2 3" xfId="26426" xr:uid="{09DB3D03-DFA6-4AFB-B038-676607CA87FD}"/>
    <cellStyle name="Notitie 10 2 20" xfId="8924" xr:uid="{00000000-0005-0000-0000-000061190000}"/>
    <cellStyle name="Notitie 10 2 20 2" xfId="18651" xr:uid="{00000000-0005-0000-0000-000062190000}"/>
    <cellStyle name="Notitie 10 2 20 2 2" xfId="28909" xr:uid="{37A86080-BC7C-44DF-AEC4-69E1869821CC}"/>
    <cellStyle name="Notitie 10 2 20 3" xfId="27378" xr:uid="{470609BD-D453-4398-91DF-76AF24A9DD03}"/>
    <cellStyle name="Notitie 10 2 21" xfId="9104" xr:uid="{00000000-0005-0000-0000-000063190000}"/>
    <cellStyle name="Notitie 10 2 21 2" xfId="18831" xr:uid="{00000000-0005-0000-0000-000064190000}"/>
    <cellStyle name="Notitie 10 2 21 2 2" xfId="28943" xr:uid="{2D84E45D-F4CA-4A8A-BEDD-0DDE50CE0F6E}"/>
    <cellStyle name="Notitie 10 2 21 3" xfId="27412" xr:uid="{D711C5BE-A508-4BBD-A025-24F384B1CFA7}"/>
    <cellStyle name="Notitie 10 2 22" xfId="9274" xr:uid="{00000000-0005-0000-0000-000065190000}"/>
    <cellStyle name="Notitie 10 2 22 2" xfId="19001" xr:uid="{00000000-0005-0000-0000-000066190000}"/>
    <cellStyle name="Notitie 10 2 22 2 2" xfId="28976" xr:uid="{474B53D3-090E-4596-93B3-08591DB13E92}"/>
    <cellStyle name="Notitie 10 2 22 3" xfId="27445" xr:uid="{5E064246-EEC4-4208-9158-18B0A81E5C44}"/>
    <cellStyle name="Notitie 10 2 23" xfId="9444" xr:uid="{00000000-0005-0000-0000-000067190000}"/>
    <cellStyle name="Notitie 10 2 23 2" xfId="19171" xr:uid="{00000000-0005-0000-0000-000068190000}"/>
    <cellStyle name="Notitie 10 2 23 2 2" xfId="29011" xr:uid="{6AC14F90-4C12-410C-8FF8-0DF342EEEDE2}"/>
    <cellStyle name="Notitie 10 2 23 3" xfId="27480" xr:uid="{F36FA691-9781-4257-B834-66D4B58619C6}"/>
    <cellStyle name="Notitie 10 2 24" xfId="9608" xr:uid="{00000000-0005-0000-0000-000069190000}"/>
    <cellStyle name="Notitie 10 2 24 2" xfId="19335" xr:uid="{00000000-0005-0000-0000-00006A190000}"/>
    <cellStyle name="Notitie 10 2 24 2 2" xfId="29044" xr:uid="{73C2E5F7-A3AF-411F-88E3-50153A7EBDAC}"/>
    <cellStyle name="Notitie 10 2 24 3" xfId="27513" xr:uid="{DD7CD5A8-0130-4DB5-8688-0AEEE6DE191E}"/>
    <cellStyle name="Notitie 10 2 25" xfId="9780" xr:uid="{00000000-0005-0000-0000-00006B190000}"/>
    <cellStyle name="Notitie 10 2 25 2" xfId="19507" xr:uid="{00000000-0005-0000-0000-00006C190000}"/>
    <cellStyle name="Notitie 10 2 25 2 2" xfId="29076" xr:uid="{C0371863-138E-489E-96CB-92DA7598602A}"/>
    <cellStyle name="Notitie 10 2 25 3" xfId="27545" xr:uid="{D82F0A3B-04B1-41A5-8E14-1CB943F41AFC}"/>
    <cellStyle name="Notitie 10 2 26" xfId="9941" xr:uid="{00000000-0005-0000-0000-00006D190000}"/>
    <cellStyle name="Notitie 10 2 26 2" xfId="19668" xr:uid="{00000000-0005-0000-0000-00006E190000}"/>
    <cellStyle name="Notitie 10 2 26 2 2" xfId="29107" xr:uid="{9BB9F99A-E00F-47EF-967D-35E4308F7D5D}"/>
    <cellStyle name="Notitie 10 2 26 3" xfId="27576" xr:uid="{5D6916D7-4796-44A3-AB02-F0870D89DC66}"/>
    <cellStyle name="Notitie 10 2 27" xfId="10100" xr:uid="{00000000-0005-0000-0000-00006F190000}"/>
    <cellStyle name="Notitie 10 2 27 2" xfId="19827" xr:uid="{00000000-0005-0000-0000-000070190000}"/>
    <cellStyle name="Notitie 10 2 27 2 2" xfId="29138" xr:uid="{9863D7FE-9CFE-4763-8CFD-B21228214F00}"/>
    <cellStyle name="Notitie 10 2 27 3" xfId="27607" xr:uid="{C63D6CAB-09AC-4452-8F21-3AA40D57718A}"/>
    <cellStyle name="Notitie 10 2 28" xfId="10255" xr:uid="{00000000-0005-0000-0000-000071190000}"/>
    <cellStyle name="Notitie 10 2 28 2" xfId="19982" xr:uid="{00000000-0005-0000-0000-000072190000}"/>
    <cellStyle name="Notitie 10 2 28 2 2" xfId="29168" xr:uid="{9216ACEF-4192-4513-827B-58A285F0488F}"/>
    <cellStyle name="Notitie 10 2 28 3" xfId="27637" xr:uid="{521D1B9B-A287-47B8-A658-D925CAF939C5}"/>
    <cellStyle name="Notitie 10 2 29" xfId="10409" xr:uid="{00000000-0005-0000-0000-000073190000}"/>
    <cellStyle name="Notitie 10 2 29 2" xfId="20136" xr:uid="{00000000-0005-0000-0000-000074190000}"/>
    <cellStyle name="Notitie 10 2 29 2 2" xfId="29198" xr:uid="{FA1DD27D-FACB-4174-9ED8-E3CC2390102D}"/>
    <cellStyle name="Notitie 10 2 29 3" xfId="27667" xr:uid="{41DE4DAC-CD2F-441A-80F6-579C49ED71E8}"/>
    <cellStyle name="Notitie 10 2 3" xfId="5716" xr:uid="{00000000-0005-0000-0000-000075190000}"/>
    <cellStyle name="Notitie 10 2 3 2" xfId="15443" xr:uid="{00000000-0005-0000-0000-000076190000}"/>
    <cellStyle name="Notitie 10 2 3 2 2" xfId="28246" xr:uid="{B16C6B1C-C4E5-4909-B7EE-8157170D0BFF}"/>
    <cellStyle name="Notitie 10 2 3 3" xfId="26715" xr:uid="{B697F3D2-B2B1-4760-B7C6-72EBA915603F}"/>
    <cellStyle name="Notitie 10 2 30" xfId="10560" xr:uid="{00000000-0005-0000-0000-000077190000}"/>
    <cellStyle name="Notitie 10 2 30 2" xfId="20287" xr:uid="{00000000-0005-0000-0000-000078190000}"/>
    <cellStyle name="Notitie 10 2 30 2 2" xfId="29227" xr:uid="{004E8542-5CA6-4BC1-8102-64EB483CF8C1}"/>
    <cellStyle name="Notitie 10 2 30 3" xfId="27696" xr:uid="{122E45E6-EB54-4F7A-8B85-CF013E47150D}"/>
    <cellStyle name="Notitie 10 2 31" xfId="10706" xr:uid="{00000000-0005-0000-0000-000079190000}"/>
    <cellStyle name="Notitie 10 2 31 2" xfId="20433" xr:uid="{00000000-0005-0000-0000-00007A190000}"/>
    <cellStyle name="Notitie 10 2 31 2 2" xfId="29253" xr:uid="{1DCC4D69-021E-414F-B63A-57A16F8955E4}"/>
    <cellStyle name="Notitie 10 2 31 3" xfId="27722" xr:uid="{55ECEAB5-6EB9-4BFB-A2C0-52CF5D4B8515}"/>
    <cellStyle name="Notitie 10 2 32" xfId="26185" xr:uid="{361AF7C0-1064-4922-9F37-FEFD8573C848}"/>
    <cellStyle name="Notitie 10 2 4" xfId="5931" xr:uid="{00000000-0005-0000-0000-00007B190000}"/>
    <cellStyle name="Notitie 10 2 4 2" xfId="15658" xr:uid="{00000000-0005-0000-0000-00007C190000}"/>
    <cellStyle name="Notitie 10 2 4 2 2" xfId="28289" xr:uid="{648D6A6D-09D2-42F7-9CF4-BFD9D467997E}"/>
    <cellStyle name="Notitie 10 2 4 3" xfId="26758" xr:uid="{DBA61E20-00C7-49A7-ACBA-CD8BF62C9E35}"/>
    <cellStyle name="Notitie 10 2 5" xfId="2940" xr:uid="{00000000-0005-0000-0000-00007D190000}"/>
    <cellStyle name="Notitie 10 2 5 2" xfId="12667" xr:uid="{00000000-0005-0000-0000-00007E190000}"/>
    <cellStyle name="Notitie 10 2 5 2 2" xfId="27897" xr:uid="{ED93EE52-F2B2-4B48-9F05-C244D86C85F4}"/>
    <cellStyle name="Notitie 10 2 5 3" xfId="26366" xr:uid="{5ADEDA0F-41F0-4834-9407-4F32D0890124}"/>
    <cellStyle name="Notitie 10 2 6" xfId="6305" xr:uid="{00000000-0005-0000-0000-00007F190000}"/>
    <cellStyle name="Notitie 10 2 6 2" xfId="16032" xr:uid="{00000000-0005-0000-0000-000080190000}"/>
    <cellStyle name="Notitie 10 2 6 2 2" xfId="28376" xr:uid="{7E218F71-258C-49A3-BB6D-0183BD69F207}"/>
    <cellStyle name="Notitie 10 2 6 3" xfId="26845" xr:uid="{9C4994BE-F6B4-47FE-9F6C-E8B6500CBB25}"/>
    <cellStyle name="Notitie 10 2 7" xfId="6508" xr:uid="{00000000-0005-0000-0000-000081190000}"/>
    <cellStyle name="Notitie 10 2 7 2" xfId="16235" xr:uid="{00000000-0005-0000-0000-000082190000}"/>
    <cellStyle name="Notitie 10 2 7 2 2" xfId="28415" xr:uid="{B9EF4ECF-E8C9-4AC0-8116-EE6E5AFB8D80}"/>
    <cellStyle name="Notitie 10 2 7 3" xfId="26884" xr:uid="{87EEB622-09B9-45ED-891B-C11B1730AD5A}"/>
    <cellStyle name="Notitie 10 2 8" xfId="6718" xr:uid="{00000000-0005-0000-0000-000083190000}"/>
    <cellStyle name="Notitie 10 2 8 2" xfId="16445" xr:uid="{00000000-0005-0000-0000-000084190000}"/>
    <cellStyle name="Notitie 10 2 8 2 2" xfId="28457" xr:uid="{4E7E98F3-2DE6-4D1A-A0BA-5CFC0A0D7EF1}"/>
    <cellStyle name="Notitie 10 2 8 3" xfId="26926" xr:uid="{6A824961-CAA4-4B22-A6F2-3EA1A4AF79D0}"/>
    <cellStyle name="Notitie 10 2 9" xfId="6914" xr:uid="{00000000-0005-0000-0000-000085190000}"/>
    <cellStyle name="Notitie 10 2 9 2" xfId="16641" xr:uid="{00000000-0005-0000-0000-000086190000}"/>
    <cellStyle name="Notitie 10 2 9 2 2" xfId="28498" xr:uid="{8E4FACEB-BADA-4990-AFD1-24B1BEF3B0BF}"/>
    <cellStyle name="Notitie 10 2 9 3" xfId="26967" xr:uid="{BD2F0CD2-F36B-4E90-93B1-C7A1029C20E0}"/>
    <cellStyle name="Notitie 10 20" xfId="6609" xr:uid="{00000000-0005-0000-0000-000087190000}"/>
    <cellStyle name="Notitie 10 20 2" xfId="16336" xr:uid="{00000000-0005-0000-0000-000088190000}"/>
    <cellStyle name="Notitie 10 20 2 2" xfId="28446" xr:uid="{6C34C59D-0A69-4047-BBE5-41AC3B33FFAC}"/>
    <cellStyle name="Notitie 10 20 3" xfId="26915" xr:uid="{FB67BBC4-FAB5-49CC-BD1F-9069292DD8D3}"/>
    <cellStyle name="Notitie 10 21" xfId="6816" xr:uid="{00000000-0005-0000-0000-000089190000}"/>
    <cellStyle name="Notitie 10 21 2" xfId="16543" xr:uid="{00000000-0005-0000-0000-00008A190000}"/>
    <cellStyle name="Notitie 10 21 2 2" xfId="28488" xr:uid="{182D20F1-134C-45A1-8ABD-A15E8D80DFAF}"/>
    <cellStyle name="Notitie 10 21 3" xfId="26957" xr:uid="{143BAE1B-F76B-4E7B-8AAC-60006926E1BE}"/>
    <cellStyle name="Notitie 10 22" xfId="4757" xr:uid="{00000000-0005-0000-0000-00008B190000}"/>
    <cellStyle name="Notitie 10 22 2" xfId="14484" xr:uid="{00000000-0005-0000-0000-00008C190000}"/>
    <cellStyle name="Notitie 10 22 2 2" xfId="28013" xr:uid="{F3FCB2C6-1F9E-449D-BDE9-9B8FEC2F5CA0}"/>
    <cellStyle name="Notitie 10 22 3" xfId="26482" xr:uid="{D2050042-31FA-46EE-935F-296A1F1FB75B}"/>
    <cellStyle name="Notitie 10 23" xfId="8603" xr:uid="{00000000-0005-0000-0000-00008D190000}"/>
    <cellStyle name="Notitie 10 23 2" xfId="18330" xr:uid="{00000000-0005-0000-0000-00008E190000}"/>
    <cellStyle name="Notitie 10 23 2 2" xfId="28867" xr:uid="{0F5DDE0C-809B-42F4-9837-D7A8F2654342}"/>
    <cellStyle name="Notitie 10 23 3" xfId="27336" xr:uid="{88883A2F-FBE1-46EC-9329-210E96E0570C}"/>
    <cellStyle name="Notitie 10 24" xfId="6435" xr:uid="{00000000-0005-0000-0000-00008F190000}"/>
    <cellStyle name="Notitie 10 24 2" xfId="16162" xr:uid="{00000000-0005-0000-0000-000090190000}"/>
    <cellStyle name="Notitie 10 24 2 2" xfId="28408" xr:uid="{544F2948-B1BE-4781-9995-3BB6E6414440}"/>
    <cellStyle name="Notitie 10 24 3" xfId="26877" xr:uid="{EB5640D2-3C6D-47AC-8347-3516476A066A}"/>
    <cellStyle name="Notitie 10 25" xfId="6156" xr:uid="{00000000-0005-0000-0000-000091190000}"/>
    <cellStyle name="Notitie 10 25 2" xfId="15883" xr:uid="{00000000-0005-0000-0000-000092190000}"/>
    <cellStyle name="Notitie 10 25 2 2" xfId="28348" xr:uid="{0D75CA16-EF1D-4767-BAC5-A93B325A78AC}"/>
    <cellStyle name="Notitie 10 25 3" xfId="26817" xr:uid="{D9E8520C-9B42-440C-A23D-2BCF68833104}"/>
    <cellStyle name="Notitie 10 26" xfId="3014" xr:uid="{00000000-0005-0000-0000-000093190000}"/>
    <cellStyle name="Notitie 10 26 2" xfId="12741" xr:uid="{00000000-0005-0000-0000-000094190000}"/>
    <cellStyle name="Notitie 10 26 2 2" xfId="27915" xr:uid="{3ED4FEEC-1E5F-4005-9F53-A8192D669344}"/>
    <cellStyle name="Notitie 10 26 3" xfId="26384" xr:uid="{24CA2C32-B898-4C19-BB47-11E8E1FB8AF3}"/>
    <cellStyle name="Notitie 10 27" xfId="9300" xr:uid="{00000000-0005-0000-0000-000095190000}"/>
    <cellStyle name="Notitie 10 27 2" xfId="19027" xr:uid="{00000000-0005-0000-0000-000096190000}"/>
    <cellStyle name="Notitie 10 27 2 2" xfId="29002" xr:uid="{8D348CB7-EE19-41F1-9FA9-A2977BA29346}"/>
    <cellStyle name="Notitie 10 27 3" xfId="27471" xr:uid="{8744FEC3-07B5-413B-A8F6-939E3CE5BE04}"/>
    <cellStyle name="Notitie 10 28" xfId="7239" xr:uid="{00000000-0005-0000-0000-000097190000}"/>
    <cellStyle name="Notitie 10 28 2" xfId="16966" xr:uid="{00000000-0005-0000-0000-000098190000}"/>
    <cellStyle name="Notitie 10 28 2 2" xfId="28579" xr:uid="{6232D022-9588-4BFB-AACE-B5AE71C79BBB}"/>
    <cellStyle name="Notitie 10 28 3" xfId="27048" xr:uid="{DACC926E-5DA3-447A-AD44-59A986C950C5}"/>
    <cellStyle name="Notitie 10 29" xfId="2686" xr:uid="{00000000-0005-0000-0000-000099190000}"/>
    <cellStyle name="Notitie 10 29 2" xfId="12413" xr:uid="{00000000-0005-0000-0000-00009A190000}"/>
    <cellStyle name="Notitie 10 29 2 2" xfId="27826" xr:uid="{860AAF05-88EF-4551-8C49-B5B16C8FEB78}"/>
    <cellStyle name="Notitie 10 29 3" xfId="26295" xr:uid="{7FDF4D48-F08D-4A8D-A3CE-7FD92686C729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0 2 2" xfId="28546" xr:uid="{EF8D9EEF-811F-42FC-ACFC-3485F835F691}"/>
    <cellStyle name="Notitie 10 3 10 3" xfId="27015" xr:uid="{FE711BA4-1D5E-4F61-A7C3-650872744FBF}"/>
    <cellStyle name="Notitie 10 3 11" xfId="7321" xr:uid="{00000000-0005-0000-0000-00009E190000}"/>
    <cellStyle name="Notitie 10 3 11 2" xfId="17048" xr:uid="{00000000-0005-0000-0000-00009F190000}"/>
    <cellStyle name="Notitie 10 3 11 2 2" xfId="28586" xr:uid="{616A4436-0F39-4177-98D2-DB5ADAF03DC3}"/>
    <cellStyle name="Notitie 10 3 11 3" xfId="27055" xr:uid="{909EFD79-D861-40C9-96D0-0ED4CB3C411A}"/>
    <cellStyle name="Notitie 10 3 12" xfId="7516" xr:uid="{00000000-0005-0000-0000-0000A0190000}"/>
    <cellStyle name="Notitie 10 3 12 2" xfId="17243" xr:uid="{00000000-0005-0000-0000-0000A1190000}"/>
    <cellStyle name="Notitie 10 3 12 2 2" xfId="28626" xr:uid="{023ACEFE-1A60-428F-B5B1-31F8E2808829}"/>
    <cellStyle name="Notitie 10 3 12 3" xfId="27095" xr:uid="{8E4AC78B-6124-402D-A0A6-BCAA222E4097}"/>
    <cellStyle name="Notitie 10 3 13" xfId="7710" xr:uid="{00000000-0005-0000-0000-0000A2190000}"/>
    <cellStyle name="Notitie 10 3 13 2" xfId="17437" xr:uid="{00000000-0005-0000-0000-0000A3190000}"/>
    <cellStyle name="Notitie 10 3 13 2 2" xfId="28668" xr:uid="{F8EFCD17-A603-45E4-AE7E-9DF83B56320C}"/>
    <cellStyle name="Notitie 10 3 13 3" xfId="27137" xr:uid="{39F4EC73-5E78-404C-B38F-8FF8BAC3C917}"/>
    <cellStyle name="Notitie 10 3 14" xfId="7906" xr:uid="{00000000-0005-0000-0000-0000A4190000}"/>
    <cellStyle name="Notitie 10 3 14 2" xfId="17633" xr:uid="{00000000-0005-0000-0000-0000A5190000}"/>
    <cellStyle name="Notitie 10 3 14 2 2" xfId="28704" xr:uid="{CFC15547-5A5F-4FC0-97FA-FF7F5C0EEF99}"/>
    <cellStyle name="Notitie 10 3 14 3" xfId="27173" xr:uid="{AEF33667-F257-4BE8-AEAE-CBDF36B5DCBD}"/>
    <cellStyle name="Notitie 10 3 15" xfId="5301" xr:uid="{00000000-0005-0000-0000-0000A6190000}"/>
    <cellStyle name="Notitie 10 3 15 2" xfId="15028" xr:uid="{00000000-0005-0000-0000-0000A7190000}"/>
    <cellStyle name="Notitie 10 3 15 2 2" xfId="28143" xr:uid="{0D23B2D2-6A11-40DC-8155-A6867C1DCA0B}"/>
    <cellStyle name="Notitie 10 3 15 3" xfId="26612" xr:uid="{4721D1EE-9060-45B7-8E81-F0B2B4F9506A}"/>
    <cellStyle name="Notitie 10 3 16" xfId="8208" xr:uid="{00000000-0005-0000-0000-0000A8190000}"/>
    <cellStyle name="Notitie 10 3 16 2" xfId="17935" xr:uid="{00000000-0005-0000-0000-0000A9190000}"/>
    <cellStyle name="Notitie 10 3 16 2 2" xfId="28771" xr:uid="{33D30E50-82C5-4533-9D6F-FDA1AC68F403}"/>
    <cellStyle name="Notitie 10 3 16 3" xfId="27240" xr:uid="{2EBDE919-1E9C-4DCC-9C86-E1E29D1F923F}"/>
    <cellStyle name="Notitie 10 3 17" xfId="8396" xr:uid="{00000000-0005-0000-0000-0000AA190000}"/>
    <cellStyle name="Notitie 10 3 17 2" xfId="18123" xr:uid="{00000000-0005-0000-0000-0000AB190000}"/>
    <cellStyle name="Notitie 10 3 17 2 2" xfId="28808" xr:uid="{F81D96DC-B8DD-42E0-9FF6-47B269E5331C}"/>
    <cellStyle name="Notitie 10 3 17 3" xfId="27277" xr:uid="{55E60BD0-D9C0-4303-9958-5385C7F8BA3C}"/>
    <cellStyle name="Notitie 10 3 18" xfId="8578" xr:uid="{00000000-0005-0000-0000-0000AC190000}"/>
    <cellStyle name="Notitie 10 3 18 2" xfId="18305" xr:uid="{00000000-0005-0000-0000-0000AD190000}"/>
    <cellStyle name="Notitie 10 3 18 2 2" xfId="28842" xr:uid="{D06BB94D-2B17-4507-94D4-E4DBAA298959}"/>
    <cellStyle name="Notitie 10 3 18 3" xfId="27311" xr:uid="{B21AEBA2-47DF-4704-8CA5-53B6E6EEA133}"/>
    <cellStyle name="Notitie 10 3 19" xfId="8752" xr:uid="{00000000-0005-0000-0000-0000AE190000}"/>
    <cellStyle name="Notitie 10 3 19 2" xfId="18479" xr:uid="{00000000-0005-0000-0000-0000AF190000}"/>
    <cellStyle name="Notitie 10 3 19 2 2" xfId="28876" xr:uid="{A54815B2-46B4-4691-A5AF-D452714B45EA}"/>
    <cellStyle name="Notitie 10 3 19 3" xfId="27345" xr:uid="{5E236380-0E8F-427A-9925-13D26523EB62}"/>
    <cellStyle name="Notitie 10 3 2" xfId="4508" xr:uid="{00000000-0005-0000-0000-0000B0190000}"/>
    <cellStyle name="Notitie 10 3 2 2" xfId="14235" xr:uid="{00000000-0005-0000-0000-0000B1190000}"/>
    <cellStyle name="Notitie 10 3 2 2 2" xfId="27958" xr:uid="{035049A9-9FC2-4A29-9A52-BBB336CF00B0}"/>
    <cellStyle name="Notitie 10 3 2 3" xfId="26427" xr:uid="{85444D81-E89F-4035-8CC1-4BCD08A8F0E9}"/>
    <cellStyle name="Notitie 10 3 20" xfId="8925" xr:uid="{00000000-0005-0000-0000-0000B2190000}"/>
    <cellStyle name="Notitie 10 3 20 2" xfId="18652" xr:uid="{00000000-0005-0000-0000-0000B3190000}"/>
    <cellStyle name="Notitie 10 3 20 2 2" xfId="28910" xr:uid="{60F8054C-78BE-41E1-B406-347A1E2DEFC6}"/>
    <cellStyle name="Notitie 10 3 20 3" xfId="27379" xr:uid="{E97C4481-80EF-4A63-B709-7401EEE96CAA}"/>
    <cellStyle name="Notitie 10 3 21" xfId="9105" xr:uid="{00000000-0005-0000-0000-0000B4190000}"/>
    <cellStyle name="Notitie 10 3 21 2" xfId="18832" xr:uid="{00000000-0005-0000-0000-0000B5190000}"/>
    <cellStyle name="Notitie 10 3 21 2 2" xfId="28944" xr:uid="{F5212829-B6A1-4880-9E56-C48F0F9C12FC}"/>
    <cellStyle name="Notitie 10 3 21 3" xfId="27413" xr:uid="{C336F262-8DE7-4C56-91CF-D431230B5589}"/>
    <cellStyle name="Notitie 10 3 22" xfId="9275" xr:uid="{00000000-0005-0000-0000-0000B6190000}"/>
    <cellStyle name="Notitie 10 3 22 2" xfId="19002" xr:uid="{00000000-0005-0000-0000-0000B7190000}"/>
    <cellStyle name="Notitie 10 3 22 2 2" xfId="28977" xr:uid="{490F7EB8-19B7-425C-99BE-DFBD5FD60D6E}"/>
    <cellStyle name="Notitie 10 3 22 3" xfId="27446" xr:uid="{D4C8EF56-5A97-4B08-88D9-BF763F5EDF16}"/>
    <cellStyle name="Notitie 10 3 23" xfId="9445" xr:uid="{00000000-0005-0000-0000-0000B8190000}"/>
    <cellStyle name="Notitie 10 3 23 2" xfId="19172" xr:uid="{00000000-0005-0000-0000-0000B9190000}"/>
    <cellStyle name="Notitie 10 3 23 2 2" xfId="29012" xr:uid="{EBFA8AD9-5D7D-413E-8A09-7C914511904E}"/>
    <cellStyle name="Notitie 10 3 23 3" xfId="27481" xr:uid="{28C12170-4D49-4DD7-9DEA-524CB40AB70D}"/>
    <cellStyle name="Notitie 10 3 24" xfId="9609" xr:uid="{00000000-0005-0000-0000-0000BA190000}"/>
    <cellStyle name="Notitie 10 3 24 2" xfId="19336" xr:uid="{00000000-0005-0000-0000-0000BB190000}"/>
    <cellStyle name="Notitie 10 3 24 2 2" xfId="29045" xr:uid="{246F5211-8F39-4E73-B1AC-3A711A65F617}"/>
    <cellStyle name="Notitie 10 3 24 3" xfId="27514" xr:uid="{CF98F0A8-888D-4AE9-9B25-DAC9CF149347}"/>
    <cellStyle name="Notitie 10 3 25" xfId="9781" xr:uid="{00000000-0005-0000-0000-0000BC190000}"/>
    <cellStyle name="Notitie 10 3 25 2" xfId="19508" xr:uid="{00000000-0005-0000-0000-0000BD190000}"/>
    <cellStyle name="Notitie 10 3 25 2 2" xfId="29077" xr:uid="{4005577C-9833-4A21-AD74-CC778E35CAB0}"/>
    <cellStyle name="Notitie 10 3 25 3" xfId="27546" xr:uid="{0C5C742B-866E-41F5-885A-23CC5A425604}"/>
    <cellStyle name="Notitie 10 3 26" xfId="9942" xr:uid="{00000000-0005-0000-0000-0000BE190000}"/>
    <cellStyle name="Notitie 10 3 26 2" xfId="19669" xr:uid="{00000000-0005-0000-0000-0000BF190000}"/>
    <cellStyle name="Notitie 10 3 26 2 2" xfId="29108" xr:uid="{3040B0D8-DBD6-422D-8C0E-F3659A0CDB16}"/>
    <cellStyle name="Notitie 10 3 26 3" xfId="27577" xr:uid="{50279C61-9490-4C97-8855-64681D7DB1A0}"/>
    <cellStyle name="Notitie 10 3 27" xfId="10101" xr:uid="{00000000-0005-0000-0000-0000C0190000}"/>
    <cellStyle name="Notitie 10 3 27 2" xfId="19828" xr:uid="{00000000-0005-0000-0000-0000C1190000}"/>
    <cellStyle name="Notitie 10 3 27 2 2" xfId="29139" xr:uid="{E32EAA58-55F1-4DAB-AA05-994D604F49A1}"/>
    <cellStyle name="Notitie 10 3 27 3" xfId="27608" xr:uid="{E8BBE47F-D8F7-472C-AF0A-14FCE97AC564}"/>
    <cellStyle name="Notitie 10 3 28" xfId="10256" xr:uid="{00000000-0005-0000-0000-0000C2190000}"/>
    <cellStyle name="Notitie 10 3 28 2" xfId="19983" xr:uid="{00000000-0005-0000-0000-0000C3190000}"/>
    <cellStyle name="Notitie 10 3 28 2 2" xfId="29169" xr:uid="{0F49DED6-5521-4671-BD87-6A53E65A4677}"/>
    <cellStyle name="Notitie 10 3 28 3" xfId="27638" xr:uid="{3E03292C-1895-4AD2-A161-6C5983CB4E6F}"/>
    <cellStyle name="Notitie 10 3 29" xfId="10410" xr:uid="{00000000-0005-0000-0000-0000C4190000}"/>
    <cellStyle name="Notitie 10 3 29 2" xfId="20137" xr:uid="{00000000-0005-0000-0000-0000C5190000}"/>
    <cellStyle name="Notitie 10 3 29 2 2" xfId="29199" xr:uid="{AA694EF5-6E35-44E1-AEFE-357D3E1EC74B}"/>
    <cellStyle name="Notitie 10 3 29 3" xfId="27668" xr:uid="{C7A18D4E-7950-4C98-AEAA-319984B2E413}"/>
    <cellStyle name="Notitie 10 3 3" xfId="5717" xr:uid="{00000000-0005-0000-0000-0000C6190000}"/>
    <cellStyle name="Notitie 10 3 3 2" xfId="15444" xr:uid="{00000000-0005-0000-0000-0000C7190000}"/>
    <cellStyle name="Notitie 10 3 3 2 2" xfId="28247" xr:uid="{FBA56CDE-0911-44E4-80AE-88263D24C41F}"/>
    <cellStyle name="Notitie 10 3 3 3" xfId="26716" xr:uid="{CE356E73-3F98-459E-A4FA-13529395F2F2}"/>
    <cellStyle name="Notitie 10 3 30" xfId="10561" xr:uid="{00000000-0005-0000-0000-0000C8190000}"/>
    <cellStyle name="Notitie 10 3 30 2" xfId="20288" xr:uid="{00000000-0005-0000-0000-0000C9190000}"/>
    <cellStyle name="Notitie 10 3 30 2 2" xfId="29228" xr:uid="{92ADEB61-C9E2-4A9B-BA50-4B13A280661A}"/>
    <cellStyle name="Notitie 10 3 30 3" xfId="27697" xr:uid="{156EE08A-49C0-4936-B46A-B793E02EFAB0}"/>
    <cellStyle name="Notitie 10 3 31" xfId="10707" xr:uid="{00000000-0005-0000-0000-0000CA190000}"/>
    <cellStyle name="Notitie 10 3 31 2" xfId="20434" xr:uid="{00000000-0005-0000-0000-0000CB190000}"/>
    <cellStyle name="Notitie 10 3 31 2 2" xfId="29254" xr:uid="{2F90D0CF-4584-4698-B492-E5BAACE90893}"/>
    <cellStyle name="Notitie 10 3 31 3" xfId="27723" xr:uid="{69036D03-C8C5-47C9-8BDE-90E0349E55EF}"/>
    <cellStyle name="Notitie 10 3 32" xfId="26186" xr:uid="{23F3E6D2-68C8-4958-A9D3-674D2EDCCB09}"/>
    <cellStyle name="Notitie 10 3 4" xfId="5932" xr:uid="{00000000-0005-0000-0000-0000CC190000}"/>
    <cellStyle name="Notitie 10 3 4 2" xfId="15659" xr:uid="{00000000-0005-0000-0000-0000CD190000}"/>
    <cellStyle name="Notitie 10 3 4 2 2" xfId="28290" xr:uid="{03BEE8B7-5C02-4165-999B-4B94CA4A7014}"/>
    <cellStyle name="Notitie 10 3 4 3" xfId="26759" xr:uid="{E957B4B1-250E-49C7-9B33-AFCCF026B298}"/>
    <cellStyle name="Notitie 10 3 5" xfId="2789" xr:uid="{00000000-0005-0000-0000-0000CE190000}"/>
    <cellStyle name="Notitie 10 3 5 2" xfId="12516" xr:uid="{00000000-0005-0000-0000-0000CF190000}"/>
    <cellStyle name="Notitie 10 3 5 2 2" xfId="27861" xr:uid="{A786A13B-83C0-4A75-B66E-904BE036DF83}"/>
    <cellStyle name="Notitie 10 3 5 3" xfId="26330" xr:uid="{10B0E720-022E-4FC8-AD28-D8ADE0B4DA66}"/>
    <cellStyle name="Notitie 10 3 6" xfId="6306" xr:uid="{00000000-0005-0000-0000-0000D0190000}"/>
    <cellStyle name="Notitie 10 3 6 2" xfId="16033" xr:uid="{00000000-0005-0000-0000-0000D1190000}"/>
    <cellStyle name="Notitie 10 3 6 2 2" xfId="28377" xr:uid="{50CFE511-92D7-46B4-AB1E-CFBA67DA5A0B}"/>
    <cellStyle name="Notitie 10 3 6 3" xfId="26846" xr:uid="{C175C564-75AD-4641-A73C-BF26CB2682BC}"/>
    <cellStyle name="Notitie 10 3 7" xfId="6509" xr:uid="{00000000-0005-0000-0000-0000D2190000}"/>
    <cellStyle name="Notitie 10 3 7 2" xfId="16236" xr:uid="{00000000-0005-0000-0000-0000D3190000}"/>
    <cellStyle name="Notitie 10 3 7 2 2" xfId="28416" xr:uid="{B1E05341-4400-486B-8F5F-6EFEB0A10D74}"/>
    <cellStyle name="Notitie 10 3 7 3" xfId="26885" xr:uid="{082928A2-6F6C-439F-84E9-86D3FA33175D}"/>
    <cellStyle name="Notitie 10 3 8" xfId="6719" xr:uid="{00000000-0005-0000-0000-0000D4190000}"/>
    <cellStyle name="Notitie 10 3 8 2" xfId="16446" xr:uid="{00000000-0005-0000-0000-0000D5190000}"/>
    <cellStyle name="Notitie 10 3 8 2 2" xfId="28458" xr:uid="{9C8375CF-7497-450B-9FF5-BA5B50C6E9C5}"/>
    <cellStyle name="Notitie 10 3 8 3" xfId="26927" xr:uid="{1F54152B-569E-4472-8A9D-8B5B438450E4}"/>
    <cellStyle name="Notitie 10 3 9" xfId="6915" xr:uid="{00000000-0005-0000-0000-0000D6190000}"/>
    <cellStyle name="Notitie 10 3 9 2" xfId="16642" xr:uid="{00000000-0005-0000-0000-0000D7190000}"/>
    <cellStyle name="Notitie 10 3 9 2 2" xfId="28499" xr:uid="{3F6CD584-121E-4F71-8098-94450959A7FF}"/>
    <cellStyle name="Notitie 10 3 9 3" xfId="26968" xr:uid="{E940E53E-9592-4EBD-A931-7FF895649DE5}"/>
    <cellStyle name="Notitie 10 30" xfId="6204" xr:uid="{00000000-0005-0000-0000-0000D8190000}"/>
    <cellStyle name="Notitie 10 30 2" xfId="15931" xr:uid="{00000000-0005-0000-0000-0000D9190000}"/>
    <cellStyle name="Notitie 10 30 2 2" xfId="28363" xr:uid="{EC834364-8AA8-46C0-9188-6B9487084A57}"/>
    <cellStyle name="Notitie 10 30 3" xfId="26832" xr:uid="{0E0842B0-39D4-473E-B7F9-D4A19A45ADE9}"/>
    <cellStyle name="Notitie 10 31" xfId="9967" xr:uid="{00000000-0005-0000-0000-0000DA190000}"/>
    <cellStyle name="Notitie 10 31 2" xfId="19694" xr:uid="{00000000-0005-0000-0000-0000DB190000}"/>
    <cellStyle name="Notitie 10 31 2 2" xfId="29133" xr:uid="{6E6C8F05-A857-4C52-B4A9-CC50D3496DA3}"/>
    <cellStyle name="Notitie 10 31 3" xfId="27602" xr:uid="{C9834D54-5E52-4EA3-BFAD-3D56B107C862}"/>
    <cellStyle name="Notitie 10 32" xfId="10126" xr:uid="{00000000-0005-0000-0000-0000DC190000}"/>
    <cellStyle name="Notitie 10 32 2" xfId="19853" xr:uid="{00000000-0005-0000-0000-0000DD190000}"/>
    <cellStyle name="Notitie 10 32 2 2" xfId="29164" xr:uid="{95794D08-E07D-4AB8-B3A6-2352B087D10C}"/>
    <cellStyle name="Notitie 10 32 3" xfId="27633" xr:uid="{121CF809-7AE0-4CDB-8E4B-0DA33A6897FC}"/>
    <cellStyle name="Notitie 10 33" xfId="5837" xr:uid="{00000000-0005-0000-0000-0000DE190000}"/>
    <cellStyle name="Notitie 10 33 2" xfId="15564" xr:uid="{00000000-0005-0000-0000-0000DF190000}"/>
    <cellStyle name="Notitie 10 33 2 2" xfId="28281" xr:uid="{48420A01-5CDE-4AA8-B809-E094C6787F74}"/>
    <cellStyle name="Notitie 10 33 3" xfId="26750" xr:uid="{309F0EB4-A657-4BF0-9662-DFF772665BEC}"/>
    <cellStyle name="Notitie 10 34" xfId="26155" xr:uid="{1AB331B9-72BA-4892-BDD1-995764A14DB4}"/>
    <cellStyle name="Notitie 10 4" xfId="3015" xr:uid="{00000000-0005-0000-0000-0000E0190000}"/>
    <cellStyle name="Notitie 10 4 2" xfId="12742" xr:uid="{00000000-0005-0000-0000-0000E1190000}"/>
    <cellStyle name="Notitie 10 4 2 2" xfId="27916" xr:uid="{33207E36-A2D3-4AB1-ADF0-78FAB66F60B4}"/>
    <cellStyle name="Notitie 10 4 3" xfId="26385" xr:uid="{F10B51BB-95A7-4DF1-A8F4-7E6A81623271}"/>
    <cellStyle name="Notitie 10 5" xfId="2467" xr:uid="{00000000-0005-0000-0000-0000E2190000}"/>
    <cellStyle name="Notitie 10 5 2" xfId="12194" xr:uid="{00000000-0005-0000-0000-0000E3190000}"/>
    <cellStyle name="Notitie 10 5 2 2" xfId="27761" xr:uid="{C2FD27A9-11B8-499A-908C-C164FB719DD3}"/>
    <cellStyle name="Notitie 10 5 3" xfId="26230" xr:uid="{8D137F75-0BC3-44EB-92FC-3E78E2B4440D}"/>
    <cellStyle name="Notitie 10 6" xfId="5599" xr:uid="{00000000-0005-0000-0000-0000E4190000}"/>
    <cellStyle name="Notitie 10 6 2" xfId="15326" xr:uid="{00000000-0005-0000-0000-0000E5190000}"/>
    <cellStyle name="Notitie 10 6 2 2" xfId="28228" xr:uid="{F78889A2-1D03-4160-B14D-64A890FA858C}"/>
    <cellStyle name="Notitie 10 6 3" xfId="26697" xr:uid="{9AF2E7BF-E481-41C8-943C-88FB8AB4AB57}"/>
    <cellStyle name="Notitie 10 7" xfId="2516" xr:uid="{00000000-0005-0000-0000-0000E6190000}"/>
    <cellStyle name="Notitie 10 7 2" xfId="12243" xr:uid="{00000000-0005-0000-0000-0000E7190000}"/>
    <cellStyle name="Notitie 10 7 2 2" xfId="27771" xr:uid="{0DFC808C-3CE0-481A-9B90-6678D14FEFFA}"/>
    <cellStyle name="Notitie 10 7 3" xfId="26240" xr:uid="{70C8E363-9521-4090-9A1A-411451C90727}"/>
    <cellStyle name="Notitie 10 8" xfId="4923" xr:uid="{00000000-0005-0000-0000-0000E8190000}"/>
    <cellStyle name="Notitie 10 8 2" xfId="14650" xr:uid="{00000000-0005-0000-0000-0000E9190000}"/>
    <cellStyle name="Notitie 10 8 2 2" xfId="28043" xr:uid="{4116CE16-DADB-4A6B-9A95-9BFA84D7CAE3}"/>
    <cellStyle name="Notitie 10 8 3" xfId="26512" xr:uid="{DE813137-5D5D-4792-A84C-A2B3F4E7EA4D}"/>
    <cellStyle name="Notitie 10 9" xfId="5348" xr:uid="{00000000-0005-0000-0000-0000EA190000}"/>
    <cellStyle name="Notitie 10 9 2" xfId="15075" xr:uid="{00000000-0005-0000-0000-0000EB190000}"/>
    <cellStyle name="Notitie 10 9 2 2" xfId="28158" xr:uid="{D7D1E96F-0BFB-4EB7-A1BD-E41A927CC65B}"/>
    <cellStyle name="Notitie 10 9 3" xfId="26627" xr:uid="{0F25C29C-4C04-40D7-8AFF-A471A6869BA3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0 2 2" xfId="28088" xr:uid="{4F393A95-7B28-4DF8-A2DC-ACF571F8C535}"/>
    <cellStyle name="Notitie 11 10 3" xfId="26557" xr:uid="{BC7716BF-E1FC-4AE6-BDE0-5D323F94989E}"/>
    <cellStyle name="Notitie 11 11" xfId="5508" xr:uid="{00000000-0005-0000-0000-0000EF190000}"/>
    <cellStyle name="Notitie 11 11 2" xfId="15235" xr:uid="{00000000-0005-0000-0000-0000F0190000}"/>
    <cellStyle name="Notitie 11 11 2 2" xfId="28205" xr:uid="{959D487A-098F-4DDB-8FDB-64E42B250C81}"/>
    <cellStyle name="Notitie 11 11 3" xfId="26674" xr:uid="{AFF3C50E-A255-4233-BC57-53455AB92B01}"/>
    <cellStyle name="Notitie 11 12" xfId="6118" xr:uid="{00000000-0005-0000-0000-0000F1190000}"/>
    <cellStyle name="Notitie 11 12 2" xfId="15845" xr:uid="{00000000-0005-0000-0000-0000F2190000}"/>
    <cellStyle name="Notitie 11 12 2 2" xfId="28341" xr:uid="{64EBB520-88D8-41EA-ADB1-C864CA79B1D4}"/>
    <cellStyle name="Notitie 11 12 3" xfId="26810" xr:uid="{46C09BAA-239D-49A5-9449-DDE8EB32F387}"/>
    <cellStyle name="Notitie 11 13" xfId="5073" xr:uid="{00000000-0005-0000-0000-0000F3190000}"/>
    <cellStyle name="Notitie 11 13 2" xfId="14800" xr:uid="{00000000-0005-0000-0000-0000F4190000}"/>
    <cellStyle name="Notitie 11 13 2 2" xfId="28086" xr:uid="{50250F7F-57A6-4BE8-9A73-D18FFD9C8E80}"/>
    <cellStyle name="Notitie 11 13 3" xfId="26555" xr:uid="{5F4BECF4-8D11-4816-BD5D-B9B5718F2747}"/>
    <cellStyle name="Notitie 11 14" xfId="5275" xr:uid="{00000000-0005-0000-0000-0000F5190000}"/>
    <cellStyle name="Notitie 11 14 2" xfId="15002" xr:uid="{00000000-0005-0000-0000-0000F6190000}"/>
    <cellStyle name="Notitie 11 14 2 2" xfId="28139" xr:uid="{8CDDB3C9-50E0-4B3A-97CF-477034A24A2E}"/>
    <cellStyle name="Notitie 11 14 3" xfId="26608" xr:uid="{FE01066B-8842-4EC9-A339-62D10677A3FB}"/>
    <cellStyle name="Notitie 11 15" xfId="2484" xr:uid="{00000000-0005-0000-0000-0000F7190000}"/>
    <cellStyle name="Notitie 11 15 2" xfId="12211" xr:uid="{00000000-0005-0000-0000-0000F8190000}"/>
    <cellStyle name="Notitie 11 15 2 2" xfId="27766" xr:uid="{0F939A7C-6B7A-4D00-8CE4-CF16CCFC7538}"/>
    <cellStyle name="Notitie 11 15 3" xfId="26235" xr:uid="{A8470766-8E22-49A4-940A-FB5AB949CCE2}"/>
    <cellStyle name="Notitie 11 16" xfId="3092" xr:uid="{00000000-0005-0000-0000-0000F9190000}"/>
    <cellStyle name="Notitie 11 16 2" xfId="12819" xr:uid="{00000000-0005-0000-0000-0000FA190000}"/>
    <cellStyle name="Notitie 11 16 2 2" xfId="27941" xr:uid="{B68CCE60-E0BF-4ABB-94F0-044ED71376CA}"/>
    <cellStyle name="Notitie 11 16 3" xfId="26410" xr:uid="{7D793CC5-5786-408B-8BA5-04ACB71A8B67}"/>
    <cellStyle name="Notitie 11 17" xfId="6943" xr:uid="{00000000-0005-0000-0000-0000FB190000}"/>
    <cellStyle name="Notitie 11 17 2" xfId="16670" xr:uid="{00000000-0005-0000-0000-0000FC190000}"/>
    <cellStyle name="Notitie 11 17 2 2" xfId="28526" xr:uid="{9DF93820-D542-4BF9-921B-D98805A9EED1}"/>
    <cellStyle name="Notitie 11 17 3" xfId="26995" xr:uid="{C9C01803-DD4F-4125-974D-58629102562F}"/>
    <cellStyle name="Notitie 11 18" xfId="5608" xr:uid="{00000000-0005-0000-0000-0000FD190000}"/>
    <cellStyle name="Notitie 11 18 2" xfId="15335" xr:uid="{00000000-0005-0000-0000-0000FE190000}"/>
    <cellStyle name="Notitie 11 18 2 2" xfId="28230" xr:uid="{4EF8E7BD-03A2-43B1-BEFE-FBF9ED3B542D}"/>
    <cellStyle name="Notitie 11 18 3" xfId="26699" xr:uid="{3F1CF944-89FB-433E-AEA0-FC457D3A6677}"/>
    <cellStyle name="Notitie 11 19" xfId="4936" xr:uid="{00000000-0005-0000-0000-0000FF190000}"/>
    <cellStyle name="Notitie 11 19 2" xfId="14663" xr:uid="{00000000-0005-0000-0000-0000001A0000}"/>
    <cellStyle name="Notitie 11 19 2 2" xfId="28047" xr:uid="{B6CEAB9E-E24F-45CC-9022-D524A7777065}"/>
    <cellStyle name="Notitie 11 19 3" xfId="26516" xr:uid="{CF63D8AB-83A2-4C58-ABB7-74390FFBCD48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0 2 2" xfId="28547" xr:uid="{3C33E93C-017D-473A-BB58-25621A4ABDF9}"/>
    <cellStyle name="Notitie 11 2 10 3" xfId="27016" xr:uid="{1FA821BE-A46F-464B-88F8-4DCFB6AAEB23}"/>
    <cellStyle name="Notitie 11 2 11" xfId="7322" xr:uid="{00000000-0005-0000-0000-0000041A0000}"/>
    <cellStyle name="Notitie 11 2 11 2" xfId="17049" xr:uid="{00000000-0005-0000-0000-0000051A0000}"/>
    <cellStyle name="Notitie 11 2 11 2 2" xfId="28587" xr:uid="{284688E0-87E4-49D8-B3D0-55239878D9F9}"/>
    <cellStyle name="Notitie 11 2 11 3" xfId="27056" xr:uid="{5C388677-BBE5-4DFC-B1B0-E00A4794E854}"/>
    <cellStyle name="Notitie 11 2 12" xfId="7517" xr:uid="{00000000-0005-0000-0000-0000061A0000}"/>
    <cellStyle name="Notitie 11 2 12 2" xfId="17244" xr:uid="{00000000-0005-0000-0000-0000071A0000}"/>
    <cellStyle name="Notitie 11 2 12 2 2" xfId="28627" xr:uid="{A27E8633-32EC-43B0-9467-E137740B36B3}"/>
    <cellStyle name="Notitie 11 2 12 3" xfId="27096" xr:uid="{96E082B8-15B1-4101-9279-2EAB64EB4BB6}"/>
    <cellStyle name="Notitie 11 2 13" xfId="7711" xr:uid="{00000000-0005-0000-0000-0000081A0000}"/>
    <cellStyle name="Notitie 11 2 13 2" xfId="17438" xr:uid="{00000000-0005-0000-0000-0000091A0000}"/>
    <cellStyle name="Notitie 11 2 13 2 2" xfId="28669" xr:uid="{84C3CB8E-7670-4459-A956-45D9F80D6F42}"/>
    <cellStyle name="Notitie 11 2 13 3" xfId="27138" xr:uid="{DC7EF107-C57A-447D-A122-1929E491C049}"/>
    <cellStyle name="Notitie 11 2 14" xfId="7907" xr:uid="{00000000-0005-0000-0000-00000A1A0000}"/>
    <cellStyle name="Notitie 11 2 14 2" xfId="17634" xr:uid="{00000000-0005-0000-0000-00000B1A0000}"/>
    <cellStyle name="Notitie 11 2 14 2 2" xfId="28705" xr:uid="{FB754DA5-9469-4AE3-B420-E647479FE1D3}"/>
    <cellStyle name="Notitie 11 2 14 3" xfId="27174" xr:uid="{CA79C789-3C43-4C6A-AC7B-5C49C9D59D11}"/>
    <cellStyle name="Notitie 11 2 15" xfId="5398" xr:uid="{00000000-0005-0000-0000-00000C1A0000}"/>
    <cellStyle name="Notitie 11 2 15 2" xfId="15125" xr:uid="{00000000-0005-0000-0000-00000D1A0000}"/>
    <cellStyle name="Notitie 11 2 15 2 2" xfId="28175" xr:uid="{646D6C86-622A-47F3-B420-45D2ABAE88A7}"/>
    <cellStyle name="Notitie 11 2 15 3" xfId="26644" xr:uid="{19AD0E46-57AA-4624-BCCD-5C3CA6C7DEBE}"/>
    <cellStyle name="Notitie 11 2 16" xfId="8209" xr:uid="{00000000-0005-0000-0000-00000E1A0000}"/>
    <cellStyle name="Notitie 11 2 16 2" xfId="17936" xr:uid="{00000000-0005-0000-0000-00000F1A0000}"/>
    <cellStyle name="Notitie 11 2 16 2 2" xfId="28772" xr:uid="{B40EA7E7-F8AF-4DEF-A71D-87A14E3C8317}"/>
    <cellStyle name="Notitie 11 2 16 3" xfId="27241" xr:uid="{E4B4C970-0D8F-4E02-8F04-C14DFB683DBB}"/>
    <cellStyle name="Notitie 11 2 17" xfId="8397" xr:uid="{00000000-0005-0000-0000-0000101A0000}"/>
    <cellStyle name="Notitie 11 2 17 2" xfId="18124" xr:uid="{00000000-0005-0000-0000-0000111A0000}"/>
    <cellStyle name="Notitie 11 2 17 2 2" xfId="28809" xr:uid="{863BD781-78CB-46E5-AF2E-855DD154FD51}"/>
    <cellStyle name="Notitie 11 2 17 3" xfId="27278" xr:uid="{4CB6506D-3023-4E85-A6F9-90672137C3D8}"/>
    <cellStyle name="Notitie 11 2 18" xfId="8579" xr:uid="{00000000-0005-0000-0000-0000121A0000}"/>
    <cellStyle name="Notitie 11 2 18 2" xfId="18306" xr:uid="{00000000-0005-0000-0000-0000131A0000}"/>
    <cellStyle name="Notitie 11 2 18 2 2" xfId="28843" xr:uid="{6706CF28-7AC2-4E23-9F80-6D0C794AA108}"/>
    <cellStyle name="Notitie 11 2 18 3" xfId="27312" xr:uid="{22677019-F60C-40FA-8221-760D557582B4}"/>
    <cellStyle name="Notitie 11 2 19" xfId="8753" xr:uid="{00000000-0005-0000-0000-0000141A0000}"/>
    <cellStyle name="Notitie 11 2 19 2" xfId="18480" xr:uid="{00000000-0005-0000-0000-0000151A0000}"/>
    <cellStyle name="Notitie 11 2 19 2 2" xfId="28877" xr:uid="{25CD252F-FD47-45A6-8D42-79695A509EE2}"/>
    <cellStyle name="Notitie 11 2 19 3" xfId="27346" xr:uid="{2FE12EDB-8B20-4855-9882-8240DDD6F761}"/>
    <cellStyle name="Notitie 11 2 2" xfId="4509" xr:uid="{00000000-0005-0000-0000-0000161A0000}"/>
    <cellStyle name="Notitie 11 2 2 2" xfId="14236" xr:uid="{00000000-0005-0000-0000-0000171A0000}"/>
    <cellStyle name="Notitie 11 2 2 2 2" xfId="27959" xr:uid="{F4B70966-81F5-40ED-944E-02444F06D363}"/>
    <cellStyle name="Notitie 11 2 2 3" xfId="26428" xr:uid="{37CBF7F9-41EA-4C1E-BEFD-32DF590572B1}"/>
    <cellStyle name="Notitie 11 2 20" xfId="8926" xr:uid="{00000000-0005-0000-0000-0000181A0000}"/>
    <cellStyle name="Notitie 11 2 20 2" xfId="18653" xr:uid="{00000000-0005-0000-0000-0000191A0000}"/>
    <cellStyle name="Notitie 11 2 20 2 2" xfId="28911" xr:uid="{467031E9-297D-478E-8B97-91DCF8671ADF}"/>
    <cellStyle name="Notitie 11 2 20 3" xfId="27380" xr:uid="{2EF4260C-1412-4B39-9E78-AA6BEFAA6DCB}"/>
    <cellStyle name="Notitie 11 2 21" xfId="9106" xr:uid="{00000000-0005-0000-0000-00001A1A0000}"/>
    <cellStyle name="Notitie 11 2 21 2" xfId="18833" xr:uid="{00000000-0005-0000-0000-00001B1A0000}"/>
    <cellStyle name="Notitie 11 2 21 2 2" xfId="28945" xr:uid="{9EE855D9-037F-4012-AA51-5CE162955AA1}"/>
    <cellStyle name="Notitie 11 2 21 3" xfId="27414" xr:uid="{D511A1CA-2E77-44AD-AB4F-813D05AB9986}"/>
    <cellStyle name="Notitie 11 2 22" xfId="9276" xr:uid="{00000000-0005-0000-0000-00001C1A0000}"/>
    <cellStyle name="Notitie 11 2 22 2" xfId="19003" xr:uid="{00000000-0005-0000-0000-00001D1A0000}"/>
    <cellStyle name="Notitie 11 2 22 2 2" xfId="28978" xr:uid="{D841C2DA-F2F7-4702-B5B8-F3C27EEDC4F2}"/>
    <cellStyle name="Notitie 11 2 22 3" xfId="27447" xr:uid="{7727E508-4854-4830-B7E9-23459EF607E4}"/>
    <cellStyle name="Notitie 11 2 23" xfId="9446" xr:uid="{00000000-0005-0000-0000-00001E1A0000}"/>
    <cellStyle name="Notitie 11 2 23 2" xfId="19173" xr:uid="{00000000-0005-0000-0000-00001F1A0000}"/>
    <cellStyle name="Notitie 11 2 23 2 2" xfId="29013" xr:uid="{4FFD3892-3A0E-4461-B86E-518645B4C693}"/>
    <cellStyle name="Notitie 11 2 23 3" xfId="27482" xr:uid="{3D4D19DF-0E33-43E0-B809-B85E9F79BF61}"/>
    <cellStyle name="Notitie 11 2 24" xfId="9610" xr:uid="{00000000-0005-0000-0000-0000201A0000}"/>
    <cellStyle name="Notitie 11 2 24 2" xfId="19337" xr:uid="{00000000-0005-0000-0000-0000211A0000}"/>
    <cellStyle name="Notitie 11 2 24 2 2" xfId="29046" xr:uid="{13CB68E3-15ED-4B20-A89E-4900F27DCA80}"/>
    <cellStyle name="Notitie 11 2 24 3" xfId="27515" xr:uid="{5D681A2D-373D-4F06-BFC5-D5D08C0B5288}"/>
    <cellStyle name="Notitie 11 2 25" xfId="9782" xr:uid="{00000000-0005-0000-0000-0000221A0000}"/>
    <cellStyle name="Notitie 11 2 25 2" xfId="19509" xr:uid="{00000000-0005-0000-0000-0000231A0000}"/>
    <cellStyle name="Notitie 11 2 25 2 2" xfId="29078" xr:uid="{265C5719-000B-4AA8-BA38-64B7567C4336}"/>
    <cellStyle name="Notitie 11 2 25 3" xfId="27547" xr:uid="{FB097A47-4AA7-42FD-8165-AB8110CFBAFC}"/>
    <cellStyle name="Notitie 11 2 26" xfId="9943" xr:uid="{00000000-0005-0000-0000-0000241A0000}"/>
    <cellStyle name="Notitie 11 2 26 2" xfId="19670" xr:uid="{00000000-0005-0000-0000-0000251A0000}"/>
    <cellStyle name="Notitie 11 2 26 2 2" xfId="29109" xr:uid="{08A4519A-49E7-40E3-BEF6-556E1F77A452}"/>
    <cellStyle name="Notitie 11 2 26 3" xfId="27578" xr:uid="{D8484DCD-B4D2-40C3-A52F-466FC1B55395}"/>
    <cellStyle name="Notitie 11 2 27" xfId="10102" xr:uid="{00000000-0005-0000-0000-0000261A0000}"/>
    <cellStyle name="Notitie 11 2 27 2" xfId="19829" xr:uid="{00000000-0005-0000-0000-0000271A0000}"/>
    <cellStyle name="Notitie 11 2 27 2 2" xfId="29140" xr:uid="{44144F2A-EB4A-4ED6-964F-C979885C669D}"/>
    <cellStyle name="Notitie 11 2 27 3" xfId="27609" xr:uid="{5DCCD478-B518-41F8-9330-A80E2FCA5A0B}"/>
    <cellStyle name="Notitie 11 2 28" xfId="10257" xr:uid="{00000000-0005-0000-0000-0000281A0000}"/>
    <cellStyle name="Notitie 11 2 28 2" xfId="19984" xr:uid="{00000000-0005-0000-0000-0000291A0000}"/>
    <cellStyle name="Notitie 11 2 28 2 2" xfId="29170" xr:uid="{15A1F3D9-18C4-4461-B079-EBA9144CA51E}"/>
    <cellStyle name="Notitie 11 2 28 3" xfId="27639" xr:uid="{4036542D-0878-4B75-9DBE-9DA5D3BAD914}"/>
    <cellStyle name="Notitie 11 2 29" xfId="10411" xr:uid="{00000000-0005-0000-0000-00002A1A0000}"/>
    <cellStyle name="Notitie 11 2 29 2" xfId="20138" xr:uid="{00000000-0005-0000-0000-00002B1A0000}"/>
    <cellStyle name="Notitie 11 2 29 2 2" xfId="29200" xr:uid="{D7C6BA00-EB8A-4259-BB87-CA9988C78596}"/>
    <cellStyle name="Notitie 11 2 29 3" xfId="27669" xr:uid="{21E2D58F-F0B6-48C1-AF4A-738D2273BA21}"/>
    <cellStyle name="Notitie 11 2 3" xfId="5718" xr:uid="{00000000-0005-0000-0000-00002C1A0000}"/>
    <cellStyle name="Notitie 11 2 3 2" xfId="15445" xr:uid="{00000000-0005-0000-0000-00002D1A0000}"/>
    <cellStyle name="Notitie 11 2 3 2 2" xfId="28248" xr:uid="{C20FF166-8208-4096-AD98-633D39375ADD}"/>
    <cellStyle name="Notitie 11 2 3 3" xfId="26717" xr:uid="{DD9DF1F5-576A-4CD5-9601-044824367522}"/>
    <cellStyle name="Notitie 11 2 30" xfId="10562" xr:uid="{00000000-0005-0000-0000-00002E1A0000}"/>
    <cellStyle name="Notitie 11 2 30 2" xfId="20289" xr:uid="{00000000-0005-0000-0000-00002F1A0000}"/>
    <cellStyle name="Notitie 11 2 30 2 2" xfId="29229" xr:uid="{9ACB35C5-0B43-4ACF-AC2B-4B1376A9A315}"/>
    <cellStyle name="Notitie 11 2 30 3" xfId="27698" xr:uid="{359263CE-6645-4EB8-9498-965484E6C820}"/>
    <cellStyle name="Notitie 11 2 31" xfId="10708" xr:uid="{00000000-0005-0000-0000-0000301A0000}"/>
    <cellStyle name="Notitie 11 2 31 2" xfId="20435" xr:uid="{00000000-0005-0000-0000-0000311A0000}"/>
    <cellStyle name="Notitie 11 2 31 2 2" xfId="29255" xr:uid="{6BBD4592-1FC4-444B-AF3D-7EE16FC88592}"/>
    <cellStyle name="Notitie 11 2 31 3" xfId="27724" xr:uid="{6D057510-F544-4311-ADA1-4E1DE7DFA387}"/>
    <cellStyle name="Notitie 11 2 32" xfId="26187" xr:uid="{7951CE29-A78D-46A0-B3F8-CAE1BE3D949D}"/>
    <cellStyle name="Notitie 11 2 4" xfId="5933" xr:uid="{00000000-0005-0000-0000-0000321A0000}"/>
    <cellStyle name="Notitie 11 2 4 2" xfId="15660" xr:uid="{00000000-0005-0000-0000-0000331A0000}"/>
    <cellStyle name="Notitie 11 2 4 2 2" xfId="28291" xr:uid="{3D80C74B-5AA2-41F3-B727-418A66DDBF25}"/>
    <cellStyle name="Notitie 11 2 4 3" xfId="26760" xr:uid="{BA27B01B-8EC1-4214-BC36-D72A0EC525DC}"/>
    <cellStyle name="Notitie 11 2 5" xfId="5387" xr:uid="{00000000-0005-0000-0000-0000341A0000}"/>
    <cellStyle name="Notitie 11 2 5 2" xfId="15114" xr:uid="{00000000-0005-0000-0000-0000351A0000}"/>
    <cellStyle name="Notitie 11 2 5 2 2" xfId="28169" xr:uid="{01E2AC3A-66F6-4BC4-A311-262959642F3C}"/>
    <cellStyle name="Notitie 11 2 5 3" xfId="26638" xr:uid="{22E03172-ABE6-4BA8-AF8A-7B61E65E6A46}"/>
    <cellStyle name="Notitie 11 2 6" xfId="6307" xr:uid="{00000000-0005-0000-0000-0000361A0000}"/>
    <cellStyle name="Notitie 11 2 6 2" xfId="16034" xr:uid="{00000000-0005-0000-0000-0000371A0000}"/>
    <cellStyle name="Notitie 11 2 6 2 2" xfId="28378" xr:uid="{5F2ABF74-F08D-4A43-B2C9-D0A72EE060FC}"/>
    <cellStyle name="Notitie 11 2 6 3" xfId="26847" xr:uid="{132AB1E6-DEA6-480A-8D42-E3529126AAFB}"/>
    <cellStyle name="Notitie 11 2 7" xfId="6510" xr:uid="{00000000-0005-0000-0000-0000381A0000}"/>
    <cellStyle name="Notitie 11 2 7 2" xfId="16237" xr:uid="{00000000-0005-0000-0000-0000391A0000}"/>
    <cellStyle name="Notitie 11 2 7 2 2" xfId="28417" xr:uid="{78BD7BDB-878B-4C32-BE4C-9DD933984ADA}"/>
    <cellStyle name="Notitie 11 2 7 3" xfId="26886" xr:uid="{0BBDBEF6-DD18-404C-B2E1-21FC7570B24C}"/>
    <cellStyle name="Notitie 11 2 8" xfId="6720" xr:uid="{00000000-0005-0000-0000-00003A1A0000}"/>
    <cellStyle name="Notitie 11 2 8 2" xfId="16447" xr:uid="{00000000-0005-0000-0000-00003B1A0000}"/>
    <cellStyle name="Notitie 11 2 8 2 2" xfId="28459" xr:uid="{43A7DF31-E6CC-4DD4-9165-0FDB90512DC2}"/>
    <cellStyle name="Notitie 11 2 8 3" xfId="26928" xr:uid="{037DCB61-B35B-4A97-B27D-9B5B40802C0C}"/>
    <cellStyle name="Notitie 11 2 9" xfId="6916" xr:uid="{00000000-0005-0000-0000-00003C1A0000}"/>
    <cellStyle name="Notitie 11 2 9 2" xfId="16643" xr:uid="{00000000-0005-0000-0000-00003D1A0000}"/>
    <cellStyle name="Notitie 11 2 9 2 2" xfId="28500" xr:uid="{32A54D05-EC10-4B14-85B6-55EA32E499FB}"/>
    <cellStyle name="Notitie 11 2 9 3" xfId="26969" xr:uid="{0244310B-6FD6-482C-847D-91CD9AA9C8BE}"/>
    <cellStyle name="Notitie 11 20" xfId="4740" xr:uid="{00000000-0005-0000-0000-00003E1A0000}"/>
    <cellStyle name="Notitie 11 20 2" xfId="14467" xr:uid="{00000000-0005-0000-0000-00003F1A0000}"/>
    <cellStyle name="Notitie 11 20 2 2" xfId="28010" xr:uid="{78CE8038-B31C-4034-827B-7C2E1EFA33EF}"/>
    <cellStyle name="Notitie 11 20 3" xfId="26479" xr:uid="{174167CE-B8AB-4B8B-9EE0-A9CDA6EC42BD}"/>
    <cellStyle name="Notitie 11 21" xfId="4713" xr:uid="{00000000-0005-0000-0000-0000401A0000}"/>
    <cellStyle name="Notitie 11 21 2" xfId="14440" xr:uid="{00000000-0005-0000-0000-0000411A0000}"/>
    <cellStyle name="Notitie 11 21 2 2" xfId="28003" xr:uid="{140514FD-C1CF-490F-A4A1-F99DD00B0ACC}"/>
    <cellStyle name="Notitie 11 21 3" xfId="26472" xr:uid="{05743497-0E63-412C-B59F-B625567B5A20}"/>
    <cellStyle name="Notitie 11 22" xfId="6331" xr:uid="{00000000-0005-0000-0000-0000421A0000}"/>
    <cellStyle name="Notitie 11 22 2" xfId="16058" xr:uid="{00000000-0005-0000-0000-0000431A0000}"/>
    <cellStyle name="Notitie 11 22 2 2" xfId="28402" xr:uid="{AB3BFA4A-693F-4513-BB5E-3326E8D469C9}"/>
    <cellStyle name="Notitie 11 22 3" xfId="26871" xr:uid="{128137F4-95A5-4F7B-903D-3ED91A624A78}"/>
    <cellStyle name="Notitie 11 23" xfId="6744" xr:uid="{00000000-0005-0000-0000-0000441A0000}"/>
    <cellStyle name="Notitie 11 23 2" xfId="16471" xr:uid="{00000000-0005-0000-0000-0000451A0000}"/>
    <cellStyle name="Notitie 11 23 2 2" xfId="28483" xr:uid="{7C4624AE-0679-4378-8DE9-0B699D51EB56}"/>
    <cellStyle name="Notitie 11 23 3" xfId="26952" xr:uid="{1B4B4AD3-05A9-4A76-933E-FDD5EE1A7BC1}"/>
    <cellStyle name="Notitie 11 24" xfId="8010" xr:uid="{00000000-0005-0000-0000-0000461A0000}"/>
    <cellStyle name="Notitie 11 24 2" xfId="17737" xr:uid="{00000000-0005-0000-0000-0000471A0000}"/>
    <cellStyle name="Notitie 11 24 2 2" xfId="28731" xr:uid="{C982DA72-8637-44D7-8D29-3596590F5DBE}"/>
    <cellStyle name="Notitie 11 24 3" xfId="27200" xr:uid="{17FA6499-2051-4118-B229-96B755D5E4B2}"/>
    <cellStyle name="Notitie 11 25" xfId="6128" xr:uid="{00000000-0005-0000-0000-0000481A0000}"/>
    <cellStyle name="Notitie 11 25 2" xfId="15855" xr:uid="{00000000-0005-0000-0000-0000491A0000}"/>
    <cellStyle name="Notitie 11 25 2 2" xfId="28343" xr:uid="{4C51927F-8104-404D-8A8C-3E8D70802793}"/>
    <cellStyle name="Notitie 11 25 3" xfId="26812" xr:uid="{21872775-F51D-4708-A0E9-5C92FFC187BD}"/>
    <cellStyle name="Notitie 11 26" xfId="8110" xr:uid="{00000000-0005-0000-0000-00004A1A0000}"/>
    <cellStyle name="Notitie 11 26 2" xfId="17837" xr:uid="{00000000-0005-0000-0000-00004B1A0000}"/>
    <cellStyle name="Notitie 11 26 2 2" xfId="28760" xr:uid="{5FFA362F-C29E-4F32-8455-ECE889A2D05E}"/>
    <cellStyle name="Notitie 11 26 3" xfId="27229" xr:uid="{56674CB3-E505-4A69-AD0A-52398482598B}"/>
    <cellStyle name="Notitie 11 27" xfId="6056" xr:uid="{00000000-0005-0000-0000-00004C1A0000}"/>
    <cellStyle name="Notitie 11 27 2" xfId="15783" xr:uid="{00000000-0005-0000-0000-00004D1A0000}"/>
    <cellStyle name="Notitie 11 27 2 2" xfId="28319" xr:uid="{CD1DDDB6-443F-4363-994F-67F281E48713}"/>
    <cellStyle name="Notitie 11 27 3" xfId="26788" xr:uid="{9A24C639-062A-4B20-9169-8ACABE8BCCD2}"/>
    <cellStyle name="Notitie 11 28" xfId="8846" xr:uid="{00000000-0005-0000-0000-00004E1A0000}"/>
    <cellStyle name="Notitie 11 28 2" xfId="18573" xr:uid="{00000000-0005-0000-0000-00004F1A0000}"/>
    <cellStyle name="Notitie 11 28 2 2" xfId="28904" xr:uid="{BDE931A8-AFB5-4729-9288-CE2EFA368F2E}"/>
    <cellStyle name="Notitie 11 28 3" xfId="27373" xr:uid="{F1370688-BB8B-4B2A-ADD6-AC6621E478C0}"/>
    <cellStyle name="Notitie 11 29" xfId="4819" xr:uid="{00000000-0005-0000-0000-0000501A0000}"/>
    <cellStyle name="Notitie 11 29 2" xfId="14546" xr:uid="{00000000-0005-0000-0000-0000511A0000}"/>
    <cellStyle name="Notitie 11 29 2 2" xfId="28026" xr:uid="{B0838C38-23B4-4807-BDEF-0ABFCB6FD02E}"/>
    <cellStyle name="Notitie 11 29 3" xfId="26495" xr:uid="{656EF415-C9D6-4139-9DDF-B17896DCD7FA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0 2 2" xfId="28548" xr:uid="{C3292ED1-7F0B-41BA-99A6-C917A948AE4D}"/>
    <cellStyle name="Notitie 11 3 10 3" xfId="27017" xr:uid="{A59310D1-670B-4443-86DF-48975FA79128}"/>
    <cellStyle name="Notitie 11 3 11" xfId="7323" xr:uid="{00000000-0005-0000-0000-0000551A0000}"/>
    <cellStyle name="Notitie 11 3 11 2" xfId="17050" xr:uid="{00000000-0005-0000-0000-0000561A0000}"/>
    <cellStyle name="Notitie 11 3 11 2 2" xfId="28588" xr:uid="{E2BCB748-25DF-4A75-A430-6392A7F2CBB8}"/>
    <cellStyle name="Notitie 11 3 11 3" xfId="27057" xr:uid="{D4F8028F-9D5A-4EB1-A4E5-754949BB2B23}"/>
    <cellStyle name="Notitie 11 3 12" xfId="7518" xr:uid="{00000000-0005-0000-0000-0000571A0000}"/>
    <cellStyle name="Notitie 11 3 12 2" xfId="17245" xr:uid="{00000000-0005-0000-0000-0000581A0000}"/>
    <cellStyle name="Notitie 11 3 12 2 2" xfId="28628" xr:uid="{8DA46BFE-6E8B-411D-BF66-2FE2B54F95C5}"/>
    <cellStyle name="Notitie 11 3 12 3" xfId="27097" xr:uid="{1AE456CF-D14A-4104-B783-7CAF3C651197}"/>
    <cellStyle name="Notitie 11 3 13" xfId="7712" xr:uid="{00000000-0005-0000-0000-0000591A0000}"/>
    <cellStyle name="Notitie 11 3 13 2" xfId="17439" xr:uid="{00000000-0005-0000-0000-00005A1A0000}"/>
    <cellStyle name="Notitie 11 3 13 2 2" xfId="28670" xr:uid="{224764CB-9DD5-427E-9B14-C2F8B8C8AB81}"/>
    <cellStyle name="Notitie 11 3 13 3" xfId="27139" xr:uid="{21878DB5-E75F-407A-AD6E-E7678FD58BE8}"/>
    <cellStyle name="Notitie 11 3 14" xfId="7908" xr:uid="{00000000-0005-0000-0000-00005B1A0000}"/>
    <cellStyle name="Notitie 11 3 14 2" xfId="17635" xr:uid="{00000000-0005-0000-0000-00005C1A0000}"/>
    <cellStyle name="Notitie 11 3 14 2 2" xfId="28706" xr:uid="{7BC44018-7D45-4719-84EE-329B7A47F1EC}"/>
    <cellStyle name="Notitie 11 3 14 3" xfId="27175" xr:uid="{B498693F-AB3B-44D6-902E-C80598EE8055}"/>
    <cellStyle name="Notitie 11 3 15" xfId="4680" xr:uid="{00000000-0005-0000-0000-00005D1A0000}"/>
    <cellStyle name="Notitie 11 3 15 2" xfId="14407" xr:uid="{00000000-0005-0000-0000-00005E1A0000}"/>
    <cellStyle name="Notitie 11 3 15 2 2" xfId="27995" xr:uid="{32BDF87D-6E46-4282-841B-95256D80FBEF}"/>
    <cellStyle name="Notitie 11 3 15 3" xfId="26464" xr:uid="{4D1CA324-776D-4031-B005-9137CE7FB33A}"/>
    <cellStyle name="Notitie 11 3 16" xfId="8210" xr:uid="{00000000-0005-0000-0000-00005F1A0000}"/>
    <cellStyle name="Notitie 11 3 16 2" xfId="17937" xr:uid="{00000000-0005-0000-0000-0000601A0000}"/>
    <cellStyle name="Notitie 11 3 16 2 2" xfId="28773" xr:uid="{BB7F6391-925E-40CE-B2D1-572C595F6D57}"/>
    <cellStyle name="Notitie 11 3 16 3" xfId="27242" xr:uid="{0C69AC5A-D858-4D80-B912-7FC496798345}"/>
    <cellStyle name="Notitie 11 3 17" xfId="8398" xr:uid="{00000000-0005-0000-0000-0000611A0000}"/>
    <cellStyle name="Notitie 11 3 17 2" xfId="18125" xr:uid="{00000000-0005-0000-0000-0000621A0000}"/>
    <cellStyle name="Notitie 11 3 17 2 2" xfId="28810" xr:uid="{A3AE641B-22B6-45A1-AD42-45CD26363A43}"/>
    <cellStyle name="Notitie 11 3 17 3" xfId="27279" xr:uid="{5004E1C2-4B1F-4CE1-A56E-AE744F2486AB}"/>
    <cellStyle name="Notitie 11 3 18" xfId="8580" xr:uid="{00000000-0005-0000-0000-0000631A0000}"/>
    <cellStyle name="Notitie 11 3 18 2" xfId="18307" xr:uid="{00000000-0005-0000-0000-0000641A0000}"/>
    <cellStyle name="Notitie 11 3 18 2 2" xfId="28844" xr:uid="{E5E47A55-D58F-49A9-A783-3B9094419A28}"/>
    <cellStyle name="Notitie 11 3 18 3" xfId="27313" xr:uid="{A2F31119-8992-4A28-AD84-AED422482AEF}"/>
    <cellStyle name="Notitie 11 3 19" xfId="8754" xr:uid="{00000000-0005-0000-0000-0000651A0000}"/>
    <cellStyle name="Notitie 11 3 19 2" xfId="18481" xr:uid="{00000000-0005-0000-0000-0000661A0000}"/>
    <cellStyle name="Notitie 11 3 19 2 2" xfId="28878" xr:uid="{5D0C8513-B661-426A-A893-F9D58AE2BA73}"/>
    <cellStyle name="Notitie 11 3 19 3" xfId="27347" xr:uid="{87357C1D-E6DF-4ED0-BF7C-056F396F3A67}"/>
    <cellStyle name="Notitie 11 3 2" xfId="4510" xr:uid="{00000000-0005-0000-0000-0000671A0000}"/>
    <cellStyle name="Notitie 11 3 2 2" xfId="14237" xr:uid="{00000000-0005-0000-0000-0000681A0000}"/>
    <cellStyle name="Notitie 11 3 2 2 2" xfId="27960" xr:uid="{F646C1AF-F838-4BBB-9B31-9DECC1FF35DA}"/>
    <cellStyle name="Notitie 11 3 2 3" xfId="26429" xr:uid="{52116FCC-71C1-4FA5-8D1F-907684060FA8}"/>
    <cellStyle name="Notitie 11 3 20" xfId="8927" xr:uid="{00000000-0005-0000-0000-0000691A0000}"/>
    <cellStyle name="Notitie 11 3 20 2" xfId="18654" xr:uid="{00000000-0005-0000-0000-00006A1A0000}"/>
    <cellStyle name="Notitie 11 3 20 2 2" xfId="28912" xr:uid="{B4829DAF-051E-4AE8-B976-3696E17997D2}"/>
    <cellStyle name="Notitie 11 3 20 3" xfId="27381" xr:uid="{104B1818-B5D8-4594-BE72-F1886B39EA3E}"/>
    <cellStyle name="Notitie 11 3 21" xfId="9107" xr:uid="{00000000-0005-0000-0000-00006B1A0000}"/>
    <cellStyle name="Notitie 11 3 21 2" xfId="18834" xr:uid="{00000000-0005-0000-0000-00006C1A0000}"/>
    <cellStyle name="Notitie 11 3 21 2 2" xfId="28946" xr:uid="{C34B17C8-AB09-4089-A7A0-485682514E05}"/>
    <cellStyle name="Notitie 11 3 21 3" xfId="27415" xr:uid="{09F1B6D4-0C00-4984-8B61-D1BBF1022537}"/>
    <cellStyle name="Notitie 11 3 22" xfId="9277" xr:uid="{00000000-0005-0000-0000-00006D1A0000}"/>
    <cellStyle name="Notitie 11 3 22 2" xfId="19004" xr:uid="{00000000-0005-0000-0000-00006E1A0000}"/>
    <cellStyle name="Notitie 11 3 22 2 2" xfId="28979" xr:uid="{2D4A8A37-9837-49ED-94DE-F585B755EB09}"/>
    <cellStyle name="Notitie 11 3 22 3" xfId="27448" xr:uid="{62A99CB8-297B-4D27-B899-3E4AEB34161D}"/>
    <cellStyle name="Notitie 11 3 23" xfId="9447" xr:uid="{00000000-0005-0000-0000-00006F1A0000}"/>
    <cellStyle name="Notitie 11 3 23 2" xfId="19174" xr:uid="{00000000-0005-0000-0000-0000701A0000}"/>
    <cellStyle name="Notitie 11 3 23 2 2" xfId="29014" xr:uid="{2D1E8E83-CFDF-4FF6-88FE-B77286B935EB}"/>
    <cellStyle name="Notitie 11 3 23 3" xfId="27483" xr:uid="{6977A8C1-9795-4C84-8353-2958C7A6C05D}"/>
    <cellStyle name="Notitie 11 3 24" xfId="9611" xr:uid="{00000000-0005-0000-0000-0000711A0000}"/>
    <cellStyle name="Notitie 11 3 24 2" xfId="19338" xr:uid="{00000000-0005-0000-0000-0000721A0000}"/>
    <cellStyle name="Notitie 11 3 24 2 2" xfId="29047" xr:uid="{6358E2F2-2241-42F7-96C5-8ED2FA6B520F}"/>
    <cellStyle name="Notitie 11 3 24 3" xfId="27516" xr:uid="{B5CB9DFA-AAD1-4407-9C12-920BCE44E2D3}"/>
    <cellStyle name="Notitie 11 3 25" xfId="9783" xr:uid="{00000000-0005-0000-0000-0000731A0000}"/>
    <cellStyle name="Notitie 11 3 25 2" xfId="19510" xr:uid="{00000000-0005-0000-0000-0000741A0000}"/>
    <cellStyle name="Notitie 11 3 25 2 2" xfId="29079" xr:uid="{98E1C998-F25A-4BB5-8125-8A3B7171D7F3}"/>
    <cellStyle name="Notitie 11 3 25 3" xfId="27548" xr:uid="{BE2BC037-69FD-4A8C-A410-EC1A7325B302}"/>
    <cellStyle name="Notitie 11 3 26" xfId="9944" xr:uid="{00000000-0005-0000-0000-0000751A0000}"/>
    <cellStyle name="Notitie 11 3 26 2" xfId="19671" xr:uid="{00000000-0005-0000-0000-0000761A0000}"/>
    <cellStyle name="Notitie 11 3 26 2 2" xfId="29110" xr:uid="{EEB81034-975E-432F-8EF9-C294C32DC72F}"/>
    <cellStyle name="Notitie 11 3 26 3" xfId="27579" xr:uid="{BB57BCA5-EE2C-402F-85F8-C034EE7E9536}"/>
    <cellStyle name="Notitie 11 3 27" xfId="10103" xr:uid="{00000000-0005-0000-0000-0000771A0000}"/>
    <cellStyle name="Notitie 11 3 27 2" xfId="19830" xr:uid="{00000000-0005-0000-0000-0000781A0000}"/>
    <cellStyle name="Notitie 11 3 27 2 2" xfId="29141" xr:uid="{08F2ED6E-8D01-4CB4-AA21-48354056BD95}"/>
    <cellStyle name="Notitie 11 3 27 3" xfId="27610" xr:uid="{AA7145C0-0DE6-40BD-AFAE-DBA98B4E3AEB}"/>
    <cellStyle name="Notitie 11 3 28" xfId="10258" xr:uid="{00000000-0005-0000-0000-0000791A0000}"/>
    <cellStyle name="Notitie 11 3 28 2" xfId="19985" xr:uid="{00000000-0005-0000-0000-00007A1A0000}"/>
    <cellStyle name="Notitie 11 3 28 2 2" xfId="29171" xr:uid="{E93C20D4-66C8-492D-B4F1-D50C98760B0D}"/>
    <cellStyle name="Notitie 11 3 28 3" xfId="27640" xr:uid="{4FFE2FC3-F037-4074-954C-9A098F34B1C5}"/>
    <cellStyle name="Notitie 11 3 29" xfId="10412" xr:uid="{00000000-0005-0000-0000-00007B1A0000}"/>
    <cellStyle name="Notitie 11 3 29 2" xfId="20139" xr:uid="{00000000-0005-0000-0000-00007C1A0000}"/>
    <cellStyle name="Notitie 11 3 29 2 2" xfId="29201" xr:uid="{D42D27EC-7E94-4518-984F-879E1C13A57D}"/>
    <cellStyle name="Notitie 11 3 29 3" xfId="27670" xr:uid="{34E772C7-0FB6-4961-A689-57AB4282FE27}"/>
    <cellStyle name="Notitie 11 3 3" xfId="5719" xr:uid="{00000000-0005-0000-0000-00007D1A0000}"/>
    <cellStyle name="Notitie 11 3 3 2" xfId="15446" xr:uid="{00000000-0005-0000-0000-00007E1A0000}"/>
    <cellStyle name="Notitie 11 3 3 2 2" xfId="28249" xr:uid="{101ADD7E-3E98-4DAF-B845-A173D0D03003}"/>
    <cellStyle name="Notitie 11 3 3 3" xfId="26718" xr:uid="{BBB3DE46-DEFA-4722-A2F6-2B3040F8F43D}"/>
    <cellStyle name="Notitie 11 3 30" xfId="10563" xr:uid="{00000000-0005-0000-0000-00007F1A0000}"/>
    <cellStyle name="Notitie 11 3 30 2" xfId="20290" xr:uid="{00000000-0005-0000-0000-0000801A0000}"/>
    <cellStyle name="Notitie 11 3 30 2 2" xfId="29230" xr:uid="{A8B8CA34-694C-4681-A26C-D4713A8D40A0}"/>
    <cellStyle name="Notitie 11 3 30 3" xfId="27699" xr:uid="{0C2ABFA1-EFF0-4C50-B9B5-68EA45E91F26}"/>
    <cellStyle name="Notitie 11 3 31" xfId="10709" xr:uid="{00000000-0005-0000-0000-0000811A0000}"/>
    <cellStyle name="Notitie 11 3 31 2" xfId="20436" xr:uid="{00000000-0005-0000-0000-0000821A0000}"/>
    <cellStyle name="Notitie 11 3 31 2 2" xfId="29256" xr:uid="{4F6F716E-C0F0-46F9-A1C3-A97E9592B268}"/>
    <cellStyle name="Notitie 11 3 31 3" xfId="27725" xr:uid="{73170468-5EAF-4EB0-9C5C-6EAFA59E08D8}"/>
    <cellStyle name="Notitie 11 3 32" xfId="26188" xr:uid="{7FAC2BD0-AEB5-481E-8D2B-A5C4D11B5884}"/>
    <cellStyle name="Notitie 11 3 4" xfId="5934" xr:uid="{00000000-0005-0000-0000-0000831A0000}"/>
    <cellStyle name="Notitie 11 3 4 2" xfId="15661" xr:uid="{00000000-0005-0000-0000-0000841A0000}"/>
    <cellStyle name="Notitie 11 3 4 2 2" xfId="28292" xr:uid="{B9AA791F-1BA2-4A39-A2CB-AB67E7AA4B64}"/>
    <cellStyle name="Notitie 11 3 4 3" xfId="26761" xr:uid="{4894F616-A57F-4426-A8EA-4E4D5431BF47}"/>
    <cellStyle name="Notitie 11 3 5" xfId="2586" xr:uid="{00000000-0005-0000-0000-0000851A0000}"/>
    <cellStyle name="Notitie 11 3 5 2" xfId="12313" xr:uid="{00000000-0005-0000-0000-0000861A0000}"/>
    <cellStyle name="Notitie 11 3 5 2 2" xfId="27799" xr:uid="{B132002A-D5D1-4098-8A98-04A62054A118}"/>
    <cellStyle name="Notitie 11 3 5 3" xfId="26268" xr:uid="{D5B5451C-AD1F-46E6-869B-9479D58A880C}"/>
    <cellStyle name="Notitie 11 3 6" xfId="6308" xr:uid="{00000000-0005-0000-0000-0000871A0000}"/>
    <cellStyle name="Notitie 11 3 6 2" xfId="16035" xr:uid="{00000000-0005-0000-0000-0000881A0000}"/>
    <cellStyle name="Notitie 11 3 6 2 2" xfId="28379" xr:uid="{23CA2FD8-B7AF-4429-BAE2-F18A1D664F7E}"/>
    <cellStyle name="Notitie 11 3 6 3" xfId="26848" xr:uid="{10D6A9E2-4355-4D17-91C5-D8DF33F27339}"/>
    <cellStyle name="Notitie 11 3 7" xfId="6511" xr:uid="{00000000-0005-0000-0000-0000891A0000}"/>
    <cellStyle name="Notitie 11 3 7 2" xfId="16238" xr:uid="{00000000-0005-0000-0000-00008A1A0000}"/>
    <cellStyle name="Notitie 11 3 7 2 2" xfId="28418" xr:uid="{BF0F6DBD-DF92-422A-8248-420BCD8D8733}"/>
    <cellStyle name="Notitie 11 3 7 3" xfId="26887" xr:uid="{2ADEA575-D1B1-4F4D-84AD-889A4581FBFC}"/>
    <cellStyle name="Notitie 11 3 8" xfId="6721" xr:uid="{00000000-0005-0000-0000-00008B1A0000}"/>
    <cellStyle name="Notitie 11 3 8 2" xfId="16448" xr:uid="{00000000-0005-0000-0000-00008C1A0000}"/>
    <cellStyle name="Notitie 11 3 8 2 2" xfId="28460" xr:uid="{FF5FFF7C-8CE0-42D8-B45B-82915434F29C}"/>
    <cellStyle name="Notitie 11 3 8 3" xfId="26929" xr:uid="{C0AA9C85-23A1-41F8-92B6-A018C32233E1}"/>
    <cellStyle name="Notitie 11 3 9" xfId="6917" xr:uid="{00000000-0005-0000-0000-00008D1A0000}"/>
    <cellStyle name="Notitie 11 3 9 2" xfId="16644" xr:uid="{00000000-0005-0000-0000-00008E1A0000}"/>
    <cellStyle name="Notitie 11 3 9 2 2" xfId="28501" xr:uid="{7CDA6A62-34C3-43A2-AFD7-CCE6392CE6F6}"/>
    <cellStyle name="Notitie 11 3 9 3" xfId="26970" xr:uid="{8FFC60B2-2AF0-4552-991D-322B3F3146E2}"/>
    <cellStyle name="Notitie 11 30" xfId="5053" xr:uid="{00000000-0005-0000-0000-00008F1A0000}"/>
    <cellStyle name="Notitie 11 30 2" xfId="14780" xr:uid="{00000000-0005-0000-0000-0000901A0000}"/>
    <cellStyle name="Notitie 11 30 2 2" xfId="28078" xr:uid="{9ECC8F64-65FA-47C5-AFF9-33E294B981E8}"/>
    <cellStyle name="Notitie 11 30 3" xfId="26547" xr:uid="{368AE017-A842-4F1E-A80A-FDD364613946}"/>
    <cellStyle name="Notitie 11 31" xfId="5505" xr:uid="{00000000-0005-0000-0000-0000911A0000}"/>
    <cellStyle name="Notitie 11 31 2" xfId="15232" xr:uid="{00000000-0005-0000-0000-0000921A0000}"/>
    <cellStyle name="Notitie 11 31 2 2" xfId="28204" xr:uid="{42B47A0E-02D3-43ED-8873-5BBE0A7400F8}"/>
    <cellStyle name="Notitie 11 31 3" xfId="26673" xr:uid="{8242AA18-B970-462C-B89B-5FB8D040EFCC}"/>
    <cellStyle name="Notitie 11 32" xfId="8116" xr:uid="{00000000-0005-0000-0000-0000931A0000}"/>
    <cellStyle name="Notitie 11 32 2" xfId="17843" xr:uid="{00000000-0005-0000-0000-0000941A0000}"/>
    <cellStyle name="Notitie 11 32 2 2" xfId="28764" xr:uid="{8A35B1A8-82D0-4C0B-BA7A-9A95F1DE6FC2}"/>
    <cellStyle name="Notitie 11 32 3" xfId="27233" xr:uid="{08CE6E12-D8A4-4729-9E05-3ABA3077D742}"/>
    <cellStyle name="Notitie 11 33" xfId="9537" xr:uid="{00000000-0005-0000-0000-0000951A0000}"/>
    <cellStyle name="Notitie 11 33 2" xfId="19264" xr:uid="{00000000-0005-0000-0000-0000961A0000}"/>
    <cellStyle name="Notitie 11 33 2 2" xfId="29040" xr:uid="{38984CA6-B6F5-45EC-83BC-4B1624FB1AE1}"/>
    <cellStyle name="Notitie 11 33 3" xfId="27509" xr:uid="{BAACD51D-608D-4025-AF75-647808CC8EC3}"/>
    <cellStyle name="Notitie 11 34" xfId="26156" xr:uid="{DE9C115A-1292-4448-B388-C8F646E8B68B}"/>
    <cellStyle name="Notitie 11 4" xfId="3016" xr:uid="{00000000-0005-0000-0000-0000971A0000}"/>
    <cellStyle name="Notitie 11 4 2" xfId="12743" xr:uid="{00000000-0005-0000-0000-0000981A0000}"/>
    <cellStyle name="Notitie 11 4 2 2" xfId="27917" xr:uid="{3B3E86B1-D733-44BF-8A3F-29E68C17A890}"/>
    <cellStyle name="Notitie 11 4 3" xfId="26386" xr:uid="{0C413D0B-1257-45D4-8C7C-097334459A8B}"/>
    <cellStyle name="Notitie 11 5" xfId="2466" xr:uid="{00000000-0005-0000-0000-0000991A0000}"/>
    <cellStyle name="Notitie 11 5 2" xfId="12193" xr:uid="{00000000-0005-0000-0000-00009A1A0000}"/>
    <cellStyle name="Notitie 11 5 2 2" xfId="27760" xr:uid="{52A2381C-0F25-4CE3-9EC6-7789E7DC761C}"/>
    <cellStyle name="Notitie 11 5 3" xfId="26229" xr:uid="{C9C797D6-6612-4C98-9C84-FD8C3391F993}"/>
    <cellStyle name="Notitie 11 6" xfId="5129" xr:uid="{00000000-0005-0000-0000-00009B1A0000}"/>
    <cellStyle name="Notitie 11 6 2" xfId="14856" xr:uid="{00000000-0005-0000-0000-00009C1A0000}"/>
    <cellStyle name="Notitie 11 6 2 2" xfId="28099" xr:uid="{1F1665F5-D649-4C80-92F2-356CD3EC7CB6}"/>
    <cellStyle name="Notitie 11 6 3" xfId="26568" xr:uid="{68F52152-A4F5-416F-B88A-C77CBD2C14ED}"/>
    <cellStyle name="Notitie 11 7" xfId="5163" xr:uid="{00000000-0005-0000-0000-00009D1A0000}"/>
    <cellStyle name="Notitie 11 7 2" xfId="14890" xr:uid="{00000000-0005-0000-0000-00009E1A0000}"/>
    <cellStyle name="Notitie 11 7 2 2" xfId="28110" xr:uid="{0CF35F69-7E54-4302-8E34-6E0EE658911A}"/>
    <cellStyle name="Notitie 11 7 3" xfId="26579" xr:uid="{72DCA052-109D-4613-A7FE-1766D9F1E480}"/>
    <cellStyle name="Notitie 11 8" xfId="2441" xr:uid="{00000000-0005-0000-0000-00009F1A0000}"/>
    <cellStyle name="Notitie 11 8 2" xfId="12168" xr:uid="{00000000-0005-0000-0000-0000A01A0000}"/>
    <cellStyle name="Notitie 11 8 2 2" xfId="27751" xr:uid="{083B0E59-1FE9-4414-A24A-3E31066EEFA8}"/>
    <cellStyle name="Notitie 11 8 3" xfId="26220" xr:uid="{4557A17A-A2BA-4886-8778-92A86232272F}"/>
    <cellStyle name="Notitie 11 9" xfId="6142" xr:uid="{00000000-0005-0000-0000-0000A11A0000}"/>
    <cellStyle name="Notitie 11 9 2" xfId="15869" xr:uid="{00000000-0005-0000-0000-0000A21A0000}"/>
    <cellStyle name="Notitie 11 9 2 2" xfId="28346" xr:uid="{DADFB1CF-8556-479C-B0EB-8D382AF4BD72}"/>
    <cellStyle name="Notitie 11 9 3" xfId="26815" xr:uid="{04F9C363-C507-49B2-BA93-E0FAA0AF6ADC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0 2 2" xfId="28365" xr:uid="{68C105E0-E68B-44CE-A55C-6571F7E20D1A}"/>
    <cellStyle name="Notitie 12 10 3" xfId="26834" xr:uid="{8FB13B6A-B4AF-4648-BDF0-FC864C489C9E}"/>
    <cellStyle name="Notitie 12 11" xfId="5605" xr:uid="{00000000-0005-0000-0000-0000A61A0000}"/>
    <cellStyle name="Notitie 12 11 2" xfId="15332" xr:uid="{00000000-0005-0000-0000-0000A71A0000}"/>
    <cellStyle name="Notitie 12 11 2 2" xfId="28229" xr:uid="{FF653DF0-A605-4256-BA75-3EAA8ACD7CE1}"/>
    <cellStyle name="Notitie 12 11 3" xfId="26698" xr:uid="{77F39DA8-A1D8-4749-BE0E-830F76393E99}"/>
    <cellStyle name="Notitie 12 12" xfId="6400" xr:uid="{00000000-0005-0000-0000-0000A81A0000}"/>
    <cellStyle name="Notitie 12 12 2" xfId="16127" xr:uid="{00000000-0005-0000-0000-0000A91A0000}"/>
    <cellStyle name="Notitie 12 12 2 2" xfId="28404" xr:uid="{B558FB54-0A8F-485A-ABFC-F3649A208E0A}"/>
    <cellStyle name="Notitie 12 12 3" xfId="26873" xr:uid="{6285FB3B-4250-4F74-ACB8-80D95D512C33}"/>
    <cellStyle name="Notitie 12 13" xfId="2497" xr:uid="{00000000-0005-0000-0000-0000AA1A0000}"/>
    <cellStyle name="Notitie 12 13 2" xfId="12224" xr:uid="{00000000-0005-0000-0000-0000AB1A0000}"/>
    <cellStyle name="Notitie 12 13 2 2" xfId="27769" xr:uid="{1D7AB873-E7C0-402C-896C-D6902C6DF90A}"/>
    <cellStyle name="Notitie 12 13 3" xfId="26238" xr:uid="{397327AE-8AF7-4580-97EE-2A85FE6FE70F}"/>
    <cellStyle name="Notitie 12 14" xfId="2454" xr:uid="{00000000-0005-0000-0000-0000AC1A0000}"/>
    <cellStyle name="Notitie 12 14 2" xfId="12181" xr:uid="{00000000-0005-0000-0000-0000AD1A0000}"/>
    <cellStyle name="Notitie 12 14 2 2" xfId="27753" xr:uid="{9AF243FA-1DE7-4451-9073-3AD80146B718}"/>
    <cellStyle name="Notitie 12 14 3" xfId="26222" xr:uid="{B4097D0B-5E1B-4C84-999F-96D704316279}"/>
    <cellStyle name="Notitie 12 15" xfId="7150" xr:uid="{00000000-0005-0000-0000-0000AE1A0000}"/>
    <cellStyle name="Notitie 12 15 2" xfId="16877" xr:uid="{00000000-0005-0000-0000-0000AF1A0000}"/>
    <cellStyle name="Notitie 12 15 2 2" xfId="28571" xr:uid="{C8AE185C-B050-48D9-9BD2-4E061411C573}"/>
    <cellStyle name="Notitie 12 15 3" xfId="27040" xr:uid="{F7F8C8E9-D266-4D0A-9621-D24277199299}"/>
    <cellStyle name="Notitie 12 16" xfId="2932" xr:uid="{00000000-0005-0000-0000-0000B01A0000}"/>
    <cellStyle name="Notitie 12 16 2" xfId="12659" xr:uid="{00000000-0005-0000-0000-0000B11A0000}"/>
    <cellStyle name="Notitie 12 16 2 2" xfId="27894" xr:uid="{954748D1-18DC-417C-BBCD-5BDE4F42BE3F}"/>
    <cellStyle name="Notitie 12 16 3" xfId="26363" xr:uid="{8F884D17-33CF-4CFC-B63E-B564752B41DE}"/>
    <cellStyle name="Notitie 12 17" xfId="7153" xr:uid="{00000000-0005-0000-0000-0000B21A0000}"/>
    <cellStyle name="Notitie 12 17 2" xfId="16880" xr:uid="{00000000-0005-0000-0000-0000B31A0000}"/>
    <cellStyle name="Notitie 12 17 2 2" xfId="28572" xr:uid="{D6F8CE89-AD97-4B4C-9140-8F8DD0E7DE74}"/>
    <cellStyle name="Notitie 12 17 3" xfId="27041" xr:uid="{A6E50BD5-34C9-4D16-967F-6D679AA85F5C}"/>
    <cellStyle name="Notitie 12 18" xfId="6749" xr:uid="{00000000-0005-0000-0000-0000B41A0000}"/>
    <cellStyle name="Notitie 12 18 2" xfId="16476" xr:uid="{00000000-0005-0000-0000-0000B51A0000}"/>
    <cellStyle name="Notitie 12 18 2 2" xfId="28487" xr:uid="{31EC6909-0853-42CF-B5A5-4873239E0DDA}"/>
    <cellStyle name="Notitie 12 18 3" xfId="26956" xr:uid="{ECB0CD33-DDFB-41F6-B033-B133A5B0A2FD}"/>
    <cellStyle name="Notitie 12 19" xfId="5136" xr:uid="{00000000-0005-0000-0000-0000B61A0000}"/>
    <cellStyle name="Notitie 12 19 2" xfId="14863" xr:uid="{00000000-0005-0000-0000-0000B71A0000}"/>
    <cellStyle name="Notitie 12 19 2 2" xfId="28102" xr:uid="{7B06E799-3D39-4B48-8735-D267476AE255}"/>
    <cellStyle name="Notitie 12 19 3" xfId="26571" xr:uid="{B5A217C2-980E-41F0-B717-19D9DFF30B1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0 2 2" xfId="28549" xr:uid="{3F87D15C-F95A-431D-8342-3A811FAC4135}"/>
    <cellStyle name="Notitie 12 2 10 3" xfId="27018" xr:uid="{FE072BE2-762D-4447-9099-B5C4435F15A9}"/>
    <cellStyle name="Notitie 12 2 11" xfId="7324" xr:uid="{00000000-0005-0000-0000-0000BB1A0000}"/>
    <cellStyle name="Notitie 12 2 11 2" xfId="17051" xr:uid="{00000000-0005-0000-0000-0000BC1A0000}"/>
    <cellStyle name="Notitie 12 2 11 2 2" xfId="28589" xr:uid="{9424A263-641E-43CE-B211-9AF29D788570}"/>
    <cellStyle name="Notitie 12 2 11 3" xfId="27058" xr:uid="{1E87F387-056D-43F8-AF05-A29DDFFC60EE}"/>
    <cellStyle name="Notitie 12 2 12" xfId="7519" xr:uid="{00000000-0005-0000-0000-0000BD1A0000}"/>
    <cellStyle name="Notitie 12 2 12 2" xfId="17246" xr:uid="{00000000-0005-0000-0000-0000BE1A0000}"/>
    <cellStyle name="Notitie 12 2 12 2 2" xfId="28629" xr:uid="{324BF2C6-0FC3-4088-A309-83E908FD655D}"/>
    <cellStyle name="Notitie 12 2 12 3" xfId="27098" xr:uid="{6F72E9ED-4218-4672-A6F8-DE3CB9958053}"/>
    <cellStyle name="Notitie 12 2 13" xfId="7713" xr:uid="{00000000-0005-0000-0000-0000BF1A0000}"/>
    <cellStyle name="Notitie 12 2 13 2" xfId="17440" xr:uid="{00000000-0005-0000-0000-0000C01A0000}"/>
    <cellStyle name="Notitie 12 2 13 2 2" xfId="28671" xr:uid="{B6011D7C-0D02-4B2E-8960-C15158456EB4}"/>
    <cellStyle name="Notitie 12 2 13 3" xfId="27140" xr:uid="{E5EC3B0D-1E37-4B08-8CAE-7DE187D02EB0}"/>
    <cellStyle name="Notitie 12 2 14" xfId="7909" xr:uid="{00000000-0005-0000-0000-0000C11A0000}"/>
    <cellStyle name="Notitie 12 2 14 2" xfId="17636" xr:uid="{00000000-0005-0000-0000-0000C21A0000}"/>
    <cellStyle name="Notitie 12 2 14 2 2" xfId="28707" xr:uid="{04378399-B3AC-4FD6-8AD1-138060F55124}"/>
    <cellStyle name="Notitie 12 2 14 3" xfId="27176" xr:uid="{D7BA5603-CECB-4969-9D54-3CA6EA065746}"/>
    <cellStyle name="Notitie 12 2 15" xfId="5455" xr:uid="{00000000-0005-0000-0000-0000C31A0000}"/>
    <cellStyle name="Notitie 12 2 15 2" xfId="15182" xr:uid="{00000000-0005-0000-0000-0000C41A0000}"/>
    <cellStyle name="Notitie 12 2 15 2 2" xfId="28189" xr:uid="{96CD8A68-CD46-4FF2-BA29-647E6ECA67E4}"/>
    <cellStyle name="Notitie 12 2 15 3" xfId="26658" xr:uid="{76E6C199-6F4C-4F22-B015-A79747F1C582}"/>
    <cellStyle name="Notitie 12 2 16" xfId="8211" xr:uid="{00000000-0005-0000-0000-0000C51A0000}"/>
    <cellStyle name="Notitie 12 2 16 2" xfId="17938" xr:uid="{00000000-0005-0000-0000-0000C61A0000}"/>
    <cellStyle name="Notitie 12 2 16 2 2" xfId="28774" xr:uid="{11674D25-A5D0-4FC2-8EF7-2B20257BDF66}"/>
    <cellStyle name="Notitie 12 2 16 3" xfId="27243" xr:uid="{0DA14715-5829-45B4-8F05-23A5E9288984}"/>
    <cellStyle name="Notitie 12 2 17" xfId="8399" xr:uid="{00000000-0005-0000-0000-0000C71A0000}"/>
    <cellStyle name="Notitie 12 2 17 2" xfId="18126" xr:uid="{00000000-0005-0000-0000-0000C81A0000}"/>
    <cellStyle name="Notitie 12 2 17 2 2" xfId="28811" xr:uid="{975A5FB8-F4E7-453F-BC1B-1AD8EEBDC44E}"/>
    <cellStyle name="Notitie 12 2 17 3" xfId="27280" xr:uid="{70173939-E9DF-4B6E-84C7-27E814934A01}"/>
    <cellStyle name="Notitie 12 2 18" xfId="8581" xr:uid="{00000000-0005-0000-0000-0000C91A0000}"/>
    <cellStyle name="Notitie 12 2 18 2" xfId="18308" xr:uid="{00000000-0005-0000-0000-0000CA1A0000}"/>
    <cellStyle name="Notitie 12 2 18 2 2" xfId="28845" xr:uid="{14506EB0-CC8B-4184-8E31-8960AA1B8030}"/>
    <cellStyle name="Notitie 12 2 18 3" xfId="27314" xr:uid="{7DC7D6B5-7FA6-4669-ACC0-198104FC0BF5}"/>
    <cellStyle name="Notitie 12 2 19" xfId="8755" xr:uid="{00000000-0005-0000-0000-0000CB1A0000}"/>
    <cellStyle name="Notitie 12 2 19 2" xfId="18482" xr:uid="{00000000-0005-0000-0000-0000CC1A0000}"/>
    <cellStyle name="Notitie 12 2 19 2 2" xfId="28879" xr:uid="{2865B495-CE5A-4825-BCC3-944D8BB53704}"/>
    <cellStyle name="Notitie 12 2 19 3" xfId="27348" xr:uid="{3FECBA7B-CCF0-42D0-8CDA-EE8B2C577953}"/>
    <cellStyle name="Notitie 12 2 2" xfId="4511" xr:uid="{00000000-0005-0000-0000-0000CD1A0000}"/>
    <cellStyle name="Notitie 12 2 2 2" xfId="14238" xr:uid="{00000000-0005-0000-0000-0000CE1A0000}"/>
    <cellStyle name="Notitie 12 2 2 2 2" xfId="27961" xr:uid="{499715E1-FE28-4F14-AB2D-8CFE54E29160}"/>
    <cellStyle name="Notitie 12 2 2 3" xfId="26430" xr:uid="{48BA97E0-2433-4627-8F18-72ABFC421000}"/>
    <cellStyle name="Notitie 12 2 20" xfId="8928" xr:uid="{00000000-0005-0000-0000-0000CF1A0000}"/>
    <cellStyle name="Notitie 12 2 20 2" xfId="18655" xr:uid="{00000000-0005-0000-0000-0000D01A0000}"/>
    <cellStyle name="Notitie 12 2 20 2 2" xfId="28913" xr:uid="{FAC28719-B90D-41D8-9CA8-990A7B2B67E9}"/>
    <cellStyle name="Notitie 12 2 20 3" xfId="27382" xr:uid="{43E1A651-EB31-4F05-AD81-FEEACBF0C43C}"/>
    <cellStyle name="Notitie 12 2 21" xfId="9108" xr:uid="{00000000-0005-0000-0000-0000D11A0000}"/>
    <cellStyle name="Notitie 12 2 21 2" xfId="18835" xr:uid="{00000000-0005-0000-0000-0000D21A0000}"/>
    <cellStyle name="Notitie 12 2 21 2 2" xfId="28947" xr:uid="{2289D4F4-0476-4076-954E-362CBCA08BFD}"/>
    <cellStyle name="Notitie 12 2 21 3" xfId="27416" xr:uid="{FD3724CC-2FFB-417A-A5AD-DC2100A7AB85}"/>
    <cellStyle name="Notitie 12 2 22" xfId="9278" xr:uid="{00000000-0005-0000-0000-0000D31A0000}"/>
    <cellStyle name="Notitie 12 2 22 2" xfId="19005" xr:uid="{00000000-0005-0000-0000-0000D41A0000}"/>
    <cellStyle name="Notitie 12 2 22 2 2" xfId="28980" xr:uid="{4EB76FFE-9315-4E50-B6DD-E07D58F153DF}"/>
    <cellStyle name="Notitie 12 2 22 3" xfId="27449" xr:uid="{77EF7641-8E1D-4EB5-AEE9-FE04AF7BA174}"/>
    <cellStyle name="Notitie 12 2 23" xfId="9448" xr:uid="{00000000-0005-0000-0000-0000D51A0000}"/>
    <cellStyle name="Notitie 12 2 23 2" xfId="19175" xr:uid="{00000000-0005-0000-0000-0000D61A0000}"/>
    <cellStyle name="Notitie 12 2 23 2 2" xfId="29015" xr:uid="{9DEFE0F8-9329-4E5C-8EFB-119B67B3CA77}"/>
    <cellStyle name="Notitie 12 2 23 3" xfId="27484" xr:uid="{0C4B3E61-92E5-4ADA-B6D8-015315B9DDE8}"/>
    <cellStyle name="Notitie 12 2 24" xfId="9612" xr:uid="{00000000-0005-0000-0000-0000D71A0000}"/>
    <cellStyle name="Notitie 12 2 24 2" xfId="19339" xr:uid="{00000000-0005-0000-0000-0000D81A0000}"/>
    <cellStyle name="Notitie 12 2 24 2 2" xfId="29048" xr:uid="{C3F8A579-92E6-4BB0-82B4-624246C41DFB}"/>
    <cellStyle name="Notitie 12 2 24 3" xfId="27517" xr:uid="{17AD79FF-B307-4FA7-9F7E-0DEDE544C40D}"/>
    <cellStyle name="Notitie 12 2 25" xfId="9784" xr:uid="{00000000-0005-0000-0000-0000D91A0000}"/>
    <cellStyle name="Notitie 12 2 25 2" xfId="19511" xr:uid="{00000000-0005-0000-0000-0000DA1A0000}"/>
    <cellStyle name="Notitie 12 2 25 2 2" xfId="29080" xr:uid="{89B2A35D-3007-43C0-94FD-E03AB435B0CF}"/>
    <cellStyle name="Notitie 12 2 25 3" xfId="27549" xr:uid="{F3287248-62F7-4CB2-B60E-DCD86A3FB77A}"/>
    <cellStyle name="Notitie 12 2 26" xfId="9945" xr:uid="{00000000-0005-0000-0000-0000DB1A0000}"/>
    <cellStyle name="Notitie 12 2 26 2" xfId="19672" xr:uid="{00000000-0005-0000-0000-0000DC1A0000}"/>
    <cellStyle name="Notitie 12 2 26 2 2" xfId="29111" xr:uid="{0726016D-19A3-4830-9C12-BFC947A635E2}"/>
    <cellStyle name="Notitie 12 2 26 3" xfId="27580" xr:uid="{B8599029-3E49-4FA4-B946-DAB545C7E9CF}"/>
    <cellStyle name="Notitie 12 2 27" xfId="10104" xr:uid="{00000000-0005-0000-0000-0000DD1A0000}"/>
    <cellStyle name="Notitie 12 2 27 2" xfId="19831" xr:uid="{00000000-0005-0000-0000-0000DE1A0000}"/>
    <cellStyle name="Notitie 12 2 27 2 2" xfId="29142" xr:uid="{D9EA225F-BC0D-4804-8DFA-137769F1ED7A}"/>
    <cellStyle name="Notitie 12 2 27 3" xfId="27611" xr:uid="{E6B0DD08-4BE0-43A5-989F-457DF0FA2852}"/>
    <cellStyle name="Notitie 12 2 28" xfId="10259" xr:uid="{00000000-0005-0000-0000-0000DF1A0000}"/>
    <cellStyle name="Notitie 12 2 28 2" xfId="19986" xr:uid="{00000000-0005-0000-0000-0000E01A0000}"/>
    <cellStyle name="Notitie 12 2 28 2 2" xfId="29172" xr:uid="{559B3386-6F56-4CD2-9962-2A6FAF8E89BC}"/>
    <cellStyle name="Notitie 12 2 28 3" xfId="27641" xr:uid="{4FC738D9-223A-4D25-9140-0D01D4AFA383}"/>
    <cellStyle name="Notitie 12 2 29" xfId="10413" xr:uid="{00000000-0005-0000-0000-0000E11A0000}"/>
    <cellStyle name="Notitie 12 2 29 2" xfId="20140" xr:uid="{00000000-0005-0000-0000-0000E21A0000}"/>
    <cellStyle name="Notitie 12 2 29 2 2" xfId="29202" xr:uid="{72810419-E1AB-46A2-9E9D-0F50C6F04BD6}"/>
    <cellStyle name="Notitie 12 2 29 3" xfId="27671" xr:uid="{49903083-7219-458C-828E-3E61CAA773C5}"/>
    <cellStyle name="Notitie 12 2 3" xfId="5720" xr:uid="{00000000-0005-0000-0000-0000E31A0000}"/>
    <cellStyle name="Notitie 12 2 3 2" xfId="15447" xr:uid="{00000000-0005-0000-0000-0000E41A0000}"/>
    <cellStyle name="Notitie 12 2 3 2 2" xfId="28250" xr:uid="{24E15DE1-6C81-45C9-919A-656EE8306F04}"/>
    <cellStyle name="Notitie 12 2 3 3" xfId="26719" xr:uid="{861250AE-9DE6-4166-9B22-4B4E2A42D019}"/>
    <cellStyle name="Notitie 12 2 30" xfId="10564" xr:uid="{00000000-0005-0000-0000-0000E51A0000}"/>
    <cellStyle name="Notitie 12 2 30 2" xfId="20291" xr:uid="{00000000-0005-0000-0000-0000E61A0000}"/>
    <cellStyle name="Notitie 12 2 30 2 2" xfId="29231" xr:uid="{94171E3F-169C-4684-8934-E8667EF72D07}"/>
    <cellStyle name="Notitie 12 2 30 3" xfId="27700" xr:uid="{1879EE10-C332-4165-826F-F69D67489866}"/>
    <cellStyle name="Notitie 12 2 31" xfId="10710" xr:uid="{00000000-0005-0000-0000-0000E71A0000}"/>
    <cellStyle name="Notitie 12 2 31 2" xfId="20437" xr:uid="{00000000-0005-0000-0000-0000E81A0000}"/>
    <cellStyle name="Notitie 12 2 31 2 2" xfId="29257" xr:uid="{0B81DF6D-C8AD-4A55-AF72-F3D5E6CC8BCF}"/>
    <cellStyle name="Notitie 12 2 31 3" xfId="27726" xr:uid="{2D352ACE-B3E8-4C05-98B3-B0ACBF23502B}"/>
    <cellStyle name="Notitie 12 2 32" xfId="26189" xr:uid="{EE44B48A-3A72-4298-8B93-1930B4A31CF8}"/>
    <cellStyle name="Notitie 12 2 4" xfId="5935" xr:uid="{00000000-0005-0000-0000-0000E91A0000}"/>
    <cellStyle name="Notitie 12 2 4 2" xfId="15662" xr:uid="{00000000-0005-0000-0000-0000EA1A0000}"/>
    <cellStyle name="Notitie 12 2 4 2 2" xfId="28293" xr:uid="{739BCBAE-53D9-4C07-90A3-44A6A385E5A2}"/>
    <cellStyle name="Notitie 12 2 4 3" xfId="26762" xr:uid="{16A78228-D6ED-4008-B7D2-E5514EC222C3}"/>
    <cellStyle name="Notitie 12 2 5" xfId="4916" xr:uid="{00000000-0005-0000-0000-0000EB1A0000}"/>
    <cellStyle name="Notitie 12 2 5 2" xfId="14643" xr:uid="{00000000-0005-0000-0000-0000EC1A0000}"/>
    <cellStyle name="Notitie 12 2 5 2 2" xfId="28041" xr:uid="{A04D72CC-9E8E-4FFA-9C30-BDC1916CCA7C}"/>
    <cellStyle name="Notitie 12 2 5 3" xfId="26510" xr:uid="{55D1541B-47D7-4C28-8DCF-30A88C68D7C5}"/>
    <cellStyle name="Notitie 12 2 6" xfId="6309" xr:uid="{00000000-0005-0000-0000-0000ED1A0000}"/>
    <cellStyle name="Notitie 12 2 6 2" xfId="16036" xr:uid="{00000000-0005-0000-0000-0000EE1A0000}"/>
    <cellStyle name="Notitie 12 2 6 2 2" xfId="28380" xr:uid="{B62EFA68-033C-4C5A-8C33-FD8E61F789CC}"/>
    <cellStyle name="Notitie 12 2 6 3" xfId="26849" xr:uid="{5E5E9F44-D319-4E05-8BE1-E6FE843D3C8D}"/>
    <cellStyle name="Notitie 12 2 7" xfId="6512" xr:uid="{00000000-0005-0000-0000-0000EF1A0000}"/>
    <cellStyle name="Notitie 12 2 7 2" xfId="16239" xr:uid="{00000000-0005-0000-0000-0000F01A0000}"/>
    <cellStyle name="Notitie 12 2 7 2 2" xfId="28419" xr:uid="{D61AD9F1-F727-48DA-9BB0-138B83882B02}"/>
    <cellStyle name="Notitie 12 2 7 3" xfId="26888" xr:uid="{840238A3-B4B2-4C45-99AC-7EE81741C792}"/>
    <cellStyle name="Notitie 12 2 8" xfId="6722" xr:uid="{00000000-0005-0000-0000-0000F11A0000}"/>
    <cellStyle name="Notitie 12 2 8 2" xfId="16449" xr:uid="{00000000-0005-0000-0000-0000F21A0000}"/>
    <cellStyle name="Notitie 12 2 8 2 2" xfId="28461" xr:uid="{6D97F3A5-2C92-470F-BD00-2EA27B89CC23}"/>
    <cellStyle name="Notitie 12 2 8 3" xfId="26930" xr:uid="{C09ED36F-5872-46E8-A473-A40AA5407FEC}"/>
    <cellStyle name="Notitie 12 2 9" xfId="6918" xr:uid="{00000000-0005-0000-0000-0000F31A0000}"/>
    <cellStyle name="Notitie 12 2 9 2" xfId="16645" xr:uid="{00000000-0005-0000-0000-0000F41A0000}"/>
    <cellStyle name="Notitie 12 2 9 2 2" xfId="28502" xr:uid="{6F7FDBF6-E3D3-4189-A9A0-EBA023329330}"/>
    <cellStyle name="Notitie 12 2 9 3" xfId="26971" xr:uid="{2EFC60C6-350C-4A97-A2DB-C29A65102F69}"/>
    <cellStyle name="Notitie 12 20" xfId="3002" xr:uid="{00000000-0005-0000-0000-0000F51A0000}"/>
    <cellStyle name="Notitie 12 20 2" xfId="12729" xr:uid="{00000000-0005-0000-0000-0000F61A0000}"/>
    <cellStyle name="Notitie 12 20 2 2" xfId="27908" xr:uid="{8009D11D-46E9-49BB-99B4-3C7BE7B568D5}"/>
    <cellStyle name="Notitie 12 20 3" xfId="26377" xr:uid="{22109122-C110-44AD-85A0-664C3F40EEB9}"/>
    <cellStyle name="Notitie 12 21" xfId="6848" xr:uid="{00000000-0005-0000-0000-0000F71A0000}"/>
    <cellStyle name="Notitie 12 21 2" xfId="16575" xr:uid="{00000000-0005-0000-0000-0000F81A0000}"/>
    <cellStyle name="Notitie 12 21 2 2" xfId="28495" xr:uid="{0A2B0415-D868-4661-8143-0628678804A7}"/>
    <cellStyle name="Notitie 12 21 3" xfId="26964" xr:uid="{32F765E0-CC59-46A2-A143-7C6174D53383}"/>
    <cellStyle name="Notitie 12 22" xfId="2483" xr:uid="{00000000-0005-0000-0000-0000F91A0000}"/>
    <cellStyle name="Notitie 12 22 2" xfId="12210" xr:uid="{00000000-0005-0000-0000-0000FA1A0000}"/>
    <cellStyle name="Notitie 12 22 2 2" xfId="27765" xr:uid="{88C809D6-88A9-45AD-8981-1B376A9CCF0C}"/>
    <cellStyle name="Notitie 12 22 3" xfId="26234" xr:uid="{6714D7CF-9D56-409B-B221-CE509B86AFE4}"/>
    <cellStyle name="Notitie 12 23" xfId="5007" xr:uid="{00000000-0005-0000-0000-0000FB1A0000}"/>
    <cellStyle name="Notitie 12 23 2" xfId="14734" xr:uid="{00000000-0005-0000-0000-0000FC1A0000}"/>
    <cellStyle name="Notitie 12 23 2 2" xfId="28066" xr:uid="{4E5DC54A-9F12-4927-8737-B5C01A244107}"/>
    <cellStyle name="Notitie 12 23 3" xfId="26535" xr:uid="{A4034C6F-3EB9-4C60-B473-C13101B85AA8}"/>
    <cellStyle name="Notitie 12 24" xfId="8777" xr:uid="{00000000-0005-0000-0000-0000FD1A0000}"/>
    <cellStyle name="Notitie 12 24 2" xfId="18504" xr:uid="{00000000-0005-0000-0000-0000FE1A0000}"/>
    <cellStyle name="Notitie 12 24 2 2" xfId="28901" xr:uid="{3B7EA730-92E9-4173-A587-6D3C5F0D4085}"/>
    <cellStyle name="Notitie 12 24 3" xfId="27370" xr:uid="{99CF1940-F245-4D66-8125-75A357209F0D}"/>
    <cellStyle name="Notitie 12 25" xfId="2898" xr:uid="{00000000-0005-0000-0000-0000FF1A0000}"/>
    <cellStyle name="Notitie 12 25 2" xfId="12625" xr:uid="{00000000-0005-0000-0000-0000001B0000}"/>
    <cellStyle name="Notitie 12 25 2 2" xfId="27888" xr:uid="{B1B6CC73-A7E9-4C2D-AE93-B4BCC1D4C53D}"/>
    <cellStyle name="Notitie 12 25 3" xfId="26357" xr:uid="{EC45F8D9-BB7E-4FBD-9749-90F0B211008C}"/>
    <cellStyle name="Notitie 12 26" xfId="4948" xr:uid="{00000000-0005-0000-0000-0000011B0000}"/>
    <cellStyle name="Notitie 12 26 2" xfId="14675" xr:uid="{00000000-0005-0000-0000-0000021B0000}"/>
    <cellStyle name="Notitie 12 26 2 2" xfId="28051" xr:uid="{CAA83F0B-3228-4CD0-B318-44D6F1CFC6AA}"/>
    <cellStyle name="Notitie 12 26 3" xfId="26520" xr:uid="{680284AB-40EE-45C2-A4A6-EB6E43577B89}"/>
    <cellStyle name="Notitie 12 27" xfId="7842" xr:uid="{00000000-0005-0000-0000-0000031B0000}"/>
    <cellStyle name="Notitie 12 27 2" xfId="17569" xr:uid="{00000000-0005-0000-0000-0000041B0000}"/>
    <cellStyle name="Notitie 12 27 2 2" xfId="28702" xr:uid="{A3C0B4C7-CF97-46C7-A156-F7738D75C1F4}"/>
    <cellStyle name="Notitie 12 27 3" xfId="27171" xr:uid="{4E544CBF-1A88-4CDD-9FFF-B8E000EF39B5}"/>
    <cellStyle name="Notitie 12 28" xfId="9470" xr:uid="{00000000-0005-0000-0000-0000051B0000}"/>
    <cellStyle name="Notitie 12 28 2" xfId="19197" xr:uid="{00000000-0005-0000-0000-0000061B0000}"/>
    <cellStyle name="Notitie 12 28 2 2" xfId="29037" xr:uid="{17E3F319-91A0-440A-9750-30698931E858}"/>
    <cellStyle name="Notitie 12 28 3" xfId="27506" xr:uid="{1FA545E2-067A-4C28-8520-F9572457889D}"/>
    <cellStyle name="Notitie 12 29" xfId="4681" xr:uid="{00000000-0005-0000-0000-0000071B0000}"/>
    <cellStyle name="Notitie 12 29 2" xfId="14408" xr:uid="{00000000-0005-0000-0000-0000081B0000}"/>
    <cellStyle name="Notitie 12 29 2 2" xfId="27996" xr:uid="{D8282E5E-3FFD-4113-8C00-0CED41E37C35}"/>
    <cellStyle name="Notitie 12 29 3" xfId="26465" xr:uid="{50074159-B010-4343-8CF1-8F7EBE2376CF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0 2 2" xfId="28550" xr:uid="{3A38F4EB-AD0D-4D12-972D-F33D55FFBA79}"/>
    <cellStyle name="Notitie 12 3 10 3" xfId="27019" xr:uid="{1EF10929-DD06-477D-AFE4-F7237C78EB2C}"/>
    <cellStyle name="Notitie 12 3 11" xfId="7325" xr:uid="{00000000-0005-0000-0000-00000C1B0000}"/>
    <cellStyle name="Notitie 12 3 11 2" xfId="17052" xr:uid="{00000000-0005-0000-0000-00000D1B0000}"/>
    <cellStyle name="Notitie 12 3 11 2 2" xfId="28590" xr:uid="{964CCBFF-3C3A-4D5D-90D8-BE4092844EFF}"/>
    <cellStyle name="Notitie 12 3 11 3" xfId="27059" xr:uid="{4E0E0BEB-968F-4005-B0FF-01621212D017}"/>
    <cellStyle name="Notitie 12 3 12" xfId="7520" xr:uid="{00000000-0005-0000-0000-00000E1B0000}"/>
    <cellStyle name="Notitie 12 3 12 2" xfId="17247" xr:uid="{00000000-0005-0000-0000-00000F1B0000}"/>
    <cellStyle name="Notitie 12 3 12 2 2" xfId="28630" xr:uid="{49C2A280-D77A-4267-A090-6A54C8012773}"/>
    <cellStyle name="Notitie 12 3 12 3" xfId="27099" xr:uid="{CE3A1B37-C93F-4818-AB8F-5EB45BE93817}"/>
    <cellStyle name="Notitie 12 3 13" xfId="7714" xr:uid="{00000000-0005-0000-0000-0000101B0000}"/>
    <cellStyle name="Notitie 12 3 13 2" xfId="17441" xr:uid="{00000000-0005-0000-0000-0000111B0000}"/>
    <cellStyle name="Notitie 12 3 13 2 2" xfId="28672" xr:uid="{293148D1-81B3-4A1A-AC29-5F71CFC817F7}"/>
    <cellStyle name="Notitie 12 3 13 3" xfId="27141" xr:uid="{84B28B70-6ADD-404A-972D-301517E85429}"/>
    <cellStyle name="Notitie 12 3 14" xfId="7910" xr:uid="{00000000-0005-0000-0000-0000121B0000}"/>
    <cellStyle name="Notitie 12 3 14 2" xfId="17637" xr:uid="{00000000-0005-0000-0000-0000131B0000}"/>
    <cellStyle name="Notitie 12 3 14 2 2" xfId="28708" xr:uid="{8E7D3C8F-E6C5-46DB-B6B6-3DEC0FF3BF80}"/>
    <cellStyle name="Notitie 12 3 14 3" xfId="27177" xr:uid="{DC9E6B2E-48D0-497A-9678-E414E657EB30}"/>
    <cellStyle name="Notitie 12 3 15" xfId="5480" xr:uid="{00000000-0005-0000-0000-0000141B0000}"/>
    <cellStyle name="Notitie 12 3 15 2" xfId="15207" xr:uid="{00000000-0005-0000-0000-0000151B0000}"/>
    <cellStyle name="Notitie 12 3 15 2 2" xfId="28195" xr:uid="{903B257C-598E-4118-A794-3475AEA5C941}"/>
    <cellStyle name="Notitie 12 3 15 3" xfId="26664" xr:uid="{B4BF3874-F320-469C-9938-273C305F17D4}"/>
    <cellStyle name="Notitie 12 3 16" xfId="8212" xr:uid="{00000000-0005-0000-0000-0000161B0000}"/>
    <cellStyle name="Notitie 12 3 16 2" xfId="17939" xr:uid="{00000000-0005-0000-0000-0000171B0000}"/>
    <cellStyle name="Notitie 12 3 16 2 2" xfId="28775" xr:uid="{190384AB-046C-4B95-B284-C486FAC5324F}"/>
    <cellStyle name="Notitie 12 3 16 3" xfId="27244" xr:uid="{A85D5CB3-567E-4EF2-9952-0100FD4EF997}"/>
    <cellStyle name="Notitie 12 3 17" xfId="8400" xr:uid="{00000000-0005-0000-0000-0000181B0000}"/>
    <cellStyle name="Notitie 12 3 17 2" xfId="18127" xr:uid="{00000000-0005-0000-0000-0000191B0000}"/>
    <cellStyle name="Notitie 12 3 17 2 2" xfId="28812" xr:uid="{5C539473-F892-4F63-889E-8D865E970993}"/>
    <cellStyle name="Notitie 12 3 17 3" xfId="27281" xr:uid="{03BB3321-847F-42CC-942B-70FD7DD417C9}"/>
    <cellStyle name="Notitie 12 3 18" xfId="8582" xr:uid="{00000000-0005-0000-0000-00001A1B0000}"/>
    <cellStyle name="Notitie 12 3 18 2" xfId="18309" xr:uid="{00000000-0005-0000-0000-00001B1B0000}"/>
    <cellStyle name="Notitie 12 3 18 2 2" xfId="28846" xr:uid="{FC57FF12-A3F0-4361-9002-A35701AEC613}"/>
    <cellStyle name="Notitie 12 3 18 3" xfId="27315" xr:uid="{1FE8DAC4-3BC8-46AF-A117-3C26350EBD14}"/>
    <cellStyle name="Notitie 12 3 19" xfId="8756" xr:uid="{00000000-0005-0000-0000-00001C1B0000}"/>
    <cellStyle name="Notitie 12 3 19 2" xfId="18483" xr:uid="{00000000-0005-0000-0000-00001D1B0000}"/>
    <cellStyle name="Notitie 12 3 19 2 2" xfId="28880" xr:uid="{6E4519BB-65FB-44D1-B7E4-8F8693F23D07}"/>
    <cellStyle name="Notitie 12 3 19 3" xfId="27349" xr:uid="{F41DF188-B8C3-4C55-B2FB-03CF6CD30AFE}"/>
    <cellStyle name="Notitie 12 3 2" xfId="4512" xr:uid="{00000000-0005-0000-0000-00001E1B0000}"/>
    <cellStyle name="Notitie 12 3 2 2" xfId="14239" xr:uid="{00000000-0005-0000-0000-00001F1B0000}"/>
    <cellStyle name="Notitie 12 3 2 2 2" xfId="27962" xr:uid="{8C6827EE-9FCC-416B-A7F0-29FB73AE86EC}"/>
    <cellStyle name="Notitie 12 3 2 3" xfId="26431" xr:uid="{37349CC5-8A3C-4037-B35E-1B29C513108F}"/>
    <cellStyle name="Notitie 12 3 20" xfId="8929" xr:uid="{00000000-0005-0000-0000-0000201B0000}"/>
    <cellStyle name="Notitie 12 3 20 2" xfId="18656" xr:uid="{00000000-0005-0000-0000-0000211B0000}"/>
    <cellStyle name="Notitie 12 3 20 2 2" xfId="28914" xr:uid="{0D316912-2427-4A85-A2F3-C027974CFBC0}"/>
    <cellStyle name="Notitie 12 3 20 3" xfId="27383" xr:uid="{91B52C20-C75A-4AEC-A86E-0D6527AD9D9C}"/>
    <cellStyle name="Notitie 12 3 21" xfId="9109" xr:uid="{00000000-0005-0000-0000-0000221B0000}"/>
    <cellStyle name="Notitie 12 3 21 2" xfId="18836" xr:uid="{00000000-0005-0000-0000-0000231B0000}"/>
    <cellStyle name="Notitie 12 3 21 2 2" xfId="28948" xr:uid="{63A05B51-82E8-4D5C-A55E-44EBCC2EDEEA}"/>
    <cellStyle name="Notitie 12 3 21 3" xfId="27417" xr:uid="{88391A27-07B3-4192-BFB5-57E313AD5C64}"/>
    <cellStyle name="Notitie 12 3 22" xfId="9279" xr:uid="{00000000-0005-0000-0000-0000241B0000}"/>
    <cellStyle name="Notitie 12 3 22 2" xfId="19006" xr:uid="{00000000-0005-0000-0000-0000251B0000}"/>
    <cellStyle name="Notitie 12 3 22 2 2" xfId="28981" xr:uid="{6687F0B1-7FDB-4EB1-86B2-ABAD44B88BF9}"/>
    <cellStyle name="Notitie 12 3 22 3" xfId="27450" xr:uid="{53FE9650-BB8E-471A-A058-3E927C8F4685}"/>
    <cellStyle name="Notitie 12 3 23" xfId="9449" xr:uid="{00000000-0005-0000-0000-0000261B0000}"/>
    <cellStyle name="Notitie 12 3 23 2" xfId="19176" xr:uid="{00000000-0005-0000-0000-0000271B0000}"/>
    <cellStyle name="Notitie 12 3 23 2 2" xfId="29016" xr:uid="{C626A62A-42B4-4A04-9A07-CEB17D8E6A1F}"/>
    <cellStyle name="Notitie 12 3 23 3" xfId="27485" xr:uid="{1596B33E-18C2-4B51-A68F-826A1D0BF5AD}"/>
    <cellStyle name="Notitie 12 3 24" xfId="9613" xr:uid="{00000000-0005-0000-0000-0000281B0000}"/>
    <cellStyle name="Notitie 12 3 24 2" xfId="19340" xr:uid="{00000000-0005-0000-0000-0000291B0000}"/>
    <cellStyle name="Notitie 12 3 24 2 2" xfId="29049" xr:uid="{DE4B1814-2E4C-4ED0-A24A-ABAC7CDB16E8}"/>
    <cellStyle name="Notitie 12 3 24 3" xfId="27518" xr:uid="{8084347C-8525-4EDD-9B8C-BC368D56AC5F}"/>
    <cellStyle name="Notitie 12 3 25" xfId="9785" xr:uid="{00000000-0005-0000-0000-00002A1B0000}"/>
    <cellStyle name="Notitie 12 3 25 2" xfId="19512" xr:uid="{00000000-0005-0000-0000-00002B1B0000}"/>
    <cellStyle name="Notitie 12 3 25 2 2" xfId="29081" xr:uid="{1FAFE66B-11C1-49DC-A1B7-BB9DFDC90ACC}"/>
    <cellStyle name="Notitie 12 3 25 3" xfId="27550" xr:uid="{34D7712E-115B-4221-B135-493F27D8E1F0}"/>
    <cellStyle name="Notitie 12 3 26" xfId="9946" xr:uid="{00000000-0005-0000-0000-00002C1B0000}"/>
    <cellStyle name="Notitie 12 3 26 2" xfId="19673" xr:uid="{00000000-0005-0000-0000-00002D1B0000}"/>
    <cellStyle name="Notitie 12 3 26 2 2" xfId="29112" xr:uid="{AD21DC9C-3391-4169-A326-EFAACBE8BDCF}"/>
    <cellStyle name="Notitie 12 3 26 3" xfId="27581" xr:uid="{FCB31380-9A07-4D0D-8183-4DD9AB9187DA}"/>
    <cellStyle name="Notitie 12 3 27" xfId="10105" xr:uid="{00000000-0005-0000-0000-00002E1B0000}"/>
    <cellStyle name="Notitie 12 3 27 2" xfId="19832" xr:uid="{00000000-0005-0000-0000-00002F1B0000}"/>
    <cellStyle name="Notitie 12 3 27 2 2" xfId="29143" xr:uid="{FD914077-675B-432E-A748-30E69E9C7C06}"/>
    <cellStyle name="Notitie 12 3 27 3" xfId="27612" xr:uid="{A75647D3-9181-4BC5-A16F-912AA9BE32A7}"/>
    <cellStyle name="Notitie 12 3 28" xfId="10260" xr:uid="{00000000-0005-0000-0000-0000301B0000}"/>
    <cellStyle name="Notitie 12 3 28 2" xfId="19987" xr:uid="{00000000-0005-0000-0000-0000311B0000}"/>
    <cellStyle name="Notitie 12 3 28 2 2" xfId="29173" xr:uid="{6131B235-42BE-4F58-BBC7-B889A57EF3C5}"/>
    <cellStyle name="Notitie 12 3 28 3" xfId="27642" xr:uid="{48C7EE55-0152-4668-84AF-7019978301EB}"/>
    <cellStyle name="Notitie 12 3 29" xfId="10414" xr:uid="{00000000-0005-0000-0000-0000321B0000}"/>
    <cellStyle name="Notitie 12 3 29 2" xfId="20141" xr:uid="{00000000-0005-0000-0000-0000331B0000}"/>
    <cellStyle name="Notitie 12 3 29 2 2" xfId="29203" xr:uid="{AF8B88B9-3090-4C6E-8F83-99CDD0133537}"/>
    <cellStyle name="Notitie 12 3 29 3" xfId="27672" xr:uid="{8CC161C1-E5B3-4387-B17C-90A9F3726AFC}"/>
    <cellStyle name="Notitie 12 3 3" xfId="5721" xr:uid="{00000000-0005-0000-0000-0000341B0000}"/>
    <cellStyle name="Notitie 12 3 3 2" xfId="15448" xr:uid="{00000000-0005-0000-0000-0000351B0000}"/>
    <cellStyle name="Notitie 12 3 3 2 2" xfId="28251" xr:uid="{361455BF-E439-412C-8ECA-57E639010A17}"/>
    <cellStyle name="Notitie 12 3 3 3" xfId="26720" xr:uid="{8B5E9B30-C673-444E-9706-B25B43A76ED4}"/>
    <cellStyle name="Notitie 12 3 30" xfId="10565" xr:uid="{00000000-0005-0000-0000-0000361B0000}"/>
    <cellStyle name="Notitie 12 3 30 2" xfId="20292" xr:uid="{00000000-0005-0000-0000-0000371B0000}"/>
    <cellStyle name="Notitie 12 3 30 2 2" xfId="29232" xr:uid="{D062EE5A-6D8C-4B98-AA51-711B49128887}"/>
    <cellStyle name="Notitie 12 3 30 3" xfId="27701" xr:uid="{780EC501-9233-4FC6-9EF9-E65217AAEFD0}"/>
    <cellStyle name="Notitie 12 3 31" xfId="10711" xr:uid="{00000000-0005-0000-0000-0000381B0000}"/>
    <cellStyle name="Notitie 12 3 31 2" xfId="20438" xr:uid="{00000000-0005-0000-0000-0000391B0000}"/>
    <cellStyle name="Notitie 12 3 31 2 2" xfId="29258" xr:uid="{B15BDF45-4DA9-4338-BFE9-58828B00E14F}"/>
    <cellStyle name="Notitie 12 3 31 3" xfId="27727" xr:uid="{2B6F470E-9B8F-4460-AB34-1DC73B42CAC2}"/>
    <cellStyle name="Notitie 12 3 32" xfId="26190" xr:uid="{E77EC55B-6E37-4977-BA07-AE87299E6DAB}"/>
    <cellStyle name="Notitie 12 3 4" xfId="5936" xr:uid="{00000000-0005-0000-0000-00003A1B0000}"/>
    <cellStyle name="Notitie 12 3 4 2" xfId="15663" xr:uid="{00000000-0005-0000-0000-00003B1B0000}"/>
    <cellStyle name="Notitie 12 3 4 2 2" xfId="28294" xr:uid="{FA4AECBA-1AE5-43C8-B9A0-CD71CF9A258C}"/>
    <cellStyle name="Notitie 12 3 4 3" xfId="26763" xr:uid="{4237F478-D038-4FBA-A549-C0D063F42AAA}"/>
    <cellStyle name="Notitie 12 3 5" xfId="5304" xr:uid="{00000000-0005-0000-0000-00003C1B0000}"/>
    <cellStyle name="Notitie 12 3 5 2" xfId="15031" xr:uid="{00000000-0005-0000-0000-00003D1B0000}"/>
    <cellStyle name="Notitie 12 3 5 2 2" xfId="28144" xr:uid="{F4C1FB66-5EB8-45D8-9A98-443D55AB2B34}"/>
    <cellStyle name="Notitie 12 3 5 3" xfId="26613" xr:uid="{1C4B1550-EFBF-43B5-8593-5F846145CB11}"/>
    <cellStyle name="Notitie 12 3 6" xfId="6310" xr:uid="{00000000-0005-0000-0000-00003E1B0000}"/>
    <cellStyle name="Notitie 12 3 6 2" xfId="16037" xr:uid="{00000000-0005-0000-0000-00003F1B0000}"/>
    <cellStyle name="Notitie 12 3 6 2 2" xfId="28381" xr:uid="{6B776E98-51F0-4BEC-A6C8-ACD48A8165F0}"/>
    <cellStyle name="Notitie 12 3 6 3" xfId="26850" xr:uid="{C3E98461-D508-40E2-965D-2290C15DF055}"/>
    <cellStyle name="Notitie 12 3 7" xfId="6513" xr:uid="{00000000-0005-0000-0000-0000401B0000}"/>
    <cellStyle name="Notitie 12 3 7 2" xfId="16240" xr:uid="{00000000-0005-0000-0000-0000411B0000}"/>
    <cellStyle name="Notitie 12 3 7 2 2" xfId="28420" xr:uid="{2549C24A-9365-4241-8885-8637D3D4A327}"/>
    <cellStyle name="Notitie 12 3 7 3" xfId="26889" xr:uid="{8357734A-3016-4A10-BC5A-737B75EF0CBD}"/>
    <cellStyle name="Notitie 12 3 8" xfId="6723" xr:uid="{00000000-0005-0000-0000-0000421B0000}"/>
    <cellStyle name="Notitie 12 3 8 2" xfId="16450" xr:uid="{00000000-0005-0000-0000-0000431B0000}"/>
    <cellStyle name="Notitie 12 3 8 2 2" xfId="28462" xr:uid="{74B1EDDF-32A8-4194-93E0-40A946662DE5}"/>
    <cellStyle name="Notitie 12 3 8 3" xfId="26931" xr:uid="{5654FCCD-7AC2-43F0-A69D-5B9B2E7A977C}"/>
    <cellStyle name="Notitie 12 3 9" xfId="6919" xr:uid="{00000000-0005-0000-0000-0000441B0000}"/>
    <cellStyle name="Notitie 12 3 9 2" xfId="16646" xr:uid="{00000000-0005-0000-0000-0000451B0000}"/>
    <cellStyle name="Notitie 12 3 9 2 2" xfId="28503" xr:uid="{0FB6E6F2-139B-4D73-A7F0-D1684BF18837}"/>
    <cellStyle name="Notitie 12 3 9 3" xfId="26972" xr:uid="{5F8FE0F9-E789-402C-858B-284EB790BFD3}"/>
    <cellStyle name="Notitie 12 30" xfId="2601" xr:uid="{00000000-0005-0000-0000-0000461B0000}"/>
    <cellStyle name="Notitie 12 30 2" xfId="12328" xr:uid="{00000000-0005-0000-0000-0000471B0000}"/>
    <cellStyle name="Notitie 12 30 2 2" xfId="27808" xr:uid="{183048FA-A92B-4F05-9C5B-DE2C15E65C40}"/>
    <cellStyle name="Notitie 12 30 3" xfId="26277" xr:uid="{EFDD116D-E43B-4BAA-A748-7553D01B6EA8}"/>
    <cellStyle name="Notitie 12 31" xfId="4761" xr:uid="{00000000-0005-0000-0000-0000481B0000}"/>
    <cellStyle name="Notitie 12 31 2" xfId="14488" xr:uid="{00000000-0005-0000-0000-0000491B0000}"/>
    <cellStyle name="Notitie 12 31 2 2" xfId="28015" xr:uid="{00C680E6-9B00-4E4A-87FB-A52DBDCEE0FE}"/>
    <cellStyle name="Notitie 12 31 3" xfId="26484" xr:uid="{8DB7864A-419F-49B4-A562-6780B253A8A8}"/>
    <cellStyle name="Notitie 12 32" xfId="6535" xr:uid="{00000000-0005-0000-0000-00004A1B0000}"/>
    <cellStyle name="Notitie 12 32 2" xfId="16262" xr:uid="{00000000-0005-0000-0000-00004B1B0000}"/>
    <cellStyle name="Notitie 12 32 2 2" xfId="28441" xr:uid="{F15428A4-BDB9-4A2C-A785-09C521B127C1}"/>
    <cellStyle name="Notitie 12 32 3" xfId="26910" xr:uid="{C72195E6-16BA-4A61-891D-8D8F0DF3CC15}"/>
    <cellStyle name="Notitie 12 33" xfId="10281" xr:uid="{00000000-0005-0000-0000-00004C1B0000}"/>
    <cellStyle name="Notitie 12 33 2" xfId="20008" xr:uid="{00000000-0005-0000-0000-00004D1B0000}"/>
    <cellStyle name="Notitie 12 33 2 2" xfId="29194" xr:uid="{057C72BB-4167-4AC0-9669-EA69C1E732A1}"/>
    <cellStyle name="Notitie 12 33 3" xfId="27663" xr:uid="{3D8EF801-0D5F-4D35-9DAB-4CD8F3F2F1DC}"/>
    <cellStyle name="Notitie 12 34" xfId="26157" xr:uid="{076EA2D9-6624-49DE-BA56-DD59977FE900}"/>
    <cellStyle name="Notitie 12 4" xfId="3017" xr:uid="{00000000-0005-0000-0000-00004E1B0000}"/>
    <cellStyle name="Notitie 12 4 2" xfId="12744" xr:uid="{00000000-0005-0000-0000-00004F1B0000}"/>
    <cellStyle name="Notitie 12 4 2 2" xfId="27918" xr:uid="{4808DE1A-AA96-4C0B-8C6A-C7748A46D264}"/>
    <cellStyle name="Notitie 12 4 3" xfId="26387" xr:uid="{EFDCE877-A6E1-48E6-BDEB-C7F207B9A06D}"/>
    <cellStyle name="Notitie 12 5" xfId="2465" xr:uid="{00000000-0005-0000-0000-0000501B0000}"/>
    <cellStyle name="Notitie 12 5 2" xfId="12192" xr:uid="{00000000-0005-0000-0000-0000511B0000}"/>
    <cellStyle name="Notitie 12 5 2 2" xfId="27759" xr:uid="{FC289C66-B39D-4AAF-8C94-2F5AC4F3AFB1}"/>
    <cellStyle name="Notitie 12 5 3" xfId="26228" xr:uid="{F38106C0-7A88-4C5E-97E0-AFD33B944E1F}"/>
    <cellStyle name="Notitie 12 6" xfId="4839" xr:uid="{00000000-0005-0000-0000-0000521B0000}"/>
    <cellStyle name="Notitie 12 6 2" xfId="14566" xr:uid="{00000000-0005-0000-0000-0000531B0000}"/>
    <cellStyle name="Notitie 12 6 2 2" xfId="28028" xr:uid="{D15EC563-65D3-4F73-8B2A-F72C90BE719B}"/>
    <cellStyle name="Notitie 12 6 3" xfId="26497" xr:uid="{BFE383BE-5371-4579-9F46-F40EAA1ADFC7}"/>
    <cellStyle name="Notitie 12 7" xfId="4999" xr:uid="{00000000-0005-0000-0000-0000541B0000}"/>
    <cellStyle name="Notitie 12 7 2" xfId="14726" xr:uid="{00000000-0005-0000-0000-0000551B0000}"/>
    <cellStyle name="Notitie 12 7 2 2" xfId="28062" xr:uid="{FE6B8B28-AF38-462A-8D89-3B5E2803F635}"/>
    <cellStyle name="Notitie 12 7 3" xfId="26531" xr:uid="{334BE8E9-F53D-419D-B5BD-7073B936CECB}"/>
    <cellStyle name="Notitie 12 8" xfId="5140" xr:uid="{00000000-0005-0000-0000-0000561B0000}"/>
    <cellStyle name="Notitie 12 8 2" xfId="14867" xr:uid="{00000000-0005-0000-0000-0000571B0000}"/>
    <cellStyle name="Notitie 12 8 2 2" xfId="28103" xr:uid="{23B8A944-6849-424D-BB3C-2975BEDB6DCE}"/>
    <cellStyle name="Notitie 12 8 3" xfId="26572" xr:uid="{5EB61895-7999-489A-AD06-3D079CA19414}"/>
    <cellStyle name="Notitie 12 9" xfId="5036" xr:uid="{00000000-0005-0000-0000-0000581B0000}"/>
    <cellStyle name="Notitie 12 9 2" xfId="14763" xr:uid="{00000000-0005-0000-0000-0000591B0000}"/>
    <cellStyle name="Notitie 12 9 2 2" xfId="28072" xr:uid="{45317262-BF52-4738-BD4F-0465DD27E9AB}"/>
    <cellStyle name="Notitie 12 9 3" xfId="26541" xr:uid="{48CFA192-54BF-4C1D-870C-EC139A3A12A3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0 2 2" xfId="27790" xr:uid="{7BCD599F-90A4-4943-B846-AF9BD7722E9D}"/>
    <cellStyle name="Notitie 13 10 3" xfId="26259" xr:uid="{DF050976-2C0B-40BA-92F0-4345174B34F2}"/>
    <cellStyle name="Notitie 13 11" xfId="5846" xr:uid="{00000000-0005-0000-0000-00005D1B0000}"/>
    <cellStyle name="Notitie 13 11 2" xfId="15573" xr:uid="{00000000-0005-0000-0000-00005E1B0000}"/>
    <cellStyle name="Notitie 13 11 2 2" xfId="28284" xr:uid="{22838EB7-8A10-4E9C-9C52-E9F2EEADA840}"/>
    <cellStyle name="Notitie 13 11 3" xfId="26753" xr:uid="{B60EB608-4E98-4430-A32D-899569F5B902}"/>
    <cellStyle name="Notitie 13 12" xfId="2496" xr:uid="{00000000-0005-0000-0000-00005F1B0000}"/>
    <cellStyle name="Notitie 13 12 2" xfId="12223" xr:uid="{00000000-0005-0000-0000-0000601B0000}"/>
    <cellStyle name="Notitie 13 12 2 2" xfId="27768" xr:uid="{B89A79C9-6327-41E8-9005-AEF664ED3B83}"/>
    <cellStyle name="Notitie 13 12 3" xfId="26237" xr:uid="{158F37DD-B29D-455A-A1FA-FC055B39F70B}"/>
    <cellStyle name="Notitie 13 13" xfId="5369" xr:uid="{00000000-0005-0000-0000-0000611B0000}"/>
    <cellStyle name="Notitie 13 13 2" xfId="15096" xr:uid="{00000000-0005-0000-0000-0000621B0000}"/>
    <cellStyle name="Notitie 13 13 2 2" xfId="28164" xr:uid="{9247773E-8073-4CED-A118-388F64E6E671}"/>
    <cellStyle name="Notitie 13 13 3" xfId="26633" xr:uid="{23375261-AFA0-40B6-878C-BCF6A2DCBC69}"/>
    <cellStyle name="Notitie 13 14" xfId="6540" xr:uid="{00000000-0005-0000-0000-0000631B0000}"/>
    <cellStyle name="Notitie 13 14 2" xfId="16267" xr:uid="{00000000-0005-0000-0000-0000641B0000}"/>
    <cellStyle name="Notitie 13 14 2 2" xfId="28444" xr:uid="{23C6EA69-818E-4EC4-B70E-B66397690821}"/>
    <cellStyle name="Notitie 13 14 3" xfId="26913" xr:uid="{D181A7DC-FA36-462C-963A-FCE9A9F4A4AF}"/>
    <cellStyle name="Notitie 13 15" xfId="5134" xr:uid="{00000000-0005-0000-0000-0000651B0000}"/>
    <cellStyle name="Notitie 13 15 2" xfId="14861" xr:uid="{00000000-0005-0000-0000-0000661B0000}"/>
    <cellStyle name="Notitie 13 15 2 2" xfId="28101" xr:uid="{1EE48BD2-C8F8-4227-B18B-20F707B499A3}"/>
    <cellStyle name="Notitie 13 15 3" xfId="26570" xr:uid="{1F7D4B4A-04A6-4CE2-9296-B1FC9DB29A38}"/>
    <cellStyle name="Notitie 13 16" xfId="5539" xr:uid="{00000000-0005-0000-0000-0000671B0000}"/>
    <cellStyle name="Notitie 13 16 2" xfId="15266" xr:uid="{00000000-0005-0000-0000-0000681B0000}"/>
    <cellStyle name="Notitie 13 16 2 2" xfId="28215" xr:uid="{1B4EAD01-EAD7-4078-9174-E650B121A0DE}"/>
    <cellStyle name="Notitie 13 16 3" xfId="26684" xr:uid="{3074AE34-4B6C-4CB8-89E7-1DF5A95B3128}"/>
    <cellStyle name="Notitie 13 17" xfId="7428" xr:uid="{00000000-0005-0000-0000-0000691B0000}"/>
    <cellStyle name="Notitie 13 17 2" xfId="17155" xr:uid="{00000000-0005-0000-0000-00006A1B0000}"/>
    <cellStyle name="Notitie 13 17 2 2" xfId="28617" xr:uid="{88206446-D632-4E87-8D7F-62B5EB123B1E}"/>
    <cellStyle name="Notitie 13 17 3" xfId="27086" xr:uid="{EA2B3B64-0883-4E4F-8059-F98E01406794}"/>
    <cellStyle name="Notitie 13 18" xfId="7644" xr:uid="{00000000-0005-0000-0000-00006B1B0000}"/>
    <cellStyle name="Notitie 13 18 2" xfId="17371" xr:uid="{00000000-0005-0000-0000-00006C1B0000}"/>
    <cellStyle name="Notitie 13 18 2 2" xfId="28663" xr:uid="{067963A8-AC31-4CD8-923A-0078CBB19B73}"/>
    <cellStyle name="Notitie 13 18 3" xfId="27132" xr:uid="{A55EDE45-F944-473C-86E0-8F3BF3560333}"/>
    <cellStyle name="Notitie 13 19" xfId="7840" xr:uid="{00000000-0005-0000-0000-00006D1B0000}"/>
    <cellStyle name="Notitie 13 19 2" xfId="17567" xr:uid="{00000000-0005-0000-0000-00006E1B0000}"/>
    <cellStyle name="Notitie 13 19 2 2" xfId="28701" xr:uid="{F8A13EC6-F9A2-4476-94CC-909DBFED4A41}"/>
    <cellStyle name="Notitie 13 19 3" xfId="27170" xr:uid="{78C2E5FA-75CE-4BB0-832C-8E06AE9795F6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0 2 2" xfId="28551" xr:uid="{4D5E8A85-A13A-4D5B-AB87-EBFBEDF22270}"/>
    <cellStyle name="Notitie 13 2 10 3" xfId="27020" xr:uid="{138DF988-85C9-461D-A9F7-0B8F3406B539}"/>
    <cellStyle name="Notitie 13 2 11" xfId="7326" xr:uid="{00000000-0005-0000-0000-0000721B0000}"/>
    <cellStyle name="Notitie 13 2 11 2" xfId="17053" xr:uid="{00000000-0005-0000-0000-0000731B0000}"/>
    <cellStyle name="Notitie 13 2 11 2 2" xfId="28591" xr:uid="{984534BA-7EFA-4B6D-BAD5-4FE0BC436CAD}"/>
    <cellStyle name="Notitie 13 2 11 3" xfId="27060" xr:uid="{18F6D728-D1FB-4FE1-B54B-C91E4148B379}"/>
    <cellStyle name="Notitie 13 2 12" xfId="7521" xr:uid="{00000000-0005-0000-0000-0000741B0000}"/>
    <cellStyle name="Notitie 13 2 12 2" xfId="17248" xr:uid="{00000000-0005-0000-0000-0000751B0000}"/>
    <cellStyle name="Notitie 13 2 12 2 2" xfId="28631" xr:uid="{64544E01-B983-4F82-88B5-2635B2182B59}"/>
    <cellStyle name="Notitie 13 2 12 3" xfId="27100" xr:uid="{8791AD0C-E531-41ED-A5C2-B4086A031AF3}"/>
    <cellStyle name="Notitie 13 2 13" xfId="7715" xr:uid="{00000000-0005-0000-0000-0000761B0000}"/>
    <cellStyle name="Notitie 13 2 13 2" xfId="17442" xr:uid="{00000000-0005-0000-0000-0000771B0000}"/>
    <cellStyle name="Notitie 13 2 13 2 2" xfId="28673" xr:uid="{55810292-BC72-45C9-86C0-2E46D0DF6657}"/>
    <cellStyle name="Notitie 13 2 13 3" xfId="27142" xr:uid="{B651CD60-76F4-4A5A-9A44-DBAD59D9003F}"/>
    <cellStyle name="Notitie 13 2 14" xfId="7911" xr:uid="{00000000-0005-0000-0000-0000781B0000}"/>
    <cellStyle name="Notitie 13 2 14 2" xfId="17638" xr:uid="{00000000-0005-0000-0000-0000791B0000}"/>
    <cellStyle name="Notitie 13 2 14 2 2" xfId="28709" xr:uid="{7111EB20-D1EF-40A0-826B-3296E9271F11}"/>
    <cellStyle name="Notitie 13 2 14 3" xfId="27178" xr:uid="{0640753B-ED42-4D7A-822E-57033C5D6D02}"/>
    <cellStyle name="Notitie 13 2 15" xfId="5586" xr:uid="{00000000-0005-0000-0000-00007A1B0000}"/>
    <cellStyle name="Notitie 13 2 15 2" xfId="15313" xr:uid="{00000000-0005-0000-0000-00007B1B0000}"/>
    <cellStyle name="Notitie 13 2 15 2 2" xfId="28226" xr:uid="{CF82DE20-C50D-4513-9EC6-7F29504C1DB7}"/>
    <cellStyle name="Notitie 13 2 15 3" xfId="26695" xr:uid="{BA8B5C3E-1C37-4026-8FB4-4FBE300535E4}"/>
    <cellStyle name="Notitie 13 2 16" xfId="8213" xr:uid="{00000000-0005-0000-0000-00007C1B0000}"/>
    <cellStyle name="Notitie 13 2 16 2" xfId="17940" xr:uid="{00000000-0005-0000-0000-00007D1B0000}"/>
    <cellStyle name="Notitie 13 2 16 2 2" xfId="28776" xr:uid="{A0A2C576-1D38-429E-8D89-1BF435C9590B}"/>
    <cellStyle name="Notitie 13 2 16 3" xfId="27245" xr:uid="{3B115660-FC35-464F-9B1A-33C3036DB3AF}"/>
    <cellStyle name="Notitie 13 2 17" xfId="8401" xr:uid="{00000000-0005-0000-0000-00007E1B0000}"/>
    <cellStyle name="Notitie 13 2 17 2" xfId="18128" xr:uid="{00000000-0005-0000-0000-00007F1B0000}"/>
    <cellStyle name="Notitie 13 2 17 2 2" xfId="28813" xr:uid="{EC2E7D2D-3026-4210-B930-3C2B45DA772E}"/>
    <cellStyle name="Notitie 13 2 17 3" xfId="27282" xr:uid="{06591488-6333-41DB-A69F-5AE55213EDCD}"/>
    <cellStyle name="Notitie 13 2 18" xfId="8583" xr:uid="{00000000-0005-0000-0000-0000801B0000}"/>
    <cellStyle name="Notitie 13 2 18 2" xfId="18310" xr:uid="{00000000-0005-0000-0000-0000811B0000}"/>
    <cellStyle name="Notitie 13 2 18 2 2" xfId="28847" xr:uid="{7285BBD5-5258-4E9F-BE8F-8C32E8DECB6C}"/>
    <cellStyle name="Notitie 13 2 18 3" xfId="27316" xr:uid="{04C1096D-F46D-4111-B6EC-BE4CF3C646D1}"/>
    <cellStyle name="Notitie 13 2 19" xfId="8757" xr:uid="{00000000-0005-0000-0000-0000821B0000}"/>
    <cellStyle name="Notitie 13 2 19 2" xfId="18484" xr:uid="{00000000-0005-0000-0000-0000831B0000}"/>
    <cellStyle name="Notitie 13 2 19 2 2" xfId="28881" xr:uid="{2A9B9A53-4500-4959-A680-A9C92A41DB39}"/>
    <cellStyle name="Notitie 13 2 19 3" xfId="27350" xr:uid="{FE91BA0A-1614-4BDA-9AFA-32254342D350}"/>
    <cellStyle name="Notitie 13 2 2" xfId="4513" xr:uid="{00000000-0005-0000-0000-0000841B0000}"/>
    <cellStyle name="Notitie 13 2 2 2" xfId="14240" xr:uid="{00000000-0005-0000-0000-0000851B0000}"/>
    <cellStyle name="Notitie 13 2 2 2 2" xfId="27963" xr:uid="{6A88F19F-FE21-4D83-A207-39DFC5EDFCF7}"/>
    <cellStyle name="Notitie 13 2 2 3" xfId="26432" xr:uid="{694B9904-B645-470E-B368-4055C46F7B3D}"/>
    <cellStyle name="Notitie 13 2 20" xfId="8930" xr:uid="{00000000-0005-0000-0000-0000861B0000}"/>
    <cellStyle name="Notitie 13 2 20 2" xfId="18657" xr:uid="{00000000-0005-0000-0000-0000871B0000}"/>
    <cellStyle name="Notitie 13 2 20 2 2" xfId="28915" xr:uid="{B235435B-1AB7-46F4-9B7D-CE56046CCCE2}"/>
    <cellStyle name="Notitie 13 2 20 3" xfId="27384" xr:uid="{206059EF-C531-441B-AC0A-798B772C3A35}"/>
    <cellStyle name="Notitie 13 2 21" xfId="9110" xr:uid="{00000000-0005-0000-0000-0000881B0000}"/>
    <cellStyle name="Notitie 13 2 21 2" xfId="18837" xr:uid="{00000000-0005-0000-0000-0000891B0000}"/>
    <cellStyle name="Notitie 13 2 21 2 2" xfId="28949" xr:uid="{804EE77C-E3B5-4481-BC83-F523EC3774C4}"/>
    <cellStyle name="Notitie 13 2 21 3" xfId="27418" xr:uid="{054BAE3F-6342-480C-A4B3-5A10B3428983}"/>
    <cellStyle name="Notitie 13 2 22" xfId="9280" xr:uid="{00000000-0005-0000-0000-00008A1B0000}"/>
    <cellStyle name="Notitie 13 2 22 2" xfId="19007" xr:uid="{00000000-0005-0000-0000-00008B1B0000}"/>
    <cellStyle name="Notitie 13 2 22 2 2" xfId="28982" xr:uid="{8D881321-867B-4EEB-8F60-FA953578B749}"/>
    <cellStyle name="Notitie 13 2 22 3" xfId="27451" xr:uid="{A3A3381C-790D-4CBA-9A07-1CFB4F980700}"/>
    <cellStyle name="Notitie 13 2 23" xfId="9450" xr:uid="{00000000-0005-0000-0000-00008C1B0000}"/>
    <cellStyle name="Notitie 13 2 23 2" xfId="19177" xr:uid="{00000000-0005-0000-0000-00008D1B0000}"/>
    <cellStyle name="Notitie 13 2 23 2 2" xfId="29017" xr:uid="{79B49AB3-D3FC-4FCC-B179-D39BA71ABE87}"/>
    <cellStyle name="Notitie 13 2 23 3" xfId="27486" xr:uid="{E97AF1A1-C623-49D5-805A-2CCCC4DBFC92}"/>
    <cellStyle name="Notitie 13 2 24" xfId="9614" xr:uid="{00000000-0005-0000-0000-00008E1B0000}"/>
    <cellStyle name="Notitie 13 2 24 2" xfId="19341" xr:uid="{00000000-0005-0000-0000-00008F1B0000}"/>
    <cellStyle name="Notitie 13 2 24 2 2" xfId="29050" xr:uid="{561F515A-594C-451E-B071-5076C0329B3D}"/>
    <cellStyle name="Notitie 13 2 24 3" xfId="27519" xr:uid="{C757A685-DF20-45A8-9184-82537A3DCDB0}"/>
    <cellStyle name="Notitie 13 2 25" xfId="9786" xr:uid="{00000000-0005-0000-0000-0000901B0000}"/>
    <cellStyle name="Notitie 13 2 25 2" xfId="19513" xr:uid="{00000000-0005-0000-0000-0000911B0000}"/>
    <cellStyle name="Notitie 13 2 25 2 2" xfId="29082" xr:uid="{580C9A68-4B79-494B-A8F4-09072B10C621}"/>
    <cellStyle name="Notitie 13 2 25 3" xfId="27551" xr:uid="{57411814-6B43-46AB-9BA5-1000508704B2}"/>
    <cellStyle name="Notitie 13 2 26" xfId="9947" xr:uid="{00000000-0005-0000-0000-0000921B0000}"/>
    <cellStyle name="Notitie 13 2 26 2" xfId="19674" xr:uid="{00000000-0005-0000-0000-0000931B0000}"/>
    <cellStyle name="Notitie 13 2 26 2 2" xfId="29113" xr:uid="{6C5B0965-721D-45EE-A00C-3C79C985D768}"/>
    <cellStyle name="Notitie 13 2 26 3" xfId="27582" xr:uid="{784E5019-261A-41E2-A9A6-F6AC980BC785}"/>
    <cellStyle name="Notitie 13 2 27" xfId="10106" xr:uid="{00000000-0005-0000-0000-0000941B0000}"/>
    <cellStyle name="Notitie 13 2 27 2" xfId="19833" xr:uid="{00000000-0005-0000-0000-0000951B0000}"/>
    <cellStyle name="Notitie 13 2 27 2 2" xfId="29144" xr:uid="{71CC19D3-19AC-49D0-85BF-C1067218BBE0}"/>
    <cellStyle name="Notitie 13 2 27 3" xfId="27613" xr:uid="{5BDB4CB4-6086-4FED-98E8-B6DD991BFFEA}"/>
    <cellStyle name="Notitie 13 2 28" xfId="10261" xr:uid="{00000000-0005-0000-0000-0000961B0000}"/>
    <cellStyle name="Notitie 13 2 28 2" xfId="19988" xr:uid="{00000000-0005-0000-0000-0000971B0000}"/>
    <cellStyle name="Notitie 13 2 28 2 2" xfId="29174" xr:uid="{6454827A-2D48-4554-9639-78F2847C75B5}"/>
    <cellStyle name="Notitie 13 2 28 3" xfId="27643" xr:uid="{582D0F48-0FFF-40B5-A2B0-7E39D684131A}"/>
    <cellStyle name="Notitie 13 2 29" xfId="10415" xr:uid="{00000000-0005-0000-0000-0000981B0000}"/>
    <cellStyle name="Notitie 13 2 29 2" xfId="20142" xr:uid="{00000000-0005-0000-0000-0000991B0000}"/>
    <cellStyle name="Notitie 13 2 29 2 2" xfId="29204" xr:uid="{72DAE4FA-65D3-4B06-A45F-DCF58EEAC39A}"/>
    <cellStyle name="Notitie 13 2 29 3" xfId="27673" xr:uid="{343F92E5-BDF5-4C68-BCF5-A439685239E9}"/>
    <cellStyle name="Notitie 13 2 3" xfId="5722" xr:uid="{00000000-0005-0000-0000-00009A1B0000}"/>
    <cellStyle name="Notitie 13 2 3 2" xfId="15449" xr:uid="{00000000-0005-0000-0000-00009B1B0000}"/>
    <cellStyle name="Notitie 13 2 3 2 2" xfId="28252" xr:uid="{4AA4CBC8-73B8-4D67-8D9B-7C096036F40F}"/>
    <cellStyle name="Notitie 13 2 3 3" xfId="26721" xr:uid="{DF5D4D37-9992-4C24-98A7-7D5063345DA5}"/>
    <cellStyle name="Notitie 13 2 30" xfId="10566" xr:uid="{00000000-0005-0000-0000-00009C1B0000}"/>
    <cellStyle name="Notitie 13 2 30 2" xfId="20293" xr:uid="{00000000-0005-0000-0000-00009D1B0000}"/>
    <cellStyle name="Notitie 13 2 30 2 2" xfId="29233" xr:uid="{D2868928-665F-4C0F-9662-32452F185058}"/>
    <cellStyle name="Notitie 13 2 30 3" xfId="27702" xr:uid="{F524483B-5EF4-454F-9A20-15B95089A883}"/>
    <cellStyle name="Notitie 13 2 31" xfId="10712" xr:uid="{00000000-0005-0000-0000-00009E1B0000}"/>
    <cellStyle name="Notitie 13 2 31 2" xfId="20439" xr:uid="{00000000-0005-0000-0000-00009F1B0000}"/>
    <cellStyle name="Notitie 13 2 31 2 2" xfId="29259" xr:uid="{91C43C14-E954-4A78-ABD7-94C76C897AF4}"/>
    <cellStyle name="Notitie 13 2 31 3" xfId="27728" xr:uid="{F3D1FAC7-3D70-4487-B59F-B0432E635811}"/>
    <cellStyle name="Notitie 13 2 32" xfId="26191" xr:uid="{CC783781-E9DD-4A70-80E9-B37509568104}"/>
    <cellStyle name="Notitie 13 2 4" xfId="5937" xr:uid="{00000000-0005-0000-0000-0000A01B0000}"/>
    <cellStyle name="Notitie 13 2 4 2" xfId="15664" xr:uid="{00000000-0005-0000-0000-0000A11B0000}"/>
    <cellStyle name="Notitie 13 2 4 2 2" xfId="28295" xr:uid="{42E9C3DA-F490-41AA-8EA6-A251D9152CEF}"/>
    <cellStyle name="Notitie 13 2 4 3" xfId="26764" xr:uid="{A4227909-E16C-4453-945B-DE32B31A84C7}"/>
    <cellStyle name="Notitie 13 2 5" xfId="2538" xr:uid="{00000000-0005-0000-0000-0000A21B0000}"/>
    <cellStyle name="Notitie 13 2 5 2" xfId="12265" xr:uid="{00000000-0005-0000-0000-0000A31B0000}"/>
    <cellStyle name="Notitie 13 2 5 2 2" xfId="27785" xr:uid="{47D25488-0258-4E30-8D6A-88DC87E02B04}"/>
    <cellStyle name="Notitie 13 2 5 3" xfId="26254" xr:uid="{A7A55295-0C34-495C-B1CA-2775AC59C286}"/>
    <cellStyle name="Notitie 13 2 6" xfId="6311" xr:uid="{00000000-0005-0000-0000-0000A41B0000}"/>
    <cellStyle name="Notitie 13 2 6 2" xfId="16038" xr:uid="{00000000-0005-0000-0000-0000A51B0000}"/>
    <cellStyle name="Notitie 13 2 6 2 2" xfId="28382" xr:uid="{ABFBA5B2-EB46-49D1-A281-476762ADEAEE}"/>
    <cellStyle name="Notitie 13 2 6 3" xfId="26851" xr:uid="{EA1B5030-AD95-40C3-AFA8-CC4C68733088}"/>
    <cellStyle name="Notitie 13 2 7" xfId="6514" xr:uid="{00000000-0005-0000-0000-0000A61B0000}"/>
    <cellStyle name="Notitie 13 2 7 2" xfId="16241" xr:uid="{00000000-0005-0000-0000-0000A71B0000}"/>
    <cellStyle name="Notitie 13 2 7 2 2" xfId="28421" xr:uid="{6D0ED109-A0C2-45E0-A6A3-730F09118812}"/>
    <cellStyle name="Notitie 13 2 7 3" xfId="26890" xr:uid="{475B8CDB-77E7-47C5-BAF7-7FC9C95D91D7}"/>
    <cellStyle name="Notitie 13 2 8" xfId="6724" xr:uid="{00000000-0005-0000-0000-0000A81B0000}"/>
    <cellStyle name="Notitie 13 2 8 2" xfId="16451" xr:uid="{00000000-0005-0000-0000-0000A91B0000}"/>
    <cellStyle name="Notitie 13 2 8 2 2" xfId="28463" xr:uid="{67C27C18-E2B7-49E3-9210-684A2F3FDE39}"/>
    <cellStyle name="Notitie 13 2 8 3" xfId="26932" xr:uid="{9CD36F95-A3EC-49F4-8ED8-1BE458260A6C}"/>
    <cellStyle name="Notitie 13 2 9" xfId="6920" xr:uid="{00000000-0005-0000-0000-0000AA1B0000}"/>
    <cellStyle name="Notitie 13 2 9 2" xfId="16647" xr:uid="{00000000-0005-0000-0000-0000AB1B0000}"/>
    <cellStyle name="Notitie 13 2 9 2 2" xfId="28504" xr:uid="{E4EF9A02-84F3-45AD-8CFF-F32FBE92A45F}"/>
    <cellStyle name="Notitie 13 2 9 3" xfId="26973" xr:uid="{82884953-910A-4ADD-923F-0978FBC9344D}"/>
    <cellStyle name="Notitie 13 20" xfId="7346" xr:uid="{00000000-0005-0000-0000-0000AC1B0000}"/>
    <cellStyle name="Notitie 13 20 2" xfId="17073" xr:uid="{00000000-0005-0000-0000-0000AD1B0000}"/>
    <cellStyle name="Notitie 13 20 2 2" xfId="28611" xr:uid="{A5CE818E-28BE-4DEA-B5FC-43C324F5A891}"/>
    <cellStyle name="Notitie 13 20 3" xfId="27080" xr:uid="{18CBB96C-A442-4BCF-9049-E174341E727C}"/>
    <cellStyle name="Notitie 13 21" xfId="4728" xr:uid="{00000000-0005-0000-0000-0000AE1B0000}"/>
    <cellStyle name="Notitie 13 21 2" xfId="14455" xr:uid="{00000000-0005-0000-0000-0000AF1B0000}"/>
    <cellStyle name="Notitie 13 21 2 2" xfId="28008" xr:uid="{8555EA3C-0664-4AB6-AD2D-CADE18DD7D63}"/>
    <cellStyle name="Notitie 13 21 3" xfId="26477" xr:uid="{FA8D84AB-CB71-4EEE-89D9-0AF53F9BFEA1}"/>
    <cellStyle name="Notitie 13 22" xfId="5175" xr:uid="{00000000-0005-0000-0000-0000B01B0000}"/>
    <cellStyle name="Notitie 13 22 2" xfId="14902" xr:uid="{00000000-0005-0000-0000-0000B11B0000}"/>
    <cellStyle name="Notitie 13 22 2 2" xfId="28116" xr:uid="{A7194399-AC99-4472-8AD0-D8620FAA76D9}"/>
    <cellStyle name="Notitie 13 22 3" xfId="26585" xr:uid="{EA26DEC1-9E45-420B-B5EE-D62ED1D88D96}"/>
    <cellStyle name="Notitie 13 23" xfId="8236" xr:uid="{00000000-0005-0000-0000-0000B21B0000}"/>
    <cellStyle name="Notitie 13 23 2" xfId="17963" xr:uid="{00000000-0005-0000-0000-0000B31B0000}"/>
    <cellStyle name="Notitie 13 23 2 2" xfId="28797" xr:uid="{E47BFED9-6C3E-4B04-BBB6-85E9E668C3D2}"/>
    <cellStyle name="Notitie 13 23 3" xfId="27266" xr:uid="{646E3164-40DC-436E-87F1-938C6613D576}"/>
    <cellStyle name="Notitie 13 24" xfId="5192" xr:uid="{00000000-0005-0000-0000-0000B41B0000}"/>
    <cellStyle name="Notitie 13 24 2" xfId="14919" xr:uid="{00000000-0005-0000-0000-0000B51B0000}"/>
    <cellStyle name="Notitie 13 24 2 2" xfId="28125" xr:uid="{FA895303-2478-482D-8286-1F7C456A798B}"/>
    <cellStyle name="Notitie 13 24 3" xfId="26594" xr:uid="{5E9D2E14-6898-4D32-A446-D07D2E2EB10F}"/>
    <cellStyle name="Notitie 13 25" xfId="7230" xr:uid="{00000000-0005-0000-0000-0000B61B0000}"/>
    <cellStyle name="Notitie 13 25 2" xfId="16957" xr:uid="{00000000-0005-0000-0000-0000B71B0000}"/>
    <cellStyle name="Notitie 13 25 2 2" xfId="28578" xr:uid="{A7E535E9-2C41-418E-8C76-8AE6C477C8FE}"/>
    <cellStyle name="Notitie 13 25 3" xfId="27047" xr:uid="{66C19A12-5A13-48CB-954F-A36C124BA4AB}"/>
    <cellStyle name="Notitie 13 26" xfId="6174" xr:uid="{00000000-0005-0000-0000-0000B81B0000}"/>
    <cellStyle name="Notitie 13 26 2" xfId="15901" xr:uid="{00000000-0005-0000-0000-0000B91B0000}"/>
    <cellStyle name="Notitie 13 26 2 2" xfId="28360" xr:uid="{91F00F65-E9C6-4E9C-A6CE-EE8E8F22CFB1}"/>
    <cellStyle name="Notitie 13 26 3" xfId="26829" xr:uid="{F2493939-8281-4584-BA07-28F9D656FE3B}"/>
    <cellStyle name="Notitie 13 27" xfId="8953" xr:uid="{00000000-0005-0000-0000-0000BA1B0000}"/>
    <cellStyle name="Notitie 13 27 2" xfId="18680" xr:uid="{00000000-0005-0000-0000-0000BB1B0000}"/>
    <cellStyle name="Notitie 13 27 2 2" xfId="28936" xr:uid="{DC701075-E316-4E99-9C22-4A78703AFF0A}"/>
    <cellStyle name="Notitie 13 27 3" xfId="27405" xr:uid="{D34DB586-C04D-4F5D-90F6-C0529F798A92}"/>
    <cellStyle name="Notitie 13 28" xfId="3035" xr:uid="{00000000-0005-0000-0000-0000BC1B0000}"/>
    <cellStyle name="Notitie 13 28 2" xfId="12762" xr:uid="{00000000-0005-0000-0000-0000BD1B0000}"/>
    <cellStyle name="Notitie 13 28 2 2" xfId="27932" xr:uid="{C687D75F-2184-4CBA-886B-5E8D17C046E6}"/>
    <cellStyle name="Notitie 13 28 3" xfId="26401" xr:uid="{13B48F4D-CCFA-499E-BE93-E27B07FED6AB}"/>
    <cellStyle name="Notitie 13 29" xfId="5501" xr:uid="{00000000-0005-0000-0000-0000BE1B0000}"/>
    <cellStyle name="Notitie 13 29 2" xfId="15228" xr:uid="{00000000-0005-0000-0000-0000BF1B0000}"/>
    <cellStyle name="Notitie 13 29 2 2" xfId="28202" xr:uid="{B6F19834-1CCA-4AD9-9BDC-7D5BB196B3F3}"/>
    <cellStyle name="Notitie 13 29 3" xfId="26671" xr:uid="{E63A9B2F-2632-4B82-9644-AC61D9A5CAE9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0 2 2" xfId="28552" xr:uid="{F3B20D7C-F182-4CAC-8A4E-7BAC1F12DE7F}"/>
    <cellStyle name="Notitie 13 3 10 3" xfId="27021" xr:uid="{1E523C62-EF51-474C-8137-C0037C5E21FF}"/>
    <cellStyle name="Notitie 13 3 11" xfId="7327" xr:uid="{00000000-0005-0000-0000-0000C31B0000}"/>
    <cellStyle name="Notitie 13 3 11 2" xfId="17054" xr:uid="{00000000-0005-0000-0000-0000C41B0000}"/>
    <cellStyle name="Notitie 13 3 11 2 2" xfId="28592" xr:uid="{1ADD438C-C73A-44E5-8AD4-E65E493EE465}"/>
    <cellStyle name="Notitie 13 3 11 3" xfId="27061" xr:uid="{62F154AE-580C-4A2E-9994-9749B8DEB95F}"/>
    <cellStyle name="Notitie 13 3 12" xfId="7522" xr:uid="{00000000-0005-0000-0000-0000C51B0000}"/>
    <cellStyle name="Notitie 13 3 12 2" xfId="17249" xr:uid="{00000000-0005-0000-0000-0000C61B0000}"/>
    <cellStyle name="Notitie 13 3 12 2 2" xfId="28632" xr:uid="{4845A440-E480-45D4-AF75-DB7EC3ED859B}"/>
    <cellStyle name="Notitie 13 3 12 3" xfId="27101" xr:uid="{058A0C83-4689-4D44-966A-42DF3E1FE76F}"/>
    <cellStyle name="Notitie 13 3 13" xfId="7716" xr:uid="{00000000-0005-0000-0000-0000C71B0000}"/>
    <cellStyle name="Notitie 13 3 13 2" xfId="17443" xr:uid="{00000000-0005-0000-0000-0000C81B0000}"/>
    <cellStyle name="Notitie 13 3 13 2 2" xfId="28674" xr:uid="{6219125E-EDCB-4E3A-B4BB-341930A51E57}"/>
    <cellStyle name="Notitie 13 3 13 3" xfId="27143" xr:uid="{4E0B61B7-597B-4E52-B3E4-4AEEFFDEE4CB}"/>
    <cellStyle name="Notitie 13 3 14" xfId="7912" xr:uid="{00000000-0005-0000-0000-0000C91B0000}"/>
    <cellStyle name="Notitie 13 3 14 2" xfId="17639" xr:uid="{00000000-0005-0000-0000-0000CA1B0000}"/>
    <cellStyle name="Notitie 13 3 14 2 2" xfId="28710" xr:uid="{1B37E150-CD5D-4755-833D-57C52790109D}"/>
    <cellStyle name="Notitie 13 3 14 3" xfId="27179" xr:uid="{9DF29A8C-E326-4795-8E98-C1863A6F41DF}"/>
    <cellStyle name="Notitie 13 3 15" xfId="4814" xr:uid="{00000000-0005-0000-0000-0000CB1B0000}"/>
    <cellStyle name="Notitie 13 3 15 2" xfId="14541" xr:uid="{00000000-0005-0000-0000-0000CC1B0000}"/>
    <cellStyle name="Notitie 13 3 15 2 2" xfId="28025" xr:uid="{F8EBA432-54B0-4535-B503-3A977D7B0A42}"/>
    <cellStyle name="Notitie 13 3 15 3" xfId="26494" xr:uid="{7C1D4B18-B94B-4DC9-A0A7-C9816C0BD143}"/>
    <cellStyle name="Notitie 13 3 16" xfId="8214" xr:uid="{00000000-0005-0000-0000-0000CD1B0000}"/>
    <cellStyle name="Notitie 13 3 16 2" xfId="17941" xr:uid="{00000000-0005-0000-0000-0000CE1B0000}"/>
    <cellStyle name="Notitie 13 3 16 2 2" xfId="28777" xr:uid="{D9D98A9E-F380-4982-906B-14CEBE725055}"/>
    <cellStyle name="Notitie 13 3 16 3" xfId="27246" xr:uid="{D2538AFA-936B-4167-9046-6303C9F7E74F}"/>
    <cellStyle name="Notitie 13 3 17" xfId="8402" xr:uid="{00000000-0005-0000-0000-0000CF1B0000}"/>
    <cellStyle name="Notitie 13 3 17 2" xfId="18129" xr:uid="{00000000-0005-0000-0000-0000D01B0000}"/>
    <cellStyle name="Notitie 13 3 17 2 2" xfId="28814" xr:uid="{BD76F0A6-0670-4D0E-9D2C-359CED22B7CB}"/>
    <cellStyle name="Notitie 13 3 17 3" xfId="27283" xr:uid="{25C9033D-9AA7-4B79-A0C6-9A672683D00F}"/>
    <cellStyle name="Notitie 13 3 18" xfId="8584" xr:uid="{00000000-0005-0000-0000-0000D11B0000}"/>
    <cellStyle name="Notitie 13 3 18 2" xfId="18311" xr:uid="{00000000-0005-0000-0000-0000D21B0000}"/>
    <cellStyle name="Notitie 13 3 18 2 2" xfId="28848" xr:uid="{276977AC-E275-4048-91C3-DB79C96FC65E}"/>
    <cellStyle name="Notitie 13 3 18 3" xfId="27317" xr:uid="{2EA9BA83-207C-4A72-B045-F085C3DCEFE6}"/>
    <cellStyle name="Notitie 13 3 19" xfId="8758" xr:uid="{00000000-0005-0000-0000-0000D31B0000}"/>
    <cellStyle name="Notitie 13 3 19 2" xfId="18485" xr:uid="{00000000-0005-0000-0000-0000D41B0000}"/>
    <cellStyle name="Notitie 13 3 19 2 2" xfId="28882" xr:uid="{5995DD0C-688F-4867-AAC2-F5A2AD96801F}"/>
    <cellStyle name="Notitie 13 3 19 3" xfId="27351" xr:uid="{A92109A5-A5BC-44DE-A74B-FD3EE0C59764}"/>
    <cellStyle name="Notitie 13 3 2" xfId="4514" xr:uid="{00000000-0005-0000-0000-0000D51B0000}"/>
    <cellStyle name="Notitie 13 3 2 2" xfId="14241" xr:uid="{00000000-0005-0000-0000-0000D61B0000}"/>
    <cellStyle name="Notitie 13 3 2 2 2" xfId="27964" xr:uid="{289F56E8-E101-4EC7-8AEA-4B76DD60D18A}"/>
    <cellStyle name="Notitie 13 3 2 3" xfId="26433" xr:uid="{350636E9-FF3A-4765-B671-F354D3A4044A}"/>
    <cellStyle name="Notitie 13 3 20" xfId="8931" xr:uid="{00000000-0005-0000-0000-0000D71B0000}"/>
    <cellStyle name="Notitie 13 3 20 2" xfId="18658" xr:uid="{00000000-0005-0000-0000-0000D81B0000}"/>
    <cellStyle name="Notitie 13 3 20 2 2" xfId="28916" xr:uid="{5B6C9E29-50D9-4870-A066-A3E728CC51C6}"/>
    <cellStyle name="Notitie 13 3 20 3" xfId="27385" xr:uid="{4E7E70E2-9637-4871-BCC7-0152D26BB89B}"/>
    <cellStyle name="Notitie 13 3 21" xfId="9111" xr:uid="{00000000-0005-0000-0000-0000D91B0000}"/>
    <cellStyle name="Notitie 13 3 21 2" xfId="18838" xr:uid="{00000000-0005-0000-0000-0000DA1B0000}"/>
    <cellStyle name="Notitie 13 3 21 2 2" xfId="28950" xr:uid="{9AEC267F-B5D8-4030-AD0F-7467AAFFF872}"/>
    <cellStyle name="Notitie 13 3 21 3" xfId="27419" xr:uid="{2E80424C-9B96-4589-9016-D2DCD2F4A6BE}"/>
    <cellStyle name="Notitie 13 3 22" xfId="9281" xr:uid="{00000000-0005-0000-0000-0000DB1B0000}"/>
    <cellStyle name="Notitie 13 3 22 2" xfId="19008" xr:uid="{00000000-0005-0000-0000-0000DC1B0000}"/>
    <cellStyle name="Notitie 13 3 22 2 2" xfId="28983" xr:uid="{2D4B9FB6-E25E-4DF3-A6AA-54B19C75AC3D}"/>
    <cellStyle name="Notitie 13 3 22 3" xfId="27452" xr:uid="{B6C23ED0-140F-4433-9CCE-FBDF46C8FC01}"/>
    <cellStyle name="Notitie 13 3 23" xfId="9451" xr:uid="{00000000-0005-0000-0000-0000DD1B0000}"/>
    <cellStyle name="Notitie 13 3 23 2" xfId="19178" xr:uid="{00000000-0005-0000-0000-0000DE1B0000}"/>
    <cellStyle name="Notitie 13 3 23 2 2" xfId="29018" xr:uid="{57CEF12B-5F9F-44D2-BF7F-6FAA9AA63E40}"/>
    <cellStyle name="Notitie 13 3 23 3" xfId="27487" xr:uid="{B895503E-E86A-4DA5-8D80-0548641E811D}"/>
    <cellStyle name="Notitie 13 3 24" xfId="9615" xr:uid="{00000000-0005-0000-0000-0000DF1B0000}"/>
    <cellStyle name="Notitie 13 3 24 2" xfId="19342" xr:uid="{00000000-0005-0000-0000-0000E01B0000}"/>
    <cellStyle name="Notitie 13 3 24 2 2" xfId="29051" xr:uid="{94072F3B-B9B7-4103-8860-1109CB7A8677}"/>
    <cellStyle name="Notitie 13 3 24 3" xfId="27520" xr:uid="{954B28A0-5BA0-4B0E-82C8-179AE225AD5A}"/>
    <cellStyle name="Notitie 13 3 25" xfId="9787" xr:uid="{00000000-0005-0000-0000-0000E11B0000}"/>
    <cellStyle name="Notitie 13 3 25 2" xfId="19514" xr:uid="{00000000-0005-0000-0000-0000E21B0000}"/>
    <cellStyle name="Notitie 13 3 25 2 2" xfId="29083" xr:uid="{E90DDAAB-49B2-4672-8DE5-25011A344304}"/>
    <cellStyle name="Notitie 13 3 25 3" xfId="27552" xr:uid="{73E8D7AB-B0EC-48A4-BD4D-30EC1E937525}"/>
    <cellStyle name="Notitie 13 3 26" xfId="9948" xr:uid="{00000000-0005-0000-0000-0000E31B0000}"/>
    <cellStyle name="Notitie 13 3 26 2" xfId="19675" xr:uid="{00000000-0005-0000-0000-0000E41B0000}"/>
    <cellStyle name="Notitie 13 3 26 2 2" xfId="29114" xr:uid="{D51F8193-AAC3-4E77-8F77-7D1C72A14D49}"/>
    <cellStyle name="Notitie 13 3 26 3" xfId="27583" xr:uid="{8C5851F1-0EC7-4035-B3C8-96F2A64F6A58}"/>
    <cellStyle name="Notitie 13 3 27" xfId="10107" xr:uid="{00000000-0005-0000-0000-0000E51B0000}"/>
    <cellStyle name="Notitie 13 3 27 2" xfId="19834" xr:uid="{00000000-0005-0000-0000-0000E61B0000}"/>
    <cellStyle name="Notitie 13 3 27 2 2" xfId="29145" xr:uid="{DBA92C25-D533-4B99-BB09-F727DA6E2AAB}"/>
    <cellStyle name="Notitie 13 3 27 3" xfId="27614" xr:uid="{7577D062-60D9-4FE2-A966-8FA680109851}"/>
    <cellStyle name="Notitie 13 3 28" xfId="10262" xr:uid="{00000000-0005-0000-0000-0000E71B0000}"/>
    <cellStyle name="Notitie 13 3 28 2" xfId="19989" xr:uid="{00000000-0005-0000-0000-0000E81B0000}"/>
    <cellStyle name="Notitie 13 3 28 2 2" xfId="29175" xr:uid="{CE61CE38-888C-4B5E-BEAA-214CBBDBC1C6}"/>
    <cellStyle name="Notitie 13 3 28 3" xfId="27644" xr:uid="{F662E9EB-783B-45A4-94A2-F12BAC4C598A}"/>
    <cellStyle name="Notitie 13 3 29" xfId="10416" xr:uid="{00000000-0005-0000-0000-0000E91B0000}"/>
    <cellStyle name="Notitie 13 3 29 2" xfId="20143" xr:uid="{00000000-0005-0000-0000-0000EA1B0000}"/>
    <cellStyle name="Notitie 13 3 29 2 2" xfId="29205" xr:uid="{8C18A529-577C-4FC2-9B20-C8D0373DBAEC}"/>
    <cellStyle name="Notitie 13 3 29 3" xfId="27674" xr:uid="{BC8A62D6-8E13-412A-A91A-BBAC50A63068}"/>
    <cellStyle name="Notitie 13 3 3" xfId="5723" xr:uid="{00000000-0005-0000-0000-0000EB1B0000}"/>
    <cellStyle name="Notitie 13 3 3 2" xfId="15450" xr:uid="{00000000-0005-0000-0000-0000EC1B0000}"/>
    <cellStyle name="Notitie 13 3 3 2 2" xfId="28253" xr:uid="{E8FBFF87-7D81-4FB7-8F51-CED897A71536}"/>
    <cellStyle name="Notitie 13 3 3 3" xfId="26722" xr:uid="{ED3F67C9-D8D9-4AA1-BDA7-4E22BE202612}"/>
    <cellStyle name="Notitie 13 3 30" xfId="10567" xr:uid="{00000000-0005-0000-0000-0000ED1B0000}"/>
    <cellStyle name="Notitie 13 3 30 2" xfId="20294" xr:uid="{00000000-0005-0000-0000-0000EE1B0000}"/>
    <cellStyle name="Notitie 13 3 30 2 2" xfId="29234" xr:uid="{3CC26AE1-80FF-437C-92BF-A705AB9E26ED}"/>
    <cellStyle name="Notitie 13 3 30 3" xfId="27703" xr:uid="{8B49971E-DEA5-4E7C-82ED-8D1041854B84}"/>
    <cellStyle name="Notitie 13 3 31" xfId="10713" xr:uid="{00000000-0005-0000-0000-0000EF1B0000}"/>
    <cellStyle name="Notitie 13 3 31 2" xfId="20440" xr:uid="{00000000-0005-0000-0000-0000F01B0000}"/>
    <cellStyle name="Notitie 13 3 31 2 2" xfId="29260" xr:uid="{E059BA5F-5815-4DD0-9875-C6FF6D2874D7}"/>
    <cellStyle name="Notitie 13 3 31 3" xfId="27729" xr:uid="{485AFC30-FA99-4983-8E2B-AD3F7CD1D4A5}"/>
    <cellStyle name="Notitie 13 3 32" xfId="26192" xr:uid="{FBAE2762-0AF2-4201-A262-61DBFA7308C6}"/>
    <cellStyle name="Notitie 13 3 4" xfId="5938" xr:uid="{00000000-0005-0000-0000-0000F11B0000}"/>
    <cellStyle name="Notitie 13 3 4 2" xfId="15665" xr:uid="{00000000-0005-0000-0000-0000F21B0000}"/>
    <cellStyle name="Notitie 13 3 4 2 2" xfId="28296" xr:uid="{38F0F0DD-0256-4B94-AB6F-7AB307CDA822}"/>
    <cellStyle name="Notitie 13 3 4 3" xfId="26765" xr:uid="{94ED9C17-E28D-40DB-A572-336A0ADC66B1}"/>
    <cellStyle name="Notitie 13 3 5" xfId="2539" xr:uid="{00000000-0005-0000-0000-0000F31B0000}"/>
    <cellStyle name="Notitie 13 3 5 2" xfId="12266" xr:uid="{00000000-0005-0000-0000-0000F41B0000}"/>
    <cellStyle name="Notitie 13 3 5 2 2" xfId="27786" xr:uid="{D3CDA0AA-0D3E-426A-BAE4-53DDD5F9D4E9}"/>
    <cellStyle name="Notitie 13 3 5 3" xfId="26255" xr:uid="{8CC1EAA9-3844-485E-BCFB-1C198E5B758E}"/>
    <cellStyle name="Notitie 13 3 6" xfId="6312" xr:uid="{00000000-0005-0000-0000-0000F51B0000}"/>
    <cellStyle name="Notitie 13 3 6 2" xfId="16039" xr:uid="{00000000-0005-0000-0000-0000F61B0000}"/>
    <cellStyle name="Notitie 13 3 6 2 2" xfId="28383" xr:uid="{DBF5F194-EDC9-4875-A91C-FFC6A7DDC06E}"/>
    <cellStyle name="Notitie 13 3 6 3" xfId="26852" xr:uid="{DFC2C42F-0B13-4650-8972-A17AB1DE9E3C}"/>
    <cellStyle name="Notitie 13 3 7" xfId="6515" xr:uid="{00000000-0005-0000-0000-0000F71B0000}"/>
    <cellStyle name="Notitie 13 3 7 2" xfId="16242" xr:uid="{00000000-0005-0000-0000-0000F81B0000}"/>
    <cellStyle name="Notitie 13 3 7 2 2" xfId="28422" xr:uid="{2DE722D4-AEE7-4223-8A22-AA0A52DB0056}"/>
    <cellStyle name="Notitie 13 3 7 3" xfId="26891" xr:uid="{C49657BF-FBFF-479F-A5BF-7FD69593AA0F}"/>
    <cellStyle name="Notitie 13 3 8" xfId="6725" xr:uid="{00000000-0005-0000-0000-0000F91B0000}"/>
    <cellStyle name="Notitie 13 3 8 2" xfId="16452" xr:uid="{00000000-0005-0000-0000-0000FA1B0000}"/>
    <cellStyle name="Notitie 13 3 8 2 2" xfId="28464" xr:uid="{741F94C0-A323-4A7B-9706-5821EB55FCF8}"/>
    <cellStyle name="Notitie 13 3 8 3" xfId="26933" xr:uid="{59E741DF-13A5-4633-8137-B67D4913B0C9}"/>
    <cellStyle name="Notitie 13 3 9" xfId="6921" xr:uid="{00000000-0005-0000-0000-0000FB1B0000}"/>
    <cellStyle name="Notitie 13 3 9 2" xfId="16648" xr:uid="{00000000-0005-0000-0000-0000FC1B0000}"/>
    <cellStyle name="Notitie 13 3 9 2 2" xfId="28505" xr:uid="{DB30C991-A8DB-4623-8770-66235705C7D0}"/>
    <cellStyle name="Notitie 13 3 9 3" xfId="26974" xr:uid="{1826A4F4-C900-449D-B64D-3C6F9D1F8EF5}"/>
    <cellStyle name="Notitie 13 30" xfId="3441" xr:uid="{00000000-0005-0000-0000-0000FD1B0000}"/>
    <cellStyle name="Notitie 13 30 2" xfId="13168" xr:uid="{00000000-0005-0000-0000-0000FE1B0000}"/>
    <cellStyle name="Notitie 13 30 2 2" xfId="27953" xr:uid="{F077DDFA-7264-457D-86D3-2B982FA8F9AC}"/>
    <cellStyle name="Notitie 13 30 3" xfId="26422" xr:uid="{D236882D-E024-48EB-B028-BBF0CBBF116C}"/>
    <cellStyle name="Notitie 13 31" xfId="9636" xr:uid="{00000000-0005-0000-0000-0000FF1B0000}"/>
    <cellStyle name="Notitie 13 31 2" xfId="19363" xr:uid="{00000000-0005-0000-0000-0000001C0000}"/>
    <cellStyle name="Notitie 13 31 2 2" xfId="29070" xr:uid="{F7A97671-8E0A-4C26-B8A1-FE36ABA9727E}"/>
    <cellStyle name="Notitie 13 31 3" xfId="27539" xr:uid="{F3C08E0A-91C8-4202-9A14-464C7E1A45E5}"/>
    <cellStyle name="Notitie 13 32" xfId="9873" xr:uid="{00000000-0005-0000-0000-0000011C0000}"/>
    <cellStyle name="Notitie 13 32 2" xfId="19600" xr:uid="{00000000-0005-0000-0000-0000021C0000}"/>
    <cellStyle name="Notitie 13 32 2 2" xfId="29103" xr:uid="{8CC71854-52D5-4029-ABD5-9FAD2FE3FADD}"/>
    <cellStyle name="Notitie 13 32 3" xfId="27572" xr:uid="{67B513B2-5DB6-4817-BEE9-60F9FF4C1D85}"/>
    <cellStyle name="Notitie 13 33" xfId="7628" xr:uid="{00000000-0005-0000-0000-0000031C0000}"/>
    <cellStyle name="Notitie 13 33 2" xfId="17355" xr:uid="{00000000-0005-0000-0000-0000041C0000}"/>
    <cellStyle name="Notitie 13 33 2 2" xfId="28657" xr:uid="{5C66F097-F8D0-4717-90F4-183C21E5E46A}"/>
    <cellStyle name="Notitie 13 33 3" xfId="27126" xr:uid="{B2902BD6-0E34-40B5-96F6-3B658C379CAD}"/>
    <cellStyle name="Notitie 13 34" xfId="26158" xr:uid="{2D2908C5-868D-4801-B06F-29EBFC76489B}"/>
    <cellStyle name="Notitie 13 4" xfId="3018" xr:uid="{00000000-0005-0000-0000-0000051C0000}"/>
    <cellStyle name="Notitie 13 4 2" xfId="12745" xr:uid="{00000000-0005-0000-0000-0000061C0000}"/>
    <cellStyle name="Notitie 13 4 2 2" xfId="27919" xr:uid="{C77C550C-4335-45DB-AE8D-D5F826ECF9B9}"/>
    <cellStyle name="Notitie 13 4 3" xfId="26388" xr:uid="{CA2A6BCF-5A76-4334-8C1B-E8DB9597ED66}"/>
    <cellStyle name="Notitie 13 5" xfId="2464" xr:uid="{00000000-0005-0000-0000-0000071C0000}"/>
    <cellStyle name="Notitie 13 5 2" xfId="12191" xr:uid="{00000000-0005-0000-0000-0000081C0000}"/>
    <cellStyle name="Notitie 13 5 2 2" xfId="27758" xr:uid="{491BFEFF-F566-412F-BF4F-6510117D9E7F}"/>
    <cellStyle name="Notitie 13 5 3" xfId="26227" xr:uid="{53ACEB0E-4372-4FEC-8B34-006A68D37AD4}"/>
    <cellStyle name="Notitie 13 6" xfId="5299" xr:uid="{00000000-0005-0000-0000-0000091C0000}"/>
    <cellStyle name="Notitie 13 6 2" xfId="15026" xr:uid="{00000000-0005-0000-0000-00000A1C0000}"/>
    <cellStyle name="Notitie 13 6 2 2" xfId="28142" xr:uid="{88B2AA97-E952-4063-BE59-EBFB8989725D}"/>
    <cellStyle name="Notitie 13 6 3" xfId="26611" xr:uid="{043275CD-7C51-4672-9A7A-7D59A393442E}"/>
    <cellStyle name="Notitie 13 7" xfId="2749" xr:uid="{00000000-0005-0000-0000-00000B1C0000}"/>
    <cellStyle name="Notitie 13 7 2" xfId="12476" xr:uid="{00000000-0005-0000-0000-00000C1C0000}"/>
    <cellStyle name="Notitie 13 7 2 2" xfId="27850" xr:uid="{705787B9-6C8A-449F-9F11-AC0C061412A9}"/>
    <cellStyle name="Notitie 13 7 3" xfId="26319" xr:uid="{88A69E0C-DE56-48B8-9ADC-72C40408C52E}"/>
    <cellStyle name="Notitie 13 8" xfId="4970" xr:uid="{00000000-0005-0000-0000-00000D1C0000}"/>
    <cellStyle name="Notitie 13 8 2" xfId="14697" xr:uid="{00000000-0005-0000-0000-00000E1C0000}"/>
    <cellStyle name="Notitie 13 8 2 2" xfId="28058" xr:uid="{B677EDEC-38C4-49A0-BA80-654E4CC44909}"/>
    <cellStyle name="Notitie 13 8 3" xfId="26527" xr:uid="{695B44D7-6419-4101-98D0-5D1339F37AB7}"/>
    <cellStyle name="Notitie 13 9" xfId="4786" xr:uid="{00000000-0005-0000-0000-00000F1C0000}"/>
    <cellStyle name="Notitie 13 9 2" xfId="14513" xr:uid="{00000000-0005-0000-0000-0000101C0000}"/>
    <cellStyle name="Notitie 13 9 2 2" xfId="28021" xr:uid="{C755F4D9-B5FC-432D-9CC8-85EF35F67E93}"/>
    <cellStyle name="Notitie 13 9 3" xfId="26490" xr:uid="{1C5D98A6-89E9-463D-893B-8149DFABAE03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0 2 2" xfId="28018" xr:uid="{50FB4093-97A9-4CB6-92F7-CAFB59EBBED7}"/>
    <cellStyle name="Notitie 14 10 3" xfId="26487" xr:uid="{FB918A81-E5BD-4AA7-83B9-CF454DDB72B3}"/>
    <cellStyle name="Notitie 14 11" xfId="5332" xr:uid="{00000000-0005-0000-0000-0000141C0000}"/>
    <cellStyle name="Notitie 14 11 2" xfId="15059" xr:uid="{00000000-0005-0000-0000-0000151C0000}"/>
    <cellStyle name="Notitie 14 11 2 2" xfId="28153" xr:uid="{5D40ADC1-439B-40A1-9B76-40518F52407E}"/>
    <cellStyle name="Notitie 14 11 3" xfId="26622" xr:uid="{EB8013B5-D0D4-4587-B89D-3511CFD12F8D}"/>
    <cellStyle name="Notitie 14 12" xfId="5399" xr:uid="{00000000-0005-0000-0000-0000161C0000}"/>
    <cellStyle name="Notitie 14 12 2" xfId="15126" xr:uid="{00000000-0005-0000-0000-0000171C0000}"/>
    <cellStyle name="Notitie 14 12 2 2" xfId="28176" xr:uid="{4385263A-1808-4A26-B5A1-697DE5083504}"/>
    <cellStyle name="Notitie 14 12 3" xfId="26645" xr:uid="{176C075F-B971-47F3-9432-16E19F6D3610}"/>
    <cellStyle name="Notitie 14 13" xfId="2733" xr:uid="{00000000-0005-0000-0000-0000181C0000}"/>
    <cellStyle name="Notitie 14 13 2" xfId="12460" xr:uid="{00000000-0005-0000-0000-0000191C0000}"/>
    <cellStyle name="Notitie 14 13 2 2" xfId="27847" xr:uid="{B1E4A0A4-FF71-4FAE-806B-6A482A2E754B}"/>
    <cellStyle name="Notitie 14 13 3" xfId="26316" xr:uid="{8846B469-2686-4BA6-9906-DBACF3B1F829}"/>
    <cellStyle name="Notitie 14 14" xfId="6240" xr:uid="{00000000-0005-0000-0000-00001A1C0000}"/>
    <cellStyle name="Notitie 14 14 2" xfId="15967" xr:uid="{00000000-0005-0000-0000-00001B1C0000}"/>
    <cellStyle name="Notitie 14 14 2 2" xfId="28372" xr:uid="{5BFE5327-DEAB-4B6B-B605-C6886E315AAA}"/>
    <cellStyle name="Notitie 14 14 3" xfId="26841" xr:uid="{18F0FC7B-41AA-49F1-8900-8D432D96735C}"/>
    <cellStyle name="Notitie 14 15" xfId="5854" xr:uid="{00000000-0005-0000-0000-00001C1C0000}"/>
    <cellStyle name="Notitie 14 15 2" xfId="15581" xr:uid="{00000000-0005-0000-0000-00001D1C0000}"/>
    <cellStyle name="Notitie 14 15 2 2" xfId="28286" xr:uid="{AB065EAD-6D47-4B55-A43F-A60A988FE192}"/>
    <cellStyle name="Notitie 14 15 3" xfId="26755" xr:uid="{F911E70C-7AB7-4A08-A270-566E0D15C3BE}"/>
    <cellStyle name="Notitie 14 16" xfId="4952" xr:uid="{00000000-0005-0000-0000-00001E1C0000}"/>
    <cellStyle name="Notitie 14 16 2" xfId="14679" xr:uid="{00000000-0005-0000-0000-00001F1C0000}"/>
    <cellStyle name="Notitie 14 16 2 2" xfId="28053" xr:uid="{B3CC64E2-519D-4E15-A6DD-CFB9DE4BACF6}"/>
    <cellStyle name="Notitie 14 16 3" xfId="26522" xr:uid="{D855B9B4-6DF5-4AD0-B4E6-06F291CDD4B8}"/>
    <cellStyle name="Notitie 14 17" xfId="4900" xr:uid="{00000000-0005-0000-0000-0000201C0000}"/>
    <cellStyle name="Notitie 14 17 2" xfId="14627" xr:uid="{00000000-0005-0000-0000-0000211C0000}"/>
    <cellStyle name="Notitie 14 17 2 2" xfId="28038" xr:uid="{55341973-4559-4E26-9F2B-70E3E69D240E}"/>
    <cellStyle name="Notitie 14 17 3" xfId="26507" xr:uid="{CDB62D85-9520-4479-A1B9-185EE31E187B}"/>
    <cellStyle name="Notitie 14 18" xfId="2991" xr:uid="{00000000-0005-0000-0000-0000221C0000}"/>
    <cellStyle name="Notitie 14 18 2" xfId="12718" xr:uid="{00000000-0005-0000-0000-0000231C0000}"/>
    <cellStyle name="Notitie 14 18 2 2" xfId="27906" xr:uid="{A79B32C3-72FE-4AEB-AD80-E21ECE3AA8B8}"/>
    <cellStyle name="Notitie 14 18 3" xfId="26375" xr:uid="{F7B40FB4-3BA9-4E35-A920-CDEC473B1505}"/>
    <cellStyle name="Notitie 14 19" xfId="8130" xr:uid="{00000000-0005-0000-0000-0000241C0000}"/>
    <cellStyle name="Notitie 14 19 2" xfId="17857" xr:uid="{00000000-0005-0000-0000-0000251C0000}"/>
    <cellStyle name="Notitie 14 19 2 2" xfId="28765" xr:uid="{73D3FE9F-6DED-42DF-8780-34232A9D90BF}"/>
    <cellStyle name="Notitie 14 19 3" xfId="27234" xr:uid="{F2991C92-5BFD-4DCD-887D-C874B45B90A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0 2 2" xfId="28553" xr:uid="{791F2E99-FABD-45C7-A44F-7BC707A3690F}"/>
    <cellStyle name="Notitie 14 2 10 3" xfId="27022" xr:uid="{15F77AF4-A63E-414D-B535-AD43DD0D420D}"/>
    <cellStyle name="Notitie 14 2 11" xfId="7328" xr:uid="{00000000-0005-0000-0000-0000291C0000}"/>
    <cellStyle name="Notitie 14 2 11 2" xfId="17055" xr:uid="{00000000-0005-0000-0000-00002A1C0000}"/>
    <cellStyle name="Notitie 14 2 11 2 2" xfId="28593" xr:uid="{6E91E405-755A-439F-BF7C-0ADE6C6F5F98}"/>
    <cellStyle name="Notitie 14 2 11 3" xfId="27062" xr:uid="{F7819D35-FCCD-40E0-9B99-A175E086C0FE}"/>
    <cellStyle name="Notitie 14 2 12" xfId="7523" xr:uid="{00000000-0005-0000-0000-00002B1C0000}"/>
    <cellStyle name="Notitie 14 2 12 2" xfId="17250" xr:uid="{00000000-0005-0000-0000-00002C1C0000}"/>
    <cellStyle name="Notitie 14 2 12 2 2" xfId="28633" xr:uid="{F73AB991-B245-4443-BAD6-5530A4D85EBC}"/>
    <cellStyle name="Notitie 14 2 12 3" xfId="27102" xr:uid="{CF23167C-05D6-4016-B913-39A98D707A34}"/>
    <cellStyle name="Notitie 14 2 13" xfId="7717" xr:uid="{00000000-0005-0000-0000-00002D1C0000}"/>
    <cellStyle name="Notitie 14 2 13 2" xfId="17444" xr:uid="{00000000-0005-0000-0000-00002E1C0000}"/>
    <cellStyle name="Notitie 14 2 13 2 2" xfId="28675" xr:uid="{FE818CEF-1614-48B9-88CF-FAD0AE7B68DB}"/>
    <cellStyle name="Notitie 14 2 13 3" xfId="27144" xr:uid="{0355FB40-772B-4DB7-A029-B4C935165160}"/>
    <cellStyle name="Notitie 14 2 14" xfId="7913" xr:uid="{00000000-0005-0000-0000-00002F1C0000}"/>
    <cellStyle name="Notitie 14 2 14 2" xfId="17640" xr:uid="{00000000-0005-0000-0000-0000301C0000}"/>
    <cellStyle name="Notitie 14 2 14 2 2" xfId="28711" xr:uid="{A06C701C-DE2C-4E6B-8B94-1276BF6015EF}"/>
    <cellStyle name="Notitie 14 2 14 3" xfId="27180" xr:uid="{75648A81-00D8-410E-892A-06CC2D30DCE0}"/>
    <cellStyle name="Notitie 14 2 15" xfId="7061" xr:uid="{00000000-0005-0000-0000-0000311C0000}"/>
    <cellStyle name="Notitie 14 2 15 2" xfId="16788" xr:uid="{00000000-0005-0000-0000-0000321C0000}"/>
    <cellStyle name="Notitie 14 2 15 2 2" xfId="28543" xr:uid="{5C3C967A-9611-4E10-AD77-776082B020DB}"/>
    <cellStyle name="Notitie 14 2 15 3" xfId="27012" xr:uid="{2BB8522C-36F1-4CC1-8DEF-2A752CD0B9CA}"/>
    <cellStyle name="Notitie 14 2 16" xfId="8215" xr:uid="{00000000-0005-0000-0000-0000331C0000}"/>
    <cellStyle name="Notitie 14 2 16 2" xfId="17942" xr:uid="{00000000-0005-0000-0000-0000341C0000}"/>
    <cellStyle name="Notitie 14 2 16 2 2" xfId="28778" xr:uid="{F39BB7F5-BA1F-49AF-990C-EE29DE38CFF6}"/>
    <cellStyle name="Notitie 14 2 16 3" xfId="27247" xr:uid="{B20C77EC-8FC4-41CD-95CE-A29197CEEBBB}"/>
    <cellStyle name="Notitie 14 2 17" xfId="8403" xr:uid="{00000000-0005-0000-0000-0000351C0000}"/>
    <cellStyle name="Notitie 14 2 17 2" xfId="18130" xr:uid="{00000000-0005-0000-0000-0000361C0000}"/>
    <cellStyle name="Notitie 14 2 17 2 2" xfId="28815" xr:uid="{E94A0122-7B47-4127-928C-9C3363A87DC7}"/>
    <cellStyle name="Notitie 14 2 17 3" xfId="27284" xr:uid="{BE50AEE6-0768-45ED-93CA-75A43B58C655}"/>
    <cellStyle name="Notitie 14 2 18" xfId="8585" xr:uid="{00000000-0005-0000-0000-0000371C0000}"/>
    <cellStyle name="Notitie 14 2 18 2" xfId="18312" xr:uid="{00000000-0005-0000-0000-0000381C0000}"/>
    <cellStyle name="Notitie 14 2 18 2 2" xfId="28849" xr:uid="{61CECDDF-C0EA-4E5C-B03C-57897F958FE3}"/>
    <cellStyle name="Notitie 14 2 18 3" xfId="27318" xr:uid="{AE923CE4-24F4-42CB-AF46-4F572D9740C2}"/>
    <cellStyle name="Notitie 14 2 19" xfId="8759" xr:uid="{00000000-0005-0000-0000-0000391C0000}"/>
    <cellStyle name="Notitie 14 2 19 2" xfId="18486" xr:uid="{00000000-0005-0000-0000-00003A1C0000}"/>
    <cellStyle name="Notitie 14 2 19 2 2" xfId="28883" xr:uid="{11089BAA-6154-41C5-8F8C-78D260FDA7D8}"/>
    <cellStyle name="Notitie 14 2 19 3" xfId="27352" xr:uid="{39801750-ABBF-48D4-851E-2354D5547ECB}"/>
    <cellStyle name="Notitie 14 2 2" xfId="4515" xr:uid="{00000000-0005-0000-0000-00003B1C0000}"/>
    <cellStyle name="Notitie 14 2 2 2" xfId="14242" xr:uid="{00000000-0005-0000-0000-00003C1C0000}"/>
    <cellStyle name="Notitie 14 2 2 2 2" xfId="27965" xr:uid="{2340A6E0-ED5A-4234-885F-5DC12E6E5DC4}"/>
    <cellStyle name="Notitie 14 2 2 3" xfId="26434" xr:uid="{4ECE6018-25AA-4E14-A70F-C607D503428F}"/>
    <cellStyle name="Notitie 14 2 20" xfId="8932" xr:uid="{00000000-0005-0000-0000-00003D1C0000}"/>
    <cellStyle name="Notitie 14 2 20 2" xfId="18659" xr:uid="{00000000-0005-0000-0000-00003E1C0000}"/>
    <cellStyle name="Notitie 14 2 20 2 2" xfId="28917" xr:uid="{77080DAB-A846-4513-825D-B656D3248B6F}"/>
    <cellStyle name="Notitie 14 2 20 3" xfId="27386" xr:uid="{90BF4CAB-1058-4B7A-AC57-A5DC9F5A0B74}"/>
    <cellStyle name="Notitie 14 2 21" xfId="9112" xr:uid="{00000000-0005-0000-0000-00003F1C0000}"/>
    <cellStyle name="Notitie 14 2 21 2" xfId="18839" xr:uid="{00000000-0005-0000-0000-0000401C0000}"/>
    <cellStyle name="Notitie 14 2 21 2 2" xfId="28951" xr:uid="{D602CB2C-CB31-4157-8335-6469567A1027}"/>
    <cellStyle name="Notitie 14 2 21 3" xfId="27420" xr:uid="{F2E62B47-44B4-4C8D-B100-AD113BF3C465}"/>
    <cellStyle name="Notitie 14 2 22" xfId="9282" xr:uid="{00000000-0005-0000-0000-0000411C0000}"/>
    <cellStyle name="Notitie 14 2 22 2" xfId="19009" xr:uid="{00000000-0005-0000-0000-0000421C0000}"/>
    <cellStyle name="Notitie 14 2 22 2 2" xfId="28984" xr:uid="{192B6B1B-9E00-4620-9A30-57F58590B875}"/>
    <cellStyle name="Notitie 14 2 22 3" xfId="27453" xr:uid="{5357134B-F1D5-4B58-BD8F-9FC162F2E20E}"/>
    <cellStyle name="Notitie 14 2 23" xfId="9452" xr:uid="{00000000-0005-0000-0000-0000431C0000}"/>
    <cellStyle name="Notitie 14 2 23 2" xfId="19179" xr:uid="{00000000-0005-0000-0000-0000441C0000}"/>
    <cellStyle name="Notitie 14 2 23 2 2" xfId="29019" xr:uid="{59DCB080-20AA-422B-AD6F-10983DBF5D45}"/>
    <cellStyle name="Notitie 14 2 23 3" xfId="27488" xr:uid="{7BC1F75A-A1F9-430B-9C0A-3056A7C62719}"/>
    <cellStyle name="Notitie 14 2 24" xfId="9616" xr:uid="{00000000-0005-0000-0000-0000451C0000}"/>
    <cellStyle name="Notitie 14 2 24 2" xfId="19343" xr:uid="{00000000-0005-0000-0000-0000461C0000}"/>
    <cellStyle name="Notitie 14 2 24 2 2" xfId="29052" xr:uid="{4C3F1165-5F90-4262-96CD-BFC28B1E2292}"/>
    <cellStyle name="Notitie 14 2 24 3" xfId="27521" xr:uid="{9415877F-B283-454B-9304-6E0C169D9111}"/>
    <cellStyle name="Notitie 14 2 25" xfId="9788" xr:uid="{00000000-0005-0000-0000-0000471C0000}"/>
    <cellStyle name="Notitie 14 2 25 2" xfId="19515" xr:uid="{00000000-0005-0000-0000-0000481C0000}"/>
    <cellStyle name="Notitie 14 2 25 2 2" xfId="29084" xr:uid="{6CD3C2AC-5098-444D-819F-F22285C2FA39}"/>
    <cellStyle name="Notitie 14 2 25 3" xfId="27553" xr:uid="{C64B477E-507E-44C7-A3D5-AB910FFA1A32}"/>
    <cellStyle name="Notitie 14 2 26" xfId="9949" xr:uid="{00000000-0005-0000-0000-0000491C0000}"/>
    <cellStyle name="Notitie 14 2 26 2" xfId="19676" xr:uid="{00000000-0005-0000-0000-00004A1C0000}"/>
    <cellStyle name="Notitie 14 2 26 2 2" xfId="29115" xr:uid="{1732070C-C4E0-4630-8459-FB52DFE56B8A}"/>
    <cellStyle name="Notitie 14 2 26 3" xfId="27584" xr:uid="{22887769-CC2B-4236-8478-B7BA67BECF9A}"/>
    <cellStyle name="Notitie 14 2 27" xfId="10108" xr:uid="{00000000-0005-0000-0000-00004B1C0000}"/>
    <cellStyle name="Notitie 14 2 27 2" xfId="19835" xr:uid="{00000000-0005-0000-0000-00004C1C0000}"/>
    <cellStyle name="Notitie 14 2 27 2 2" xfId="29146" xr:uid="{08C3A298-F474-4FC5-8AAB-0FF864EF9D46}"/>
    <cellStyle name="Notitie 14 2 27 3" xfId="27615" xr:uid="{DF8CE3AD-0271-44DC-B54E-A8F92D4A0128}"/>
    <cellStyle name="Notitie 14 2 28" xfId="10263" xr:uid="{00000000-0005-0000-0000-00004D1C0000}"/>
    <cellStyle name="Notitie 14 2 28 2" xfId="19990" xr:uid="{00000000-0005-0000-0000-00004E1C0000}"/>
    <cellStyle name="Notitie 14 2 28 2 2" xfId="29176" xr:uid="{AC487132-15B1-45C9-BB70-AFCB6D011A03}"/>
    <cellStyle name="Notitie 14 2 28 3" xfId="27645" xr:uid="{3627972F-FC00-447C-AB9B-D28FCE48AF82}"/>
    <cellStyle name="Notitie 14 2 29" xfId="10417" xr:uid="{00000000-0005-0000-0000-00004F1C0000}"/>
    <cellStyle name="Notitie 14 2 29 2" xfId="20144" xr:uid="{00000000-0005-0000-0000-0000501C0000}"/>
    <cellStyle name="Notitie 14 2 29 2 2" xfId="29206" xr:uid="{B62DF5A5-CDC0-4753-8943-5D880CD15890}"/>
    <cellStyle name="Notitie 14 2 29 3" xfId="27675" xr:uid="{71C96EDE-6226-4036-B30E-CEE42C836E04}"/>
    <cellStyle name="Notitie 14 2 3" xfId="5724" xr:uid="{00000000-0005-0000-0000-0000511C0000}"/>
    <cellStyle name="Notitie 14 2 3 2" xfId="15451" xr:uid="{00000000-0005-0000-0000-0000521C0000}"/>
    <cellStyle name="Notitie 14 2 3 2 2" xfId="28254" xr:uid="{65B60E0F-D8A9-485B-A332-23185F33EF87}"/>
    <cellStyle name="Notitie 14 2 3 3" xfId="26723" xr:uid="{C126B988-995E-44A6-B314-F28A761A147E}"/>
    <cellStyle name="Notitie 14 2 30" xfId="10568" xr:uid="{00000000-0005-0000-0000-0000531C0000}"/>
    <cellStyle name="Notitie 14 2 30 2" xfId="20295" xr:uid="{00000000-0005-0000-0000-0000541C0000}"/>
    <cellStyle name="Notitie 14 2 30 2 2" xfId="29235" xr:uid="{8328A2FC-AA9E-4DA8-90D0-B0AEC08D9F9F}"/>
    <cellStyle name="Notitie 14 2 30 3" xfId="27704" xr:uid="{5EC0A1FB-404E-45B2-A049-8E5B2BF1B4A1}"/>
    <cellStyle name="Notitie 14 2 31" xfId="10714" xr:uid="{00000000-0005-0000-0000-0000551C0000}"/>
    <cellStyle name="Notitie 14 2 31 2" xfId="20441" xr:uid="{00000000-0005-0000-0000-0000561C0000}"/>
    <cellStyle name="Notitie 14 2 31 2 2" xfId="29261" xr:uid="{13F0E18B-097F-44ED-AB4D-DB506F0E79A0}"/>
    <cellStyle name="Notitie 14 2 31 3" xfId="27730" xr:uid="{95F0BD45-C955-4585-9711-660583F18E32}"/>
    <cellStyle name="Notitie 14 2 32" xfId="26193" xr:uid="{7F1B0B76-D505-42E3-9644-888DFA5410D8}"/>
    <cellStyle name="Notitie 14 2 4" xfId="5939" xr:uid="{00000000-0005-0000-0000-0000571C0000}"/>
    <cellStyle name="Notitie 14 2 4 2" xfId="15666" xr:uid="{00000000-0005-0000-0000-0000581C0000}"/>
    <cellStyle name="Notitie 14 2 4 2 2" xfId="28297" xr:uid="{5089553F-9E9F-4733-8F7A-1A9F1BA0834E}"/>
    <cellStyle name="Notitie 14 2 4 3" xfId="26766" xr:uid="{658786AB-10AD-4E55-A4C6-BC5C455942E2}"/>
    <cellStyle name="Notitie 14 2 5" xfId="2540" xr:uid="{00000000-0005-0000-0000-0000591C0000}"/>
    <cellStyle name="Notitie 14 2 5 2" xfId="12267" xr:uid="{00000000-0005-0000-0000-00005A1C0000}"/>
    <cellStyle name="Notitie 14 2 5 2 2" xfId="27787" xr:uid="{B961C7A9-D65E-4FB4-9318-FA757D297472}"/>
    <cellStyle name="Notitie 14 2 5 3" xfId="26256" xr:uid="{7C447BBE-004D-43DF-872C-E23F947D1C5F}"/>
    <cellStyle name="Notitie 14 2 6" xfId="6313" xr:uid="{00000000-0005-0000-0000-00005B1C0000}"/>
    <cellStyle name="Notitie 14 2 6 2" xfId="16040" xr:uid="{00000000-0005-0000-0000-00005C1C0000}"/>
    <cellStyle name="Notitie 14 2 6 2 2" xfId="28384" xr:uid="{C06E5A74-0D33-465D-9A07-C80064155479}"/>
    <cellStyle name="Notitie 14 2 6 3" xfId="26853" xr:uid="{E9ED1E87-E427-4E1C-8A65-2F390BAC02DD}"/>
    <cellStyle name="Notitie 14 2 7" xfId="6516" xr:uid="{00000000-0005-0000-0000-00005D1C0000}"/>
    <cellStyle name="Notitie 14 2 7 2" xfId="16243" xr:uid="{00000000-0005-0000-0000-00005E1C0000}"/>
    <cellStyle name="Notitie 14 2 7 2 2" xfId="28423" xr:uid="{3D7AA75F-F104-4BD2-947F-3FD60CC45102}"/>
    <cellStyle name="Notitie 14 2 7 3" xfId="26892" xr:uid="{8F66A320-BAFF-4C2C-9C53-66928C5D57DE}"/>
    <cellStyle name="Notitie 14 2 8" xfId="6726" xr:uid="{00000000-0005-0000-0000-00005F1C0000}"/>
    <cellStyle name="Notitie 14 2 8 2" xfId="16453" xr:uid="{00000000-0005-0000-0000-0000601C0000}"/>
    <cellStyle name="Notitie 14 2 8 2 2" xfId="28465" xr:uid="{0BA8875B-18F3-4E22-9ED2-25E978CE922C}"/>
    <cellStyle name="Notitie 14 2 8 3" xfId="26934" xr:uid="{C70DC40F-9BFC-4B70-880F-0AC14FB11C2E}"/>
    <cellStyle name="Notitie 14 2 9" xfId="6922" xr:uid="{00000000-0005-0000-0000-0000611C0000}"/>
    <cellStyle name="Notitie 14 2 9 2" xfId="16649" xr:uid="{00000000-0005-0000-0000-0000621C0000}"/>
    <cellStyle name="Notitie 14 2 9 2 2" xfId="28506" xr:uid="{311B9EAF-6029-496C-97B7-4E66C699C2BB}"/>
    <cellStyle name="Notitie 14 2 9 3" xfId="26975" xr:uid="{B8A1D348-4D8A-489F-9581-C63BA24C0BB5}"/>
    <cellStyle name="Notitie 14 20" xfId="5423" xr:uid="{00000000-0005-0000-0000-0000631C0000}"/>
    <cellStyle name="Notitie 14 20 2" xfId="15150" xr:uid="{00000000-0005-0000-0000-0000641C0000}"/>
    <cellStyle name="Notitie 14 20 2 2" xfId="28183" xr:uid="{1F67AA82-6FFB-4E96-BA79-985636F4DBA5}"/>
    <cellStyle name="Notitie 14 20 3" xfId="26652" xr:uid="{1BF35E9F-6408-42CB-AB86-AF9A190D1C75}"/>
    <cellStyle name="Notitie 14 21" xfId="8100" xr:uid="{00000000-0005-0000-0000-0000651C0000}"/>
    <cellStyle name="Notitie 14 21 2" xfId="17827" xr:uid="{00000000-0005-0000-0000-0000661C0000}"/>
    <cellStyle name="Notitie 14 21 2 2" xfId="28758" xr:uid="{A25013EE-5200-4057-9E4F-48199FFDDE5F}"/>
    <cellStyle name="Notitie 14 21 3" xfId="27227" xr:uid="{D1FAF620-87E0-469A-B992-546DF6CFF4FA}"/>
    <cellStyle name="Notitie 14 22" xfId="8113" xr:uid="{00000000-0005-0000-0000-0000671C0000}"/>
    <cellStyle name="Notitie 14 22 2" xfId="17840" xr:uid="{00000000-0005-0000-0000-0000681C0000}"/>
    <cellStyle name="Notitie 14 22 2 2" xfId="28761" xr:uid="{B5204AF0-62FA-4FBA-B033-6D9375426242}"/>
    <cellStyle name="Notitie 14 22 3" xfId="27230" xr:uid="{ABEFB7DE-2DF6-46AE-964D-B8E22E53C2A6}"/>
    <cellStyle name="Notitie 14 23" xfId="6417" xr:uid="{00000000-0005-0000-0000-0000691C0000}"/>
    <cellStyle name="Notitie 14 23 2" xfId="16144" xr:uid="{00000000-0005-0000-0000-00006A1C0000}"/>
    <cellStyle name="Notitie 14 23 2 2" xfId="28405" xr:uid="{373D7EEB-87F5-43F3-9E2B-0D4B7FCCBDC4}"/>
    <cellStyle name="Notitie 14 23 3" xfId="26874" xr:uid="{7871ADD7-5FAA-478F-AB9B-D442C05462C5}"/>
    <cellStyle name="Notitie 14 24" xfId="4775" xr:uid="{00000000-0005-0000-0000-00006B1C0000}"/>
    <cellStyle name="Notitie 14 24 2" xfId="14502" xr:uid="{00000000-0005-0000-0000-00006C1C0000}"/>
    <cellStyle name="Notitie 14 24 2 2" xfId="28019" xr:uid="{E880BFF9-3F69-452C-A5D7-CFF17C9E428E}"/>
    <cellStyle name="Notitie 14 24 3" xfId="26488" xr:uid="{AA334897-7065-4C2F-A136-641EB42E1013}"/>
    <cellStyle name="Notitie 14 25" xfId="5110" xr:uid="{00000000-0005-0000-0000-00006D1C0000}"/>
    <cellStyle name="Notitie 14 25 2" xfId="14837" xr:uid="{00000000-0005-0000-0000-00006E1C0000}"/>
    <cellStyle name="Notitie 14 25 2 2" xfId="28096" xr:uid="{A41AB7AA-6219-4452-9BEF-BA52AA32BAA5}"/>
    <cellStyle name="Notitie 14 25 3" xfId="26565" xr:uid="{623DA575-AB93-470A-B4DF-52B728147DFC}"/>
    <cellStyle name="Notitie 14 26" xfId="4646" xr:uid="{00000000-0005-0000-0000-00006F1C0000}"/>
    <cellStyle name="Notitie 14 26 2" xfId="14373" xr:uid="{00000000-0005-0000-0000-0000701C0000}"/>
    <cellStyle name="Notitie 14 26 2 2" xfId="27986" xr:uid="{1A53F1C7-BA5F-40A7-AD89-1662B8939B28}"/>
    <cellStyle name="Notitie 14 26 3" xfId="26455" xr:uid="{D71AF7C0-18FD-45AD-A151-6B6787BA4906}"/>
    <cellStyle name="Notitie 14 27" xfId="5963" xr:uid="{00000000-0005-0000-0000-0000711C0000}"/>
    <cellStyle name="Notitie 14 27 2" xfId="15690" xr:uid="{00000000-0005-0000-0000-0000721C0000}"/>
    <cellStyle name="Notitie 14 27 2 2" xfId="28316" xr:uid="{479DC622-62D6-4003-BDD8-7EECD3CAF352}"/>
    <cellStyle name="Notitie 14 27 3" xfId="26785" xr:uid="{EF3E55BB-0149-43E5-A493-6A43A37A9128}"/>
    <cellStyle name="Notitie 14 28" xfId="5553" xr:uid="{00000000-0005-0000-0000-0000731C0000}"/>
    <cellStyle name="Notitie 14 28 2" xfId="15280" xr:uid="{00000000-0005-0000-0000-0000741C0000}"/>
    <cellStyle name="Notitie 14 28 2 2" xfId="28218" xr:uid="{18C1A5D2-FF63-47C2-AE73-B41CAAEF2099}"/>
    <cellStyle name="Notitie 14 28 3" xfId="26687" xr:uid="{BB8D98B8-8FCF-479D-BA9E-8C9989D0360C}"/>
    <cellStyle name="Notitie 14 29" xfId="5378" xr:uid="{00000000-0005-0000-0000-0000751C0000}"/>
    <cellStyle name="Notitie 14 29 2" xfId="15105" xr:uid="{00000000-0005-0000-0000-0000761C0000}"/>
    <cellStyle name="Notitie 14 29 2 2" xfId="28167" xr:uid="{73325698-93AE-4BE9-9A8C-2F181053D679}"/>
    <cellStyle name="Notitie 14 29 3" xfId="26636" xr:uid="{452445EF-4A26-4B23-8D83-65C8CFE6EA6F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0 2 2" xfId="28554" xr:uid="{949A7A50-8548-42F6-9069-A0004C05878E}"/>
    <cellStyle name="Notitie 14 3 10 3" xfId="27023" xr:uid="{E4154D18-F37B-446A-8D91-60A807A0768A}"/>
    <cellStyle name="Notitie 14 3 11" xfId="7329" xr:uid="{00000000-0005-0000-0000-00007A1C0000}"/>
    <cellStyle name="Notitie 14 3 11 2" xfId="17056" xr:uid="{00000000-0005-0000-0000-00007B1C0000}"/>
    <cellStyle name="Notitie 14 3 11 2 2" xfId="28594" xr:uid="{BC263EAE-8A52-4CAE-BC6D-119171F2C7DB}"/>
    <cellStyle name="Notitie 14 3 11 3" xfId="27063" xr:uid="{1A5AB7DF-74A8-40E3-8A66-5B19351C915C}"/>
    <cellStyle name="Notitie 14 3 12" xfId="7524" xr:uid="{00000000-0005-0000-0000-00007C1C0000}"/>
    <cellStyle name="Notitie 14 3 12 2" xfId="17251" xr:uid="{00000000-0005-0000-0000-00007D1C0000}"/>
    <cellStyle name="Notitie 14 3 12 2 2" xfId="28634" xr:uid="{96F9B52D-7061-4540-A990-3AF3DBDE7251}"/>
    <cellStyle name="Notitie 14 3 12 3" xfId="27103" xr:uid="{082472F4-1247-4EE2-B3F9-E5F9ABE0CD87}"/>
    <cellStyle name="Notitie 14 3 13" xfId="7718" xr:uid="{00000000-0005-0000-0000-00007E1C0000}"/>
    <cellStyle name="Notitie 14 3 13 2" xfId="17445" xr:uid="{00000000-0005-0000-0000-00007F1C0000}"/>
    <cellStyle name="Notitie 14 3 13 2 2" xfId="28676" xr:uid="{7FE75132-0558-48F6-BF2C-49C09A06CCD6}"/>
    <cellStyle name="Notitie 14 3 13 3" xfId="27145" xr:uid="{56930F35-52E7-41E7-8029-D1BC10FCE5C6}"/>
    <cellStyle name="Notitie 14 3 14" xfId="7914" xr:uid="{00000000-0005-0000-0000-0000801C0000}"/>
    <cellStyle name="Notitie 14 3 14 2" xfId="17641" xr:uid="{00000000-0005-0000-0000-0000811C0000}"/>
    <cellStyle name="Notitie 14 3 14 2 2" xfId="28712" xr:uid="{7F43554E-F383-436F-8375-091B9452D429}"/>
    <cellStyle name="Notitie 14 3 14 3" xfId="27181" xr:uid="{32EB2E02-5CE1-421E-8F07-8260886D362C}"/>
    <cellStyle name="Notitie 14 3 15" xfId="3050" xr:uid="{00000000-0005-0000-0000-0000821C0000}"/>
    <cellStyle name="Notitie 14 3 15 2" xfId="12777" xr:uid="{00000000-0005-0000-0000-0000831C0000}"/>
    <cellStyle name="Notitie 14 3 15 2 2" xfId="27937" xr:uid="{AC5C7E4D-D6FB-490A-BF91-9204D7263D34}"/>
    <cellStyle name="Notitie 14 3 15 3" xfId="26406" xr:uid="{A2695A6B-CA2B-451D-9FC9-7A1A81C3725F}"/>
    <cellStyle name="Notitie 14 3 16" xfId="8216" xr:uid="{00000000-0005-0000-0000-0000841C0000}"/>
    <cellStyle name="Notitie 14 3 16 2" xfId="17943" xr:uid="{00000000-0005-0000-0000-0000851C0000}"/>
    <cellStyle name="Notitie 14 3 16 2 2" xfId="28779" xr:uid="{E5C8B01F-2236-4FEE-A3C3-70CAFCDD48D2}"/>
    <cellStyle name="Notitie 14 3 16 3" xfId="27248" xr:uid="{FD619D5A-2E98-4A09-9F5E-EFAF4D11E5B9}"/>
    <cellStyle name="Notitie 14 3 17" xfId="8404" xr:uid="{00000000-0005-0000-0000-0000861C0000}"/>
    <cellStyle name="Notitie 14 3 17 2" xfId="18131" xr:uid="{00000000-0005-0000-0000-0000871C0000}"/>
    <cellStyle name="Notitie 14 3 17 2 2" xfId="28816" xr:uid="{052ABB1E-CDF4-41D8-B2D4-1C1771A5BDBD}"/>
    <cellStyle name="Notitie 14 3 17 3" xfId="27285" xr:uid="{DC864A7E-4EF3-429E-96D9-54ED14307B20}"/>
    <cellStyle name="Notitie 14 3 18" xfId="8586" xr:uid="{00000000-0005-0000-0000-0000881C0000}"/>
    <cellStyle name="Notitie 14 3 18 2" xfId="18313" xr:uid="{00000000-0005-0000-0000-0000891C0000}"/>
    <cellStyle name="Notitie 14 3 18 2 2" xfId="28850" xr:uid="{3FBA3715-1B74-421F-A369-3AC5401CDD56}"/>
    <cellStyle name="Notitie 14 3 18 3" xfId="27319" xr:uid="{A4F8DB3A-718A-4465-AFBA-642E2F7F2F78}"/>
    <cellStyle name="Notitie 14 3 19" xfId="8760" xr:uid="{00000000-0005-0000-0000-00008A1C0000}"/>
    <cellStyle name="Notitie 14 3 19 2" xfId="18487" xr:uid="{00000000-0005-0000-0000-00008B1C0000}"/>
    <cellStyle name="Notitie 14 3 19 2 2" xfId="28884" xr:uid="{AFCD20CC-E7BC-4310-98E6-FFC351E2C658}"/>
    <cellStyle name="Notitie 14 3 19 3" xfId="27353" xr:uid="{6C7AB143-410E-403A-BC42-F764BA11E0D4}"/>
    <cellStyle name="Notitie 14 3 2" xfId="4516" xr:uid="{00000000-0005-0000-0000-00008C1C0000}"/>
    <cellStyle name="Notitie 14 3 2 2" xfId="14243" xr:uid="{00000000-0005-0000-0000-00008D1C0000}"/>
    <cellStyle name="Notitie 14 3 2 2 2" xfId="27966" xr:uid="{957C4CF2-2572-4031-ACAB-D0A65592A41C}"/>
    <cellStyle name="Notitie 14 3 2 3" xfId="26435" xr:uid="{5851A83A-75F4-4EDF-BDB7-436174D1473E}"/>
    <cellStyle name="Notitie 14 3 20" xfId="8933" xr:uid="{00000000-0005-0000-0000-00008E1C0000}"/>
    <cellStyle name="Notitie 14 3 20 2" xfId="18660" xr:uid="{00000000-0005-0000-0000-00008F1C0000}"/>
    <cellStyle name="Notitie 14 3 20 2 2" xfId="28918" xr:uid="{08940337-67B2-4659-8307-A18478076D3C}"/>
    <cellStyle name="Notitie 14 3 20 3" xfId="27387" xr:uid="{A1C6552C-4338-48DA-951A-3E3C5670F0C3}"/>
    <cellStyle name="Notitie 14 3 21" xfId="9113" xr:uid="{00000000-0005-0000-0000-0000901C0000}"/>
    <cellStyle name="Notitie 14 3 21 2" xfId="18840" xr:uid="{00000000-0005-0000-0000-0000911C0000}"/>
    <cellStyle name="Notitie 14 3 21 2 2" xfId="28952" xr:uid="{1BB59F68-C08C-44D7-A501-FBAADD30732F}"/>
    <cellStyle name="Notitie 14 3 21 3" xfId="27421" xr:uid="{5C91F8C5-CAA5-4BF4-8FCF-71ADF5ADEF78}"/>
    <cellStyle name="Notitie 14 3 22" xfId="9283" xr:uid="{00000000-0005-0000-0000-0000921C0000}"/>
    <cellStyle name="Notitie 14 3 22 2" xfId="19010" xr:uid="{00000000-0005-0000-0000-0000931C0000}"/>
    <cellStyle name="Notitie 14 3 22 2 2" xfId="28985" xr:uid="{64C7DFE7-9799-4AD0-8F34-3FEF5A728BC7}"/>
    <cellStyle name="Notitie 14 3 22 3" xfId="27454" xr:uid="{782DA517-FB4E-4134-B43F-FB4FB40D845C}"/>
    <cellStyle name="Notitie 14 3 23" xfId="9453" xr:uid="{00000000-0005-0000-0000-0000941C0000}"/>
    <cellStyle name="Notitie 14 3 23 2" xfId="19180" xr:uid="{00000000-0005-0000-0000-0000951C0000}"/>
    <cellStyle name="Notitie 14 3 23 2 2" xfId="29020" xr:uid="{FBAECE26-E4A9-4E01-A412-360D2F50BE9A}"/>
    <cellStyle name="Notitie 14 3 23 3" xfId="27489" xr:uid="{87FFB387-0A91-430D-BF34-20821377E23C}"/>
    <cellStyle name="Notitie 14 3 24" xfId="9617" xr:uid="{00000000-0005-0000-0000-0000961C0000}"/>
    <cellStyle name="Notitie 14 3 24 2" xfId="19344" xr:uid="{00000000-0005-0000-0000-0000971C0000}"/>
    <cellStyle name="Notitie 14 3 24 2 2" xfId="29053" xr:uid="{8D1FD7CB-A015-4D2D-9D85-47C7EF9C4506}"/>
    <cellStyle name="Notitie 14 3 24 3" xfId="27522" xr:uid="{DE56D1CA-2AB1-49FB-BE40-A06C8243F17E}"/>
    <cellStyle name="Notitie 14 3 25" xfId="9789" xr:uid="{00000000-0005-0000-0000-0000981C0000}"/>
    <cellStyle name="Notitie 14 3 25 2" xfId="19516" xr:uid="{00000000-0005-0000-0000-0000991C0000}"/>
    <cellStyle name="Notitie 14 3 25 2 2" xfId="29085" xr:uid="{47417A8F-33F7-4F76-821E-D69756EBF30D}"/>
    <cellStyle name="Notitie 14 3 25 3" xfId="27554" xr:uid="{337981AC-FB2D-4ECB-B159-AA2DA0D52E37}"/>
    <cellStyle name="Notitie 14 3 26" xfId="9950" xr:uid="{00000000-0005-0000-0000-00009A1C0000}"/>
    <cellStyle name="Notitie 14 3 26 2" xfId="19677" xr:uid="{00000000-0005-0000-0000-00009B1C0000}"/>
    <cellStyle name="Notitie 14 3 26 2 2" xfId="29116" xr:uid="{9ADAE115-606B-42F8-95CE-5FF046EED283}"/>
    <cellStyle name="Notitie 14 3 26 3" xfId="27585" xr:uid="{600DC02C-C010-4A82-9A0B-3E7F83CABCD5}"/>
    <cellStyle name="Notitie 14 3 27" xfId="10109" xr:uid="{00000000-0005-0000-0000-00009C1C0000}"/>
    <cellStyle name="Notitie 14 3 27 2" xfId="19836" xr:uid="{00000000-0005-0000-0000-00009D1C0000}"/>
    <cellStyle name="Notitie 14 3 27 2 2" xfId="29147" xr:uid="{63986223-62BB-477D-9B38-CC973347FB85}"/>
    <cellStyle name="Notitie 14 3 27 3" xfId="27616" xr:uid="{B18CBC94-9FD2-4631-AFE8-32083655A11C}"/>
    <cellStyle name="Notitie 14 3 28" xfId="10264" xr:uid="{00000000-0005-0000-0000-00009E1C0000}"/>
    <cellStyle name="Notitie 14 3 28 2" xfId="19991" xr:uid="{00000000-0005-0000-0000-00009F1C0000}"/>
    <cellStyle name="Notitie 14 3 28 2 2" xfId="29177" xr:uid="{48E71501-741D-4CCC-8041-9A6FF36222E7}"/>
    <cellStyle name="Notitie 14 3 28 3" xfId="27646" xr:uid="{3E9CD181-4A0A-41EB-9061-9868C0FFCFC8}"/>
    <cellStyle name="Notitie 14 3 29" xfId="10418" xr:uid="{00000000-0005-0000-0000-0000A01C0000}"/>
    <cellStyle name="Notitie 14 3 29 2" xfId="20145" xr:uid="{00000000-0005-0000-0000-0000A11C0000}"/>
    <cellStyle name="Notitie 14 3 29 2 2" xfId="29207" xr:uid="{51D628A9-5945-4765-8718-C81552B47F34}"/>
    <cellStyle name="Notitie 14 3 29 3" xfId="27676" xr:uid="{79599BD5-95C8-4296-8BEF-28B1C0BC4976}"/>
    <cellStyle name="Notitie 14 3 3" xfId="5725" xr:uid="{00000000-0005-0000-0000-0000A21C0000}"/>
    <cellStyle name="Notitie 14 3 3 2" xfId="15452" xr:uid="{00000000-0005-0000-0000-0000A31C0000}"/>
    <cellStyle name="Notitie 14 3 3 2 2" xfId="28255" xr:uid="{A90ED1C2-AF1C-4802-8A08-D144CB9ED952}"/>
    <cellStyle name="Notitie 14 3 3 3" xfId="26724" xr:uid="{33AB5ADF-A276-4C20-AAEB-A253A459EBEF}"/>
    <cellStyle name="Notitie 14 3 30" xfId="10569" xr:uid="{00000000-0005-0000-0000-0000A41C0000}"/>
    <cellStyle name="Notitie 14 3 30 2" xfId="20296" xr:uid="{00000000-0005-0000-0000-0000A51C0000}"/>
    <cellStyle name="Notitie 14 3 30 2 2" xfId="29236" xr:uid="{052AA1FC-6350-4EE6-9140-3A3E281E598B}"/>
    <cellStyle name="Notitie 14 3 30 3" xfId="27705" xr:uid="{C0CA23A0-97D1-4B8B-92C2-41949F384665}"/>
    <cellStyle name="Notitie 14 3 31" xfId="10715" xr:uid="{00000000-0005-0000-0000-0000A61C0000}"/>
    <cellStyle name="Notitie 14 3 31 2" xfId="20442" xr:uid="{00000000-0005-0000-0000-0000A71C0000}"/>
    <cellStyle name="Notitie 14 3 31 2 2" xfId="29262" xr:uid="{61B4257C-A3F4-4F42-86EC-CB1451FC927D}"/>
    <cellStyle name="Notitie 14 3 31 3" xfId="27731" xr:uid="{96FAFF3D-7F5E-4BCF-9080-5AFBFCBF1A3E}"/>
    <cellStyle name="Notitie 14 3 32" xfId="26194" xr:uid="{6FB15EF2-07B7-4413-939E-E3B73C8F2EF7}"/>
    <cellStyle name="Notitie 14 3 4" xfId="5940" xr:uid="{00000000-0005-0000-0000-0000A81C0000}"/>
    <cellStyle name="Notitie 14 3 4 2" xfId="15667" xr:uid="{00000000-0005-0000-0000-0000A91C0000}"/>
    <cellStyle name="Notitie 14 3 4 2 2" xfId="28298" xr:uid="{AADBC761-412D-40BE-97D2-2E4EE39B2CE7}"/>
    <cellStyle name="Notitie 14 3 4 3" xfId="26767" xr:uid="{256EECE0-08D8-415B-B550-266FDCA61FFA}"/>
    <cellStyle name="Notitie 14 3 5" xfId="2541" xr:uid="{00000000-0005-0000-0000-0000AA1C0000}"/>
    <cellStyle name="Notitie 14 3 5 2" xfId="12268" xr:uid="{00000000-0005-0000-0000-0000AB1C0000}"/>
    <cellStyle name="Notitie 14 3 5 2 2" xfId="27788" xr:uid="{A499F1AC-B239-478F-A3DF-054DABC5D38A}"/>
    <cellStyle name="Notitie 14 3 5 3" xfId="26257" xr:uid="{D1623CD5-7ABF-4DB3-BB51-E3EC7F2E4BD7}"/>
    <cellStyle name="Notitie 14 3 6" xfId="6314" xr:uid="{00000000-0005-0000-0000-0000AC1C0000}"/>
    <cellStyle name="Notitie 14 3 6 2" xfId="16041" xr:uid="{00000000-0005-0000-0000-0000AD1C0000}"/>
    <cellStyle name="Notitie 14 3 6 2 2" xfId="28385" xr:uid="{02729E39-8053-4778-B13F-741271742318}"/>
    <cellStyle name="Notitie 14 3 6 3" xfId="26854" xr:uid="{5E203915-4F38-44B7-9275-9248DF9A6192}"/>
    <cellStyle name="Notitie 14 3 7" xfId="6517" xr:uid="{00000000-0005-0000-0000-0000AE1C0000}"/>
    <cellStyle name="Notitie 14 3 7 2" xfId="16244" xr:uid="{00000000-0005-0000-0000-0000AF1C0000}"/>
    <cellStyle name="Notitie 14 3 7 2 2" xfId="28424" xr:uid="{4CFDC28A-20E0-4A40-99F8-9563DF2E5DA4}"/>
    <cellStyle name="Notitie 14 3 7 3" xfId="26893" xr:uid="{6B361DC4-AC4D-4095-9D90-D86000A980CD}"/>
    <cellStyle name="Notitie 14 3 8" xfId="6727" xr:uid="{00000000-0005-0000-0000-0000B01C0000}"/>
    <cellStyle name="Notitie 14 3 8 2" xfId="16454" xr:uid="{00000000-0005-0000-0000-0000B11C0000}"/>
    <cellStyle name="Notitie 14 3 8 2 2" xfId="28466" xr:uid="{748520A0-1BCA-4880-B709-487A039E4EC2}"/>
    <cellStyle name="Notitie 14 3 8 3" xfId="26935" xr:uid="{FF4F06E9-C995-46DA-8718-72540D5B638E}"/>
    <cellStyle name="Notitie 14 3 9" xfId="6923" xr:uid="{00000000-0005-0000-0000-0000B21C0000}"/>
    <cellStyle name="Notitie 14 3 9 2" xfId="16650" xr:uid="{00000000-0005-0000-0000-0000B31C0000}"/>
    <cellStyle name="Notitie 14 3 9 2 2" xfId="28507" xr:uid="{F6AB7228-9CF5-408C-B41A-84FF06CCE42C}"/>
    <cellStyle name="Notitie 14 3 9 3" xfId="26976" xr:uid="{37D8A7F4-513C-4648-953D-29FB7A1722FA}"/>
    <cellStyle name="Notitie 14 30" xfId="5167" xr:uid="{00000000-0005-0000-0000-0000B41C0000}"/>
    <cellStyle name="Notitie 14 30 2" xfId="14894" xr:uid="{00000000-0005-0000-0000-0000B51C0000}"/>
    <cellStyle name="Notitie 14 30 2 2" xfId="28112" xr:uid="{8C669C43-47BF-46FC-978D-9A3F25E9D7CE}"/>
    <cellStyle name="Notitie 14 30 3" xfId="26581" xr:uid="{C339BF75-2CBC-4AE3-9205-BCA45D8310BA}"/>
    <cellStyle name="Notitie 14 31" xfId="8135" xr:uid="{00000000-0005-0000-0000-0000B61C0000}"/>
    <cellStyle name="Notitie 14 31 2" xfId="17862" xr:uid="{00000000-0005-0000-0000-0000B71C0000}"/>
    <cellStyle name="Notitie 14 31 2 2" xfId="28766" xr:uid="{C40B73A6-8953-4E06-AAAC-5646210390BE}"/>
    <cellStyle name="Notitie 14 31 3" xfId="27235" xr:uid="{3E108848-9741-48BB-90C2-C0A9872C377F}"/>
    <cellStyle name="Notitie 14 32" xfId="9381" xr:uid="{00000000-0005-0000-0000-0000B81C0000}"/>
    <cellStyle name="Notitie 14 32 2" xfId="19108" xr:uid="{00000000-0005-0000-0000-0000B91C0000}"/>
    <cellStyle name="Notitie 14 32 2 2" xfId="29008" xr:uid="{4162EE35-EAE8-496F-A027-C1B6C47F0D7F}"/>
    <cellStyle name="Notitie 14 32 3" xfId="27477" xr:uid="{0E769E14-C216-419C-A3CD-C834A64E4D58}"/>
    <cellStyle name="Notitie 14 33" xfId="5616" xr:uid="{00000000-0005-0000-0000-0000BA1C0000}"/>
    <cellStyle name="Notitie 14 33 2" xfId="15343" xr:uid="{00000000-0005-0000-0000-0000BB1C0000}"/>
    <cellStyle name="Notitie 14 33 2 2" xfId="28232" xr:uid="{7B8EB9E1-450F-4EFF-93B3-385A804950BF}"/>
    <cellStyle name="Notitie 14 33 3" xfId="26701" xr:uid="{426D3FC2-C6E6-49CF-ADCA-39752171BC13}"/>
    <cellStyle name="Notitie 14 34" xfId="26159" xr:uid="{F7286106-559C-4726-A04F-80241402AA13}"/>
    <cellStyle name="Notitie 14 4" xfId="3019" xr:uid="{00000000-0005-0000-0000-0000BC1C0000}"/>
    <cellStyle name="Notitie 14 4 2" xfId="12746" xr:uid="{00000000-0005-0000-0000-0000BD1C0000}"/>
    <cellStyle name="Notitie 14 4 2 2" xfId="27920" xr:uid="{8E2E4C67-3F13-4B56-88FC-C77D85C718EF}"/>
    <cellStyle name="Notitie 14 4 3" xfId="26389" xr:uid="{FD2AFAF5-5846-45D0-94AF-88988C7F4499}"/>
    <cellStyle name="Notitie 14 5" xfId="2463" xr:uid="{00000000-0005-0000-0000-0000BE1C0000}"/>
    <cellStyle name="Notitie 14 5 2" xfId="12190" xr:uid="{00000000-0005-0000-0000-0000BF1C0000}"/>
    <cellStyle name="Notitie 14 5 2 2" xfId="27757" xr:uid="{CE1B0F7E-AB5F-4829-99A2-0AF89FD2FF65}"/>
    <cellStyle name="Notitie 14 5 3" xfId="26226" xr:uid="{B041F40A-8296-47D7-BB94-EDED443BD8EE}"/>
    <cellStyle name="Notitie 14 6" xfId="5535" xr:uid="{00000000-0005-0000-0000-0000C01C0000}"/>
    <cellStyle name="Notitie 14 6 2" xfId="15262" xr:uid="{00000000-0005-0000-0000-0000C11C0000}"/>
    <cellStyle name="Notitie 14 6 2 2" xfId="28214" xr:uid="{C225A652-7FC7-43A4-8113-9FEFD81EC1C0}"/>
    <cellStyle name="Notitie 14 6 3" xfId="26683" xr:uid="{B4DE5EC1-4D06-4F3C-B14D-770D49594C8C}"/>
    <cellStyle name="Notitie 14 7" xfId="5618" xr:uid="{00000000-0005-0000-0000-0000C21C0000}"/>
    <cellStyle name="Notitie 14 7 2" xfId="15345" xr:uid="{00000000-0005-0000-0000-0000C31C0000}"/>
    <cellStyle name="Notitie 14 7 2 2" xfId="28233" xr:uid="{8199EE00-304A-4120-9FEC-5900D013D8F1}"/>
    <cellStyle name="Notitie 14 7 3" xfId="26702" xr:uid="{B050A09F-0547-4437-B118-89D8C5C20E66}"/>
    <cellStyle name="Notitie 14 8" xfId="2708" xr:uid="{00000000-0005-0000-0000-0000C41C0000}"/>
    <cellStyle name="Notitie 14 8 2" xfId="12435" xr:uid="{00000000-0005-0000-0000-0000C51C0000}"/>
    <cellStyle name="Notitie 14 8 2 2" xfId="27837" xr:uid="{074039A2-7C95-49AA-85B9-F42E8B5830B8}"/>
    <cellStyle name="Notitie 14 8 3" xfId="26306" xr:uid="{F1650540-F2C4-4CCA-AF19-708B7A49B5CD}"/>
    <cellStyle name="Notitie 14 9" xfId="6222" xr:uid="{00000000-0005-0000-0000-0000C61C0000}"/>
    <cellStyle name="Notitie 14 9 2" xfId="15949" xr:uid="{00000000-0005-0000-0000-0000C71C0000}"/>
    <cellStyle name="Notitie 14 9 2 2" xfId="28368" xr:uid="{82E22258-BF15-460C-A4E8-40D376087FC0}"/>
    <cellStyle name="Notitie 14 9 3" xfId="26837" xr:uid="{7C1F9592-BF01-4A0A-A76A-601B7CD6E28B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0 2 2" xfId="28087" xr:uid="{FBEDF8D8-181F-463C-A977-A9E8342D09EE}"/>
    <cellStyle name="Notitie 15 10 3" xfId="26556" xr:uid="{B0875D67-1B31-44B1-A1C0-017575717D34}"/>
    <cellStyle name="Notitie 15 11" xfId="2809" xr:uid="{00000000-0005-0000-0000-0000CB1C0000}"/>
    <cellStyle name="Notitie 15 11 2" xfId="12536" xr:uid="{00000000-0005-0000-0000-0000CC1C0000}"/>
    <cellStyle name="Notitie 15 11 2 2" xfId="27866" xr:uid="{955C5F77-6AEC-4DAE-86D2-AFA35D426ECE}"/>
    <cellStyle name="Notitie 15 11 3" xfId="26335" xr:uid="{0B298025-6827-432E-9E56-410994B42E5E}"/>
    <cellStyle name="Notitie 15 12" xfId="5565" xr:uid="{00000000-0005-0000-0000-0000CD1C0000}"/>
    <cellStyle name="Notitie 15 12 2" xfId="15292" xr:uid="{00000000-0005-0000-0000-0000CE1C0000}"/>
    <cellStyle name="Notitie 15 12 2 2" xfId="28222" xr:uid="{B0022C05-1468-41C6-9496-43793BC89957}"/>
    <cellStyle name="Notitie 15 12 3" xfId="26691" xr:uid="{99AB1D33-1CA0-441A-A3B4-6A59F55A7590}"/>
    <cellStyle name="Notitie 15 13" xfId="2627" xr:uid="{00000000-0005-0000-0000-0000CF1C0000}"/>
    <cellStyle name="Notitie 15 13 2" xfId="12354" xr:uid="{00000000-0005-0000-0000-0000D01C0000}"/>
    <cellStyle name="Notitie 15 13 2 2" xfId="27815" xr:uid="{35EE289F-6ABD-4483-ACDD-E5627EA4F4AB}"/>
    <cellStyle name="Notitie 15 13 3" xfId="26284" xr:uid="{2E45F87A-DBF0-4AA8-965E-7A285D66ABE6}"/>
    <cellStyle name="Notitie 15 14" xfId="2487" xr:uid="{00000000-0005-0000-0000-0000D11C0000}"/>
    <cellStyle name="Notitie 15 14 2" xfId="12214" xr:uid="{00000000-0005-0000-0000-0000D21C0000}"/>
    <cellStyle name="Notitie 15 14 2 2" xfId="27767" xr:uid="{D9DD6757-929B-405F-BEAC-B272D336F670}"/>
    <cellStyle name="Notitie 15 14 3" xfId="26236" xr:uid="{8CE673F6-4317-4A8A-B5C3-2CA4BAD0FF6A}"/>
    <cellStyle name="Notitie 15 15" xfId="6747" xr:uid="{00000000-0005-0000-0000-0000D31C0000}"/>
    <cellStyle name="Notitie 15 15 2" xfId="16474" xr:uid="{00000000-0005-0000-0000-0000D41C0000}"/>
    <cellStyle name="Notitie 15 15 2 2" xfId="28485" xr:uid="{50AC0748-4430-4F20-9AA0-B4F9BE83C6B8}"/>
    <cellStyle name="Notitie 15 15 3" xfId="26954" xr:uid="{CC8F9717-A740-49F3-83C7-8FF67ACFD281}"/>
    <cellStyle name="Notitie 15 16" xfId="6946" xr:uid="{00000000-0005-0000-0000-0000D51C0000}"/>
    <cellStyle name="Notitie 15 16 2" xfId="16673" xr:uid="{00000000-0005-0000-0000-0000D61C0000}"/>
    <cellStyle name="Notitie 15 16 2 2" xfId="28528" xr:uid="{FA89ED3F-37EB-4BB6-A0D4-4846EEA19D2C}"/>
    <cellStyle name="Notitie 15 16 3" xfId="26997" xr:uid="{1F90ACAC-3B05-4A38-847E-36186ECDB449}"/>
    <cellStyle name="Notitie 15 17" xfId="3006" xr:uid="{00000000-0005-0000-0000-0000D71C0000}"/>
    <cellStyle name="Notitie 15 17 2" xfId="12733" xr:uid="{00000000-0005-0000-0000-0000D81C0000}"/>
    <cellStyle name="Notitie 15 17 2 2" xfId="27911" xr:uid="{70246445-1B6E-46B5-91B2-F68AF8BD88D6}"/>
    <cellStyle name="Notitie 15 17 3" xfId="26380" xr:uid="{22E0F939-B919-4753-94F8-13AF4D9EDEB9}"/>
    <cellStyle name="Notitie 15 18" xfId="5645" xr:uid="{00000000-0005-0000-0000-0000D91C0000}"/>
    <cellStyle name="Notitie 15 18 2" xfId="15372" xr:uid="{00000000-0005-0000-0000-0000DA1C0000}"/>
    <cellStyle name="Notitie 15 18 2 2" xfId="28241" xr:uid="{B4E5196F-2886-45D3-858A-C4D221C74695}"/>
    <cellStyle name="Notitie 15 18 3" xfId="26710" xr:uid="{AF1F538E-0511-44AC-A1E8-7C2951CC758A}"/>
    <cellStyle name="Notitie 15 19" xfId="5076" xr:uid="{00000000-0005-0000-0000-0000DB1C0000}"/>
    <cellStyle name="Notitie 15 19 2" xfId="14803" xr:uid="{00000000-0005-0000-0000-0000DC1C0000}"/>
    <cellStyle name="Notitie 15 19 2 2" xfId="28089" xr:uid="{7B7056A9-5A27-4831-A72B-756F794DFC5F}"/>
    <cellStyle name="Notitie 15 19 3" xfId="26558" xr:uid="{BB8D4E72-7592-4B33-83C9-BC0BBB676911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0 2 2" xfId="28555" xr:uid="{6DD25263-05B4-4D43-B93E-642899702188}"/>
    <cellStyle name="Notitie 15 2 10 3" xfId="27024" xr:uid="{8E13A5FB-C112-47BB-A2A0-46ED610F2886}"/>
    <cellStyle name="Notitie 15 2 11" xfId="7330" xr:uid="{00000000-0005-0000-0000-0000E01C0000}"/>
    <cellStyle name="Notitie 15 2 11 2" xfId="17057" xr:uid="{00000000-0005-0000-0000-0000E11C0000}"/>
    <cellStyle name="Notitie 15 2 11 2 2" xfId="28595" xr:uid="{72B8BD4D-1A3B-4FF5-830C-5C29726A17E4}"/>
    <cellStyle name="Notitie 15 2 11 3" xfId="27064" xr:uid="{7AD5994C-CF79-4DA9-9FF8-420A4B324238}"/>
    <cellStyle name="Notitie 15 2 12" xfId="7525" xr:uid="{00000000-0005-0000-0000-0000E21C0000}"/>
    <cellStyle name="Notitie 15 2 12 2" xfId="17252" xr:uid="{00000000-0005-0000-0000-0000E31C0000}"/>
    <cellStyle name="Notitie 15 2 12 2 2" xfId="28635" xr:uid="{1D8B1947-6021-4487-A350-48D691308148}"/>
    <cellStyle name="Notitie 15 2 12 3" xfId="27104" xr:uid="{179CD317-B586-4276-AA3F-0758C9741FF7}"/>
    <cellStyle name="Notitie 15 2 13" xfId="7719" xr:uid="{00000000-0005-0000-0000-0000E41C0000}"/>
    <cellStyle name="Notitie 15 2 13 2" xfId="17446" xr:uid="{00000000-0005-0000-0000-0000E51C0000}"/>
    <cellStyle name="Notitie 15 2 13 2 2" xfId="28677" xr:uid="{C0536459-AF30-422B-BDEF-265C20EE4943}"/>
    <cellStyle name="Notitie 15 2 13 3" xfId="27146" xr:uid="{DD3D8F75-F15E-4207-B90D-BB0CA6004403}"/>
    <cellStyle name="Notitie 15 2 14" xfId="7915" xr:uid="{00000000-0005-0000-0000-0000E61C0000}"/>
    <cellStyle name="Notitie 15 2 14 2" xfId="17642" xr:uid="{00000000-0005-0000-0000-0000E71C0000}"/>
    <cellStyle name="Notitie 15 2 14 2 2" xfId="28713" xr:uid="{0DF383CE-2DFC-46F5-969A-2D2AA61AA9B9}"/>
    <cellStyle name="Notitie 15 2 14 3" xfId="27182" xr:uid="{2D1167D0-1ED1-43BC-834B-48B09E5C7116}"/>
    <cellStyle name="Notitie 15 2 15" xfId="7351" xr:uid="{00000000-0005-0000-0000-0000E81C0000}"/>
    <cellStyle name="Notitie 15 2 15 2" xfId="17078" xr:uid="{00000000-0005-0000-0000-0000E91C0000}"/>
    <cellStyle name="Notitie 15 2 15 2 2" xfId="28613" xr:uid="{D8F4051B-4ABB-4565-89EF-E3BF771ED604}"/>
    <cellStyle name="Notitie 15 2 15 3" xfId="27082" xr:uid="{18728AD1-D7E6-45D3-A2DD-8C5A4F667A6B}"/>
    <cellStyle name="Notitie 15 2 16" xfId="8217" xr:uid="{00000000-0005-0000-0000-0000EA1C0000}"/>
    <cellStyle name="Notitie 15 2 16 2" xfId="17944" xr:uid="{00000000-0005-0000-0000-0000EB1C0000}"/>
    <cellStyle name="Notitie 15 2 16 2 2" xfId="28780" xr:uid="{C0DF95FC-09D2-4B87-8F71-58243E3A99A3}"/>
    <cellStyle name="Notitie 15 2 16 3" xfId="27249" xr:uid="{5D541150-17EA-47FB-9A59-7C446608DA43}"/>
    <cellStyle name="Notitie 15 2 17" xfId="8405" xr:uid="{00000000-0005-0000-0000-0000EC1C0000}"/>
    <cellStyle name="Notitie 15 2 17 2" xfId="18132" xr:uid="{00000000-0005-0000-0000-0000ED1C0000}"/>
    <cellStyle name="Notitie 15 2 17 2 2" xfId="28817" xr:uid="{EFA23FF8-562A-4505-894E-42EC5E2F39B4}"/>
    <cellStyle name="Notitie 15 2 17 3" xfId="27286" xr:uid="{0D8011EA-DDE8-4ECA-8B7F-6A9E375AAD0B}"/>
    <cellStyle name="Notitie 15 2 18" xfId="8587" xr:uid="{00000000-0005-0000-0000-0000EE1C0000}"/>
    <cellStyle name="Notitie 15 2 18 2" xfId="18314" xr:uid="{00000000-0005-0000-0000-0000EF1C0000}"/>
    <cellStyle name="Notitie 15 2 18 2 2" xfId="28851" xr:uid="{52C350BB-8953-4DD0-836D-17D1CFCE0158}"/>
    <cellStyle name="Notitie 15 2 18 3" xfId="27320" xr:uid="{B535DE4E-FBD7-49C2-AF5D-37C5857008C5}"/>
    <cellStyle name="Notitie 15 2 19" xfId="8761" xr:uid="{00000000-0005-0000-0000-0000F01C0000}"/>
    <cellStyle name="Notitie 15 2 19 2" xfId="18488" xr:uid="{00000000-0005-0000-0000-0000F11C0000}"/>
    <cellStyle name="Notitie 15 2 19 2 2" xfId="28885" xr:uid="{3564E318-29FA-49D7-95B0-DCAA9C030068}"/>
    <cellStyle name="Notitie 15 2 19 3" xfId="27354" xr:uid="{1B9F73CD-9C26-44D7-9FCC-BFBA4E3333A6}"/>
    <cellStyle name="Notitie 15 2 2" xfId="4517" xr:uid="{00000000-0005-0000-0000-0000F21C0000}"/>
    <cellStyle name="Notitie 15 2 2 2" xfId="14244" xr:uid="{00000000-0005-0000-0000-0000F31C0000}"/>
    <cellStyle name="Notitie 15 2 2 2 2" xfId="27967" xr:uid="{379FFCB3-D451-4334-BB19-C731D2FED4D8}"/>
    <cellStyle name="Notitie 15 2 2 3" xfId="26436" xr:uid="{0BC2E568-F74F-46A7-A89B-D1AEB6F6808D}"/>
    <cellStyle name="Notitie 15 2 20" xfId="8934" xr:uid="{00000000-0005-0000-0000-0000F41C0000}"/>
    <cellStyle name="Notitie 15 2 20 2" xfId="18661" xr:uid="{00000000-0005-0000-0000-0000F51C0000}"/>
    <cellStyle name="Notitie 15 2 20 2 2" xfId="28919" xr:uid="{26C5A291-2BFF-4B62-BE63-0559E456BCAD}"/>
    <cellStyle name="Notitie 15 2 20 3" xfId="27388" xr:uid="{7DDCABD7-21B9-4992-B4AF-EA195DF6D612}"/>
    <cellStyle name="Notitie 15 2 21" xfId="9114" xr:uid="{00000000-0005-0000-0000-0000F61C0000}"/>
    <cellStyle name="Notitie 15 2 21 2" xfId="18841" xr:uid="{00000000-0005-0000-0000-0000F71C0000}"/>
    <cellStyle name="Notitie 15 2 21 2 2" xfId="28953" xr:uid="{DB2F9BF9-8F71-4F64-9685-91BEFE48B956}"/>
    <cellStyle name="Notitie 15 2 21 3" xfId="27422" xr:uid="{1E293BB2-0297-44AB-AE8B-C1CDB5542A8C}"/>
    <cellStyle name="Notitie 15 2 22" xfId="9284" xr:uid="{00000000-0005-0000-0000-0000F81C0000}"/>
    <cellStyle name="Notitie 15 2 22 2" xfId="19011" xr:uid="{00000000-0005-0000-0000-0000F91C0000}"/>
    <cellStyle name="Notitie 15 2 22 2 2" xfId="28986" xr:uid="{6410C028-7706-4ED4-8E44-8B349AA2E18E}"/>
    <cellStyle name="Notitie 15 2 22 3" xfId="27455" xr:uid="{3CC470B7-484E-4BDC-9706-60BFD006F1DD}"/>
    <cellStyle name="Notitie 15 2 23" xfId="9454" xr:uid="{00000000-0005-0000-0000-0000FA1C0000}"/>
    <cellStyle name="Notitie 15 2 23 2" xfId="19181" xr:uid="{00000000-0005-0000-0000-0000FB1C0000}"/>
    <cellStyle name="Notitie 15 2 23 2 2" xfId="29021" xr:uid="{3062DD13-0B76-43B1-ACC9-FA0E7EA0D298}"/>
    <cellStyle name="Notitie 15 2 23 3" xfId="27490" xr:uid="{67909B1B-59B1-446A-840C-AEA7B1C3798F}"/>
    <cellStyle name="Notitie 15 2 24" xfId="9618" xr:uid="{00000000-0005-0000-0000-0000FC1C0000}"/>
    <cellStyle name="Notitie 15 2 24 2" xfId="19345" xr:uid="{00000000-0005-0000-0000-0000FD1C0000}"/>
    <cellStyle name="Notitie 15 2 24 2 2" xfId="29054" xr:uid="{E5A5F76B-1A21-4013-B38E-5B405D6F2AAA}"/>
    <cellStyle name="Notitie 15 2 24 3" xfId="27523" xr:uid="{8753CC06-D567-4FDC-86E9-6D8B1F17B11C}"/>
    <cellStyle name="Notitie 15 2 25" xfId="9790" xr:uid="{00000000-0005-0000-0000-0000FE1C0000}"/>
    <cellStyle name="Notitie 15 2 25 2" xfId="19517" xr:uid="{00000000-0005-0000-0000-0000FF1C0000}"/>
    <cellStyle name="Notitie 15 2 25 2 2" xfId="29086" xr:uid="{18416419-7FA8-4B5A-8D8E-9DE6A99F7F74}"/>
    <cellStyle name="Notitie 15 2 25 3" xfId="27555" xr:uid="{1F5286B9-88FE-4C1B-B85D-0C60EEEEF404}"/>
    <cellStyle name="Notitie 15 2 26" xfId="9951" xr:uid="{00000000-0005-0000-0000-0000001D0000}"/>
    <cellStyle name="Notitie 15 2 26 2" xfId="19678" xr:uid="{00000000-0005-0000-0000-0000011D0000}"/>
    <cellStyle name="Notitie 15 2 26 2 2" xfId="29117" xr:uid="{3B25868D-2E9C-44FC-8975-205546668413}"/>
    <cellStyle name="Notitie 15 2 26 3" xfId="27586" xr:uid="{E9E1472D-0D0C-41C7-85B0-F80461724EDD}"/>
    <cellStyle name="Notitie 15 2 27" xfId="10110" xr:uid="{00000000-0005-0000-0000-0000021D0000}"/>
    <cellStyle name="Notitie 15 2 27 2" xfId="19837" xr:uid="{00000000-0005-0000-0000-0000031D0000}"/>
    <cellStyle name="Notitie 15 2 27 2 2" xfId="29148" xr:uid="{D6ED7333-D68B-41A7-A9CA-0DC7EFDDFAAE}"/>
    <cellStyle name="Notitie 15 2 27 3" xfId="27617" xr:uid="{B744C9AC-F945-4CAF-A74D-C71D6647D099}"/>
    <cellStyle name="Notitie 15 2 28" xfId="10265" xr:uid="{00000000-0005-0000-0000-0000041D0000}"/>
    <cellStyle name="Notitie 15 2 28 2" xfId="19992" xr:uid="{00000000-0005-0000-0000-0000051D0000}"/>
    <cellStyle name="Notitie 15 2 28 2 2" xfId="29178" xr:uid="{708771C9-74CF-4D0B-8974-276D39A9C70C}"/>
    <cellStyle name="Notitie 15 2 28 3" xfId="27647" xr:uid="{DA2E9871-96A2-4A46-9E41-D90AE7ACC5D5}"/>
    <cellStyle name="Notitie 15 2 29" xfId="10419" xr:uid="{00000000-0005-0000-0000-0000061D0000}"/>
    <cellStyle name="Notitie 15 2 29 2" xfId="20146" xr:uid="{00000000-0005-0000-0000-0000071D0000}"/>
    <cellStyle name="Notitie 15 2 29 2 2" xfId="29208" xr:uid="{B8949028-D2C0-4D4E-A8EA-4E7230E099BF}"/>
    <cellStyle name="Notitie 15 2 29 3" xfId="27677" xr:uid="{B11A6057-F4DE-4D8D-A001-7B0C1F2BB302}"/>
    <cellStyle name="Notitie 15 2 3" xfId="5726" xr:uid="{00000000-0005-0000-0000-0000081D0000}"/>
    <cellStyle name="Notitie 15 2 3 2" xfId="15453" xr:uid="{00000000-0005-0000-0000-0000091D0000}"/>
    <cellStyle name="Notitie 15 2 3 2 2" xfId="28256" xr:uid="{C8F38316-2BFB-4312-B13F-154939B7CBDA}"/>
    <cellStyle name="Notitie 15 2 3 3" xfId="26725" xr:uid="{A33AB622-EC93-4D17-A786-8968F0F2C4F4}"/>
    <cellStyle name="Notitie 15 2 30" xfId="10570" xr:uid="{00000000-0005-0000-0000-00000A1D0000}"/>
    <cellStyle name="Notitie 15 2 30 2" xfId="20297" xr:uid="{00000000-0005-0000-0000-00000B1D0000}"/>
    <cellStyle name="Notitie 15 2 30 2 2" xfId="29237" xr:uid="{C04F34D5-46DD-4CA4-A2C8-FD4C33A831C0}"/>
    <cellStyle name="Notitie 15 2 30 3" xfId="27706" xr:uid="{B0DA537A-5CCB-40AA-BB71-C110A2CA9D87}"/>
    <cellStyle name="Notitie 15 2 31" xfId="10716" xr:uid="{00000000-0005-0000-0000-00000C1D0000}"/>
    <cellStyle name="Notitie 15 2 31 2" xfId="20443" xr:uid="{00000000-0005-0000-0000-00000D1D0000}"/>
    <cellStyle name="Notitie 15 2 31 2 2" xfId="29263" xr:uid="{094D4886-B2BE-4EA9-8B3C-0CB9DDD0119B}"/>
    <cellStyle name="Notitie 15 2 31 3" xfId="27732" xr:uid="{140840A8-4D96-4AFE-B3A5-BFA5B2278587}"/>
    <cellStyle name="Notitie 15 2 32" xfId="26195" xr:uid="{A7F4913D-CEC9-4ACB-8241-CFFA455F754E}"/>
    <cellStyle name="Notitie 15 2 4" xfId="5941" xr:uid="{00000000-0005-0000-0000-00000E1D0000}"/>
    <cellStyle name="Notitie 15 2 4 2" xfId="15668" xr:uid="{00000000-0005-0000-0000-00000F1D0000}"/>
    <cellStyle name="Notitie 15 2 4 2 2" xfId="28299" xr:uid="{BEAE4755-4107-40F4-B220-D302267EB529}"/>
    <cellStyle name="Notitie 15 2 4 3" xfId="26768" xr:uid="{CF2C1936-E019-485F-ABAE-A1547B64F2C9}"/>
    <cellStyle name="Notitie 15 2 5" xfId="5066" xr:uid="{00000000-0005-0000-0000-0000101D0000}"/>
    <cellStyle name="Notitie 15 2 5 2" xfId="14793" xr:uid="{00000000-0005-0000-0000-0000111D0000}"/>
    <cellStyle name="Notitie 15 2 5 2 2" xfId="28083" xr:uid="{870A5DDE-F393-44AA-A4E4-82E9E3342082}"/>
    <cellStyle name="Notitie 15 2 5 3" xfId="26552" xr:uid="{6551D273-DEF0-4205-8636-D367D9F4E8E4}"/>
    <cellStyle name="Notitie 15 2 6" xfId="6315" xr:uid="{00000000-0005-0000-0000-0000121D0000}"/>
    <cellStyle name="Notitie 15 2 6 2" xfId="16042" xr:uid="{00000000-0005-0000-0000-0000131D0000}"/>
    <cellStyle name="Notitie 15 2 6 2 2" xfId="28386" xr:uid="{3A103FE3-66D9-4D5C-97A4-6BF1FCE4A13D}"/>
    <cellStyle name="Notitie 15 2 6 3" xfId="26855" xr:uid="{638F713E-D460-4D24-B4A2-C064E3133F76}"/>
    <cellStyle name="Notitie 15 2 7" xfId="6518" xr:uid="{00000000-0005-0000-0000-0000141D0000}"/>
    <cellStyle name="Notitie 15 2 7 2" xfId="16245" xr:uid="{00000000-0005-0000-0000-0000151D0000}"/>
    <cellStyle name="Notitie 15 2 7 2 2" xfId="28425" xr:uid="{50A616A8-40F7-484A-96E2-92FE0D116C17}"/>
    <cellStyle name="Notitie 15 2 7 3" xfId="26894" xr:uid="{894849AE-1C4D-4A00-90C0-9ED257952227}"/>
    <cellStyle name="Notitie 15 2 8" xfId="6728" xr:uid="{00000000-0005-0000-0000-0000161D0000}"/>
    <cellStyle name="Notitie 15 2 8 2" xfId="16455" xr:uid="{00000000-0005-0000-0000-0000171D0000}"/>
    <cellStyle name="Notitie 15 2 8 2 2" xfId="28467" xr:uid="{000658F3-82CE-46B5-BAF2-1C93C339BCEA}"/>
    <cellStyle name="Notitie 15 2 8 3" xfId="26936" xr:uid="{85F4F884-41C7-4222-880E-E0174CB39B5B}"/>
    <cellStyle name="Notitie 15 2 9" xfId="6924" xr:uid="{00000000-0005-0000-0000-0000181D0000}"/>
    <cellStyle name="Notitie 15 2 9 2" xfId="16651" xr:uid="{00000000-0005-0000-0000-0000191D0000}"/>
    <cellStyle name="Notitie 15 2 9 2 2" xfId="28508" xr:uid="{572724BD-85A6-42EE-AB29-05C48B4F5649}"/>
    <cellStyle name="Notitie 15 2 9 3" xfId="26977" xr:uid="{1E3C65D6-25BC-4384-894C-E5448F87175A}"/>
    <cellStyle name="Notitie 15 20" xfId="2788" xr:uid="{00000000-0005-0000-0000-00001A1D0000}"/>
    <cellStyle name="Notitie 15 20 2" xfId="12515" xr:uid="{00000000-0005-0000-0000-00001B1D0000}"/>
    <cellStyle name="Notitie 15 20 2 2" xfId="27860" xr:uid="{5263A731-6238-464C-8A9C-839E4FDCA91B}"/>
    <cellStyle name="Notitie 15 20 3" xfId="26329" xr:uid="{7887494F-61FA-40E6-8CC6-CC7EF908D842}"/>
    <cellStyle name="Notitie 15 21" xfId="6227" xr:uid="{00000000-0005-0000-0000-00001C1D0000}"/>
    <cellStyle name="Notitie 15 21 2" xfId="15954" xr:uid="{00000000-0005-0000-0000-00001D1D0000}"/>
    <cellStyle name="Notitie 15 21 2 2" xfId="28369" xr:uid="{038FEB55-81A5-4C04-B58E-AC673CC2C131}"/>
    <cellStyle name="Notitie 15 21 3" xfId="26838" xr:uid="{1D863702-8A31-47FB-8188-0CC9ECFFE8AA}"/>
    <cellStyle name="Notitie 15 22" xfId="5473" xr:uid="{00000000-0005-0000-0000-00001E1D0000}"/>
    <cellStyle name="Notitie 15 22 2" xfId="15200" xr:uid="{00000000-0005-0000-0000-00001F1D0000}"/>
    <cellStyle name="Notitie 15 22 2 2" xfId="28192" xr:uid="{60AC412D-0BF7-4B66-A3BD-B8B114A61AED}"/>
    <cellStyle name="Notitie 15 22 3" xfId="26661" xr:uid="{582E3B74-038F-4704-BE65-43131CE3CAEA}"/>
    <cellStyle name="Notitie 15 23" xfId="6945" xr:uid="{00000000-0005-0000-0000-0000201D0000}"/>
    <cellStyle name="Notitie 15 23 2" xfId="16672" xr:uid="{00000000-0005-0000-0000-0000211D0000}"/>
    <cellStyle name="Notitie 15 23 2 2" xfId="28527" xr:uid="{2DD3CB02-67DC-4818-BA99-AA0E825FF80B}"/>
    <cellStyle name="Notitie 15 23 3" xfId="26996" xr:uid="{7FD5C569-37ED-4189-A7E9-FAD2828DF156}"/>
    <cellStyle name="Notitie 15 24" xfId="8500" xr:uid="{00000000-0005-0000-0000-0000221D0000}"/>
    <cellStyle name="Notitie 15 24 2" xfId="18227" xr:uid="{00000000-0005-0000-0000-0000231D0000}"/>
    <cellStyle name="Notitie 15 24 2 2" xfId="28837" xr:uid="{97D680B5-9C96-4142-9AED-4414E61D713A}"/>
    <cellStyle name="Notitie 15 24 3" xfId="27306" xr:uid="{862535FA-BB57-4F91-8DB8-74F5254DB4F3}"/>
    <cellStyle name="Notitie 15 25" xfId="8604" xr:uid="{00000000-0005-0000-0000-0000241D0000}"/>
    <cellStyle name="Notitie 15 25 2" xfId="18331" xr:uid="{00000000-0005-0000-0000-0000251D0000}"/>
    <cellStyle name="Notitie 15 25 2 2" xfId="28868" xr:uid="{B6BA21AE-F477-4EAF-979E-F136C95A2B0C}"/>
    <cellStyle name="Notitie 15 25 3" xfId="27337" xr:uid="{8194561F-5F10-4EC6-8517-3857ECC448BE}"/>
    <cellStyle name="Notitie 15 26" xfId="3004" xr:uid="{00000000-0005-0000-0000-0000261D0000}"/>
    <cellStyle name="Notitie 15 26 2" xfId="12731" xr:uid="{00000000-0005-0000-0000-0000271D0000}"/>
    <cellStyle name="Notitie 15 26 2 2" xfId="27909" xr:uid="{9188C6E8-3290-4E51-B694-EA903D68B0E4}"/>
    <cellStyle name="Notitie 15 26 3" xfId="26378" xr:uid="{FAE38883-407A-4E93-951E-3C1531B16CF7}"/>
    <cellStyle name="Notitie 15 27" xfId="6137" xr:uid="{00000000-0005-0000-0000-0000281D0000}"/>
    <cellStyle name="Notitie 15 27 2" xfId="15864" xr:uid="{00000000-0005-0000-0000-0000291D0000}"/>
    <cellStyle name="Notitie 15 27 2 2" xfId="28345" xr:uid="{F49CF29E-223D-4B71-B30A-C0708B62DBFA}"/>
    <cellStyle name="Notitie 15 27 3" xfId="26814" xr:uid="{6AD03FBA-3D55-4A69-96FB-8C0EC9835B87}"/>
    <cellStyle name="Notitie 15 28" xfId="9202" xr:uid="{00000000-0005-0000-0000-00002A1D0000}"/>
    <cellStyle name="Notitie 15 28 2" xfId="18929" xr:uid="{00000000-0005-0000-0000-00002B1D0000}"/>
    <cellStyle name="Notitie 15 28 2 2" xfId="28972" xr:uid="{F72D6A6D-5A4B-4D8D-9B95-22F31A1B8E42}"/>
    <cellStyle name="Notitie 15 28 3" xfId="27441" xr:uid="{E66A9F69-0253-4766-B787-71B7DA8C26B9}"/>
    <cellStyle name="Notitie 15 29" xfId="9301" xr:uid="{00000000-0005-0000-0000-00002C1D0000}"/>
    <cellStyle name="Notitie 15 29 2" xfId="19028" xr:uid="{00000000-0005-0000-0000-00002D1D0000}"/>
    <cellStyle name="Notitie 15 29 2 2" xfId="29003" xr:uid="{6B03774B-1AD5-4467-A5B4-5AA4FCAEE58E}"/>
    <cellStyle name="Notitie 15 29 3" xfId="27472" xr:uid="{051C1050-455E-403E-B4B0-309408B96C4A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0 2 2" xfId="28556" xr:uid="{FE8CE300-8131-4F25-84D5-23513D9154FF}"/>
    <cellStyle name="Notitie 15 3 10 3" xfId="27025" xr:uid="{F13B80FF-CF80-4D08-B636-D49364D94F9A}"/>
    <cellStyle name="Notitie 15 3 11" xfId="7331" xr:uid="{00000000-0005-0000-0000-0000311D0000}"/>
    <cellStyle name="Notitie 15 3 11 2" xfId="17058" xr:uid="{00000000-0005-0000-0000-0000321D0000}"/>
    <cellStyle name="Notitie 15 3 11 2 2" xfId="28596" xr:uid="{D9BD8C0D-3AB5-465D-8AAD-206E45A256B2}"/>
    <cellStyle name="Notitie 15 3 11 3" xfId="27065" xr:uid="{6FE6329B-F4E1-445D-A5E9-A7651A739758}"/>
    <cellStyle name="Notitie 15 3 12" xfId="7526" xr:uid="{00000000-0005-0000-0000-0000331D0000}"/>
    <cellStyle name="Notitie 15 3 12 2" xfId="17253" xr:uid="{00000000-0005-0000-0000-0000341D0000}"/>
    <cellStyle name="Notitie 15 3 12 2 2" xfId="28636" xr:uid="{28DA1B4D-ED7F-4262-8E03-AB0CFADE616B}"/>
    <cellStyle name="Notitie 15 3 12 3" xfId="27105" xr:uid="{286DE2A3-F9B8-4282-B7B8-8A5F72098805}"/>
    <cellStyle name="Notitie 15 3 13" xfId="7720" xr:uid="{00000000-0005-0000-0000-0000351D0000}"/>
    <cellStyle name="Notitie 15 3 13 2" xfId="17447" xr:uid="{00000000-0005-0000-0000-0000361D0000}"/>
    <cellStyle name="Notitie 15 3 13 2 2" xfId="28678" xr:uid="{2657EEA9-A2B1-4A92-A444-9D0767DA9AF9}"/>
    <cellStyle name="Notitie 15 3 13 3" xfId="27147" xr:uid="{E973F9FE-636A-44D6-8485-973E6FF6E740}"/>
    <cellStyle name="Notitie 15 3 14" xfId="7916" xr:uid="{00000000-0005-0000-0000-0000371D0000}"/>
    <cellStyle name="Notitie 15 3 14 2" xfId="17643" xr:uid="{00000000-0005-0000-0000-0000381D0000}"/>
    <cellStyle name="Notitie 15 3 14 2 2" xfId="28714" xr:uid="{07B6287B-8625-4184-9982-8C21BD0535B3}"/>
    <cellStyle name="Notitie 15 3 14 3" xfId="27183" xr:uid="{45CB9109-A8D6-4B4E-93D2-0ED90039951F}"/>
    <cellStyle name="Notitie 15 3 15" xfId="8031" xr:uid="{00000000-0005-0000-0000-0000391D0000}"/>
    <cellStyle name="Notitie 15 3 15 2" xfId="17758" xr:uid="{00000000-0005-0000-0000-00003A1D0000}"/>
    <cellStyle name="Notitie 15 3 15 2 2" xfId="28734" xr:uid="{0F7FD675-EC77-4813-AEBA-27FD4CAB0354}"/>
    <cellStyle name="Notitie 15 3 15 3" xfId="27203" xr:uid="{2BCC2739-6363-400B-8DB9-CB50C7F61CD8}"/>
    <cellStyle name="Notitie 15 3 16" xfId="8218" xr:uid="{00000000-0005-0000-0000-00003B1D0000}"/>
    <cellStyle name="Notitie 15 3 16 2" xfId="17945" xr:uid="{00000000-0005-0000-0000-00003C1D0000}"/>
    <cellStyle name="Notitie 15 3 16 2 2" xfId="28781" xr:uid="{D5831CAC-F649-4EB7-8104-C06AA6B28FB0}"/>
    <cellStyle name="Notitie 15 3 16 3" xfId="27250" xr:uid="{BA7EC698-15D4-428E-8A84-1D3625765D45}"/>
    <cellStyle name="Notitie 15 3 17" xfId="8406" xr:uid="{00000000-0005-0000-0000-00003D1D0000}"/>
    <cellStyle name="Notitie 15 3 17 2" xfId="18133" xr:uid="{00000000-0005-0000-0000-00003E1D0000}"/>
    <cellStyle name="Notitie 15 3 17 2 2" xfId="28818" xr:uid="{C43B3775-EE2D-42AD-9EE5-7730315CB608}"/>
    <cellStyle name="Notitie 15 3 17 3" xfId="27287" xr:uid="{FC7F5581-9823-4BE8-BAE4-5FD7C50651FC}"/>
    <cellStyle name="Notitie 15 3 18" xfId="8588" xr:uid="{00000000-0005-0000-0000-00003F1D0000}"/>
    <cellStyle name="Notitie 15 3 18 2" xfId="18315" xr:uid="{00000000-0005-0000-0000-0000401D0000}"/>
    <cellStyle name="Notitie 15 3 18 2 2" xfId="28852" xr:uid="{380327B4-9FFF-401B-8DFD-321D7D7DBD28}"/>
    <cellStyle name="Notitie 15 3 18 3" xfId="27321" xr:uid="{1E79FD30-BAEC-4BC2-9602-D041626C05B3}"/>
    <cellStyle name="Notitie 15 3 19" xfId="8762" xr:uid="{00000000-0005-0000-0000-0000411D0000}"/>
    <cellStyle name="Notitie 15 3 19 2" xfId="18489" xr:uid="{00000000-0005-0000-0000-0000421D0000}"/>
    <cellStyle name="Notitie 15 3 19 2 2" xfId="28886" xr:uid="{2E817EF7-6CBB-4E6F-B05B-75C5231DCB95}"/>
    <cellStyle name="Notitie 15 3 19 3" xfId="27355" xr:uid="{C97A74F3-EA51-4D5E-BD03-7AFB4BFB87C7}"/>
    <cellStyle name="Notitie 15 3 2" xfId="4518" xr:uid="{00000000-0005-0000-0000-0000431D0000}"/>
    <cellStyle name="Notitie 15 3 2 2" xfId="14245" xr:uid="{00000000-0005-0000-0000-0000441D0000}"/>
    <cellStyle name="Notitie 15 3 2 2 2" xfId="27968" xr:uid="{D1272584-1665-4B73-A556-86109627F7FA}"/>
    <cellStyle name="Notitie 15 3 2 3" xfId="26437" xr:uid="{2737F9A2-7B51-4974-90EA-52A30E6DDA6B}"/>
    <cellStyle name="Notitie 15 3 20" xfId="8935" xr:uid="{00000000-0005-0000-0000-0000451D0000}"/>
    <cellStyle name="Notitie 15 3 20 2" xfId="18662" xr:uid="{00000000-0005-0000-0000-0000461D0000}"/>
    <cellStyle name="Notitie 15 3 20 2 2" xfId="28920" xr:uid="{13A73DCB-7C00-4DBB-9F8C-780E9D9F636F}"/>
    <cellStyle name="Notitie 15 3 20 3" xfId="27389" xr:uid="{02693280-D0BB-4DEA-A0E8-324DC23E9D0A}"/>
    <cellStyle name="Notitie 15 3 21" xfId="9115" xr:uid="{00000000-0005-0000-0000-0000471D0000}"/>
    <cellStyle name="Notitie 15 3 21 2" xfId="18842" xr:uid="{00000000-0005-0000-0000-0000481D0000}"/>
    <cellStyle name="Notitie 15 3 21 2 2" xfId="28954" xr:uid="{D2E10CE6-36D7-468F-A374-45F28A01F4D6}"/>
    <cellStyle name="Notitie 15 3 21 3" xfId="27423" xr:uid="{7CE43642-B632-4B35-A4CB-26EC637FD15E}"/>
    <cellStyle name="Notitie 15 3 22" xfId="9285" xr:uid="{00000000-0005-0000-0000-0000491D0000}"/>
    <cellStyle name="Notitie 15 3 22 2" xfId="19012" xr:uid="{00000000-0005-0000-0000-00004A1D0000}"/>
    <cellStyle name="Notitie 15 3 22 2 2" xfId="28987" xr:uid="{14CF6641-D3F1-4661-99B2-71AB6300988A}"/>
    <cellStyle name="Notitie 15 3 22 3" xfId="27456" xr:uid="{9154BB35-99B1-40C6-8676-64817C615ADB}"/>
    <cellStyle name="Notitie 15 3 23" xfId="9455" xr:uid="{00000000-0005-0000-0000-00004B1D0000}"/>
    <cellStyle name="Notitie 15 3 23 2" xfId="19182" xr:uid="{00000000-0005-0000-0000-00004C1D0000}"/>
    <cellStyle name="Notitie 15 3 23 2 2" xfId="29022" xr:uid="{F53DB4F0-92D0-4B3C-B757-37761E83173F}"/>
    <cellStyle name="Notitie 15 3 23 3" xfId="27491" xr:uid="{429C6102-A431-40F2-BEBC-110B931101B6}"/>
    <cellStyle name="Notitie 15 3 24" xfId="9619" xr:uid="{00000000-0005-0000-0000-00004D1D0000}"/>
    <cellStyle name="Notitie 15 3 24 2" xfId="19346" xr:uid="{00000000-0005-0000-0000-00004E1D0000}"/>
    <cellStyle name="Notitie 15 3 24 2 2" xfId="29055" xr:uid="{77DC98D6-FE96-4C9D-BD84-F0E9FB00C889}"/>
    <cellStyle name="Notitie 15 3 24 3" xfId="27524" xr:uid="{EFCAD19A-9457-43B9-954A-D34D501AFA39}"/>
    <cellStyle name="Notitie 15 3 25" xfId="9791" xr:uid="{00000000-0005-0000-0000-00004F1D0000}"/>
    <cellStyle name="Notitie 15 3 25 2" xfId="19518" xr:uid="{00000000-0005-0000-0000-0000501D0000}"/>
    <cellStyle name="Notitie 15 3 25 2 2" xfId="29087" xr:uid="{FA16C20E-D9BD-4FCD-BD75-15A17D6A5AE6}"/>
    <cellStyle name="Notitie 15 3 25 3" xfId="27556" xr:uid="{1C48EA69-96A7-4ABE-BE25-B3F9FAAA15DF}"/>
    <cellStyle name="Notitie 15 3 26" xfId="9952" xr:uid="{00000000-0005-0000-0000-0000511D0000}"/>
    <cellStyle name="Notitie 15 3 26 2" xfId="19679" xr:uid="{00000000-0005-0000-0000-0000521D0000}"/>
    <cellStyle name="Notitie 15 3 26 2 2" xfId="29118" xr:uid="{598E8F6F-D005-4628-ACA0-5D151B362A91}"/>
    <cellStyle name="Notitie 15 3 26 3" xfId="27587" xr:uid="{713B7B92-A6D8-4830-8F4B-DB474F368B25}"/>
    <cellStyle name="Notitie 15 3 27" xfId="10111" xr:uid="{00000000-0005-0000-0000-0000531D0000}"/>
    <cellStyle name="Notitie 15 3 27 2" xfId="19838" xr:uid="{00000000-0005-0000-0000-0000541D0000}"/>
    <cellStyle name="Notitie 15 3 27 2 2" xfId="29149" xr:uid="{9EAAE301-B827-4B07-B51F-986470BAC558}"/>
    <cellStyle name="Notitie 15 3 27 3" xfId="27618" xr:uid="{88159F1D-CF10-4421-809F-6F505EE54A31}"/>
    <cellStyle name="Notitie 15 3 28" xfId="10266" xr:uid="{00000000-0005-0000-0000-0000551D0000}"/>
    <cellStyle name="Notitie 15 3 28 2" xfId="19993" xr:uid="{00000000-0005-0000-0000-0000561D0000}"/>
    <cellStyle name="Notitie 15 3 28 2 2" xfId="29179" xr:uid="{1A6F9355-DC16-49FD-B8B2-6E04970355CE}"/>
    <cellStyle name="Notitie 15 3 28 3" xfId="27648" xr:uid="{319B4148-F1EA-4E8A-8203-A09FE7E3891F}"/>
    <cellStyle name="Notitie 15 3 29" xfId="10420" xr:uid="{00000000-0005-0000-0000-0000571D0000}"/>
    <cellStyle name="Notitie 15 3 29 2" xfId="20147" xr:uid="{00000000-0005-0000-0000-0000581D0000}"/>
    <cellStyle name="Notitie 15 3 29 2 2" xfId="29209" xr:uid="{3C853050-C009-42F7-A590-270D0D02C725}"/>
    <cellStyle name="Notitie 15 3 29 3" xfId="27678" xr:uid="{DEE4B100-0842-4078-B184-99E9BB57A357}"/>
    <cellStyle name="Notitie 15 3 3" xfId="5727" xr:uid="{00000000-0005-0000-0000-0000591D0000}"/>
    <cellStyle name="Notitie 15 3 3 2" xfId="15454" xr:uid="{00000000-0005-0000-0000-00005A1D0000}"/>
    <cellStyle name="Notitie 15 3 3 2 2" xfId="28257" xr:uid="{EA2CDFD8-8133-47C6-8417-F7113936B9C2}"/>
    <cellStyle name="Notitie 15 3 3 3" xfId="26726" xr:uid="{0DF87CF5-E8C9-4A8E-93EB-B3482048E85B}"/>
    <cellStyle name="Notitie 15 3 30" xfId="10571" xr:uid="{00000000-0005-0000-0000-00005B1D0000}"/>
    <cellStyle name="Notitie 15 3 30 2" xfId="20298" xr:uid="{00000000-0005-0000-0000-00005C1D0000}"/>
    <cellStyle name="Notitie 15 3 30 2 2" xfId="29238" xr:uid="{15D78B5D-7EB1-4660-B4F8-14F75CF426F0}"/>
    <cellStyle name="Notitie 15 3 30 3" xfId="27707" xr:uid="{BCDC8D80-96D3-4DB3-AF7C-E5CE5EC4357C}"/>
    <cellStyle name="Notitie 15 3 31" xfId="10717" xr:uid="{00000000-0005-0000-0000-00005D1D0000}"/>
    <cellStyle name="Notitie 15 3 31 2" xfId="20444" xr:uid="{00000000-0005-0000-0000-00005E1D0000}"/>
    <cellStyle name="Notitie 15 3 31 2 2" xfId="29264" xr:uid="{59844C77-07E8-4E18-8F9F-E746B0B75F7B}"/>
    <cellStyle name="Notitie 15 3 31 3" xfId="27733" xr:uid="{E9FF9936-733F-4F25-9FD7-77F72544F91B}"/>
    <cellStyle name="Notitie 15 3 32" xfId="26196" xr:uid="{21E64531-2A27-41F3-AAFC-99B07EE38957}"/>
    <cellStyle name="Notitie 15 3 4" xfId="5942" xr:uid="{00000000-0005-0000-0000-00005F1D0000}"/>
    <cellStyle name="Notitie 15 3 4 2" xfId="15669" xr:uid="{00000000-0005-0000-0000-0000601D0000}"/>
    <cellStyle name="Notitie 15 3 4 2 2" xfId="28300" xr:uid="{30BC0258-8009-45B0-A46A-7780DBE03E30}"/>
    <cellStyle name="Notitie 15 3 4 3" xfId="26769" xr:uid="{80BF315B-0DD0-4E18-B9E7-559EB7955EE0}"/>
    <cellStyle name="Notitie 15 3 5" xfId="5633" xr:uid="{00000000-0005-0000-0000-0000611D0000}"/>
    <cellStyle name="Notitie 15 3 5 2" xfId="15360" xr:uid="{00000000-0005-0000-0000-0000621D0000}"/>
    <cellStyle name="Notitie 15 3 5 2 2" xfId="28238" xr:uid="{57395062-AA89-4CCC-B28F-DC45A1FBE7A9}"/>
    <cellStyle name="Notitie 15 3 5 3" xfId="26707" xr:uid="{81DC30C5-1E62-4BE4-BE24-D3274477CDAD}"/>
    <cellStyle name="Notitie 15 3 6" xfId="6316" xr:uid="{00000000-0005-0000-0000-0000631D0000}"/>
    <cellStyle name="Notitie 15 3 6 2" xfId="16043" xr:uid="{00000000-0005-0000-0000-0000641D0000}"/>
    <cellStyle name="Notitie 15 3 6 2 2" xfId="28387" xr:uid="{26FC4BB3-A6EC-4C4E-AE4D-C5A54004F765}"/>
    <cellStyle name="Notitie 15 3 6 3" xfId="26856" xr:uid="{7202C87C-7A4D-4DB0-AC89-9D4A37A932DE}"/>
    <cellStyle name="Notitie 15 3 7" xfId="6519" xr:uid="{00000000-0005-0000-0000-0000651D0000}"/>
    <cellStyle name="Notitie 15 3 7 2" xfId="16246" xr:uid="{00000000-0005-0000-0000-0000661D0000}"/>
    <cellStyle name="Notitie 15 3 7 2 2" xfId="28426" xr:uid="{A3AA55D3-1A12-47BD-AF2D-06C277498AB4}"/>
    <cellStyle name="Notitie 15 3 7 3" xfId="26895" xr:uid="{5493F085-F089-4658-8159-861F2CE53CA8}"/>
    <cellStyle name="Notitie 15 3 8" xfId="6729" xr:uid="{00000000-0005-0000-0000-0000671D0000}"/>
    <cellStyle name="Notitie 15 3 8 2" xfId="16456" xr:uid="{00000000-0005-0000-0000-0000681D0000}"/>
    <cellStyle name="Notitie 15 3 8 2 2" xfId="28468" xr:uid="{BF305736-239D-447F-867B-532B15048A47}"/>
    <cellStyle name="Notitie 15 3 8 3" xfId="26937" xr:uid="{5EA1CDBA-F426-4D0F-8D11-EC59267FEF45}"/>
    <cellStyle name="Notitie 15 3 9" xfId="6925" xr:uid="{00000000-0005-0000-0000-0000691D0000}"/>
    <cellStyle name="Notitie 15 3 9 2" xfId="16652" xr:uid="{00000000-0005-0000-0000-00006A1D0000}"/>
    <cellStyle name="Notitie 15 3 9 2 2" xfId="28509" xr:uid="{26AAE2A1-A837-4143-9784-A6BDE6129468}"/>
    <cellStyle name="Notitie 15 3 9 3" xfId="26978" xr:uid="{E957B9BA-BE1A-4D18-95D4-9763D1CFD459}"/>
    <cellStyle name="Notitie 15 30" xfId="2470" xr:uid="{00000000-0005-0000-0000-00006B1D0000}"/>
    <cellStyle name="Notitie 15 30 2" xfId="12197" xr:uid="{00000000-0005-0000-0000-00006C1D0000}"/>
    <cellStyle name="Notitie 15 30 2 2" xfId="27762" xr:uid="{23ADB2D8-B4F9-45A2-B995-670A549C26C0}"/>
    <cellStyle name="Notitie 15 30 3" xfId="26231" xr:uid="{9EB644A5-93A4-4079-84F6-1EE205136A5E}"/>
    <cellStyle name="Notitie 15 31" xfId="7839" xr:uid="{00000000-0005-0000-0000-00006D1D0000}"/>
    <cellStyle name="Notitie 15 31 2" xfId="17566" xr:uid="{00000000-0005-0000-0000-00006E1D0000}"/>
    <cellStyle name="Notitie 15 31 2 2" xfId="28700" xr:uid="{A1F2F70E-32D7-40ED-9BEF-CAFCBC095A06}"/>
    <cellStyle name="Notitie 15 31 3" xfId="27169" xr:uid="{4ABBAD60-C287-4313-BFAF-EA67A0DEF129}"/>
    <cellStyle name="Notitie 15 32" xfId="7018" xr:uid="{00000000-0005-0000-0000-00006F1D0000}"/>
    <cellStyle name="Notitie 15 32 2" xfId="16745" xr:uid="{00000000-0005-0000-0000-0000701D0000}"/>
    <cellStyle name="Notitie 15 32 2 2" xfId="28531" xr:uid="{DB9D8561-7475-4E39-B6C5-74C9E469A6C3}"/>
    <cellStyle name="Notitie 15 32 3" xfId="27000" xr:uid="{98138555-096A-4089-81CC-2C4CDD2AD4EA}"/>
    <cellStyle name="Notitie 15 33" xfId="10032" xr:uid="{00000000-0005-0000-0000-0000711D0000}"/>
    <cellStyle name="Notitie 15 33 2" xfId="19759" xr:uid="{00000000-0005-0000-0000-0000721D0000}"/>
    <cellStyle name="Notitie 15 33 2 2" xfId="29134" xr:uid="{E8ADC812-D882-4EB3-B822-036622372A3C}"/>
    <cellStyle name="Notitie 15 33 3" xfId="27603" xr:uid="{030E6C5F-FA5A-44D6-8D87-EC6EF2421DBD}"/>
    <cellStyle name="Notitie 15 34" xfId="26160" xr:uid="{A4EA3F47-F88F-4D97-9003-46396DB82318}"/>
    <cellStyle name="Notitie 15 4" xfId="3020" xr:uid="{00000000-0005-0000-0000-0000731D0000}"/>
    <cellStyle name="Notitie 15 4 2" xfId="12747" xr:uid="{00000000-0005-0000-0000-0000741D0000}"/>
    <cellStyle name="Notitie 15 4 2 2" xfId="27921" xr:uid="{C4F9FF6F-9712-49D9-8D0C-8FD7F39595D8}"/>
    <cellStyle name="Notitie 15 4 3" xfId="26390" xr:uid="{9F288A8D-14AF-4EA5-8532-39FE489A5B8C}"/>
    <cellStyle name="Notitie 15 5" xfId="2462" xr:uid="{00000000-0005-0000-0000-0000751D0000}"/>
    <cellStyle name="Notitie 15 5 2" xfId="12189" xr:uid="{00000000-0005-0000-0000-0000761D0000}"/>
    <cellStyle name="Notitie 15 5 2 2" xfId="27756" xr:uid="{59EDB543-597D-49E8-B0DD-2AC9EBBC6AF4}"/>
    <cellStyle name="Notitie 15 5 3" xfId="26225" xr:uid="{EAFE2B2F-2227-4331-9450-54E64381B908}"/>
    <cellStyle name="Notitie 15 6" xfId="5059" xr:uid="{00000000-0005-0000-0000-0000771D0000}"/>
    <cellStyle name="Notitie 15 6 2" xfId="14786" xr:uid="{00000000-0005-0000-0000-0000781D0000}"/>
    <cellStyle name="Notitie 15 6 2 2" xfId="28081" xr:uid="{C6C89C4C-381C-45AF-999D-622EEF4007F8}"/>
    <cellStyle name="Notitie 15 6 3" xfId="26550" xr:uid="{15FF4914-1A3A-48EE-BF5C-45EA9D1C1BB5}"/>
    <cellStyle name="Notitie 15 7" xfId="5516" xr:uid="{00000000-0005-0000-0000-0000791D0000}"/>
    <cellStyle name="Notitie 15 7 2" xfId="15243" xr:uid="{00000000-0005-0000-0000-00007A1D0000}"/>
    <cellStyle name="Notitie 15 7 2 2" xfId="28207" xr:uid="{210F06E5-406E-4844-8B02-9698BD8A7362}"/>
    <cellStyle name="Notitie 15 7 3" xfId="26676" xr:uid="{05F1AA50-B0C3-45BC-B360-2EAA5B0645E4}"/>
    <cellStyle name="Notitie 15 8" xfId="2699" xr:uid="{00000000-0005-0000-0000-00007B1D0000}"/>
    <cellStyle name="Notitie 15 8 2" xfId="12426" xr:uid="{00000000-0005-0000-0000-00007C1D0000}"/>
    <cellStyle name="Notitie 15 8 2 2" xfId="27835" xr:uid="{A491F088-B05B-4A81-859C-87C733B2AAD4}"/>
    <cellStyle name="Notitie 15 8 3" xfId="26304" xr:uid="{16E09433-862C-456F-8B4E-D598F7714CA5}"/>
    <cellStyle name="Notitie 15 9" xfId="4707" xr:uid="{00000000-0005-0000-0000-00007D1D0000}"/>
    <cellStyle name="Notitie 15 9 2" xfId="14434" xr:uid="{00000000-0005-0000-0000-00007E1D0000}"/>
    <cellStyle name="Notitie 15 9 2 2" xfId="28000" xr:uid="{65B506F6-5BC4-40A7-B897-EB29E1D7F75F}"/>
    <cellStyle name="Notitie 15 9 3" xfId="26469" xr:uid="{A86DFA14-7B4B-40D7-B1B0-91BD637058B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0 2 2" xfId="27933" xr:uid="{CE9819A8-EE55-4E88-935D-65C80364B94A}"/>
    <cellStyle name="Notitie 16 10 3" xfId="26402" xr:uid="{2E63B9CD-6EF3-47AA-A4E2-D1C21C28DD64}"/>
    <cellStyle name="Notitie 16 11" xfId="5324" xr:uid="{00000000-0005-0000-0000-0000821D0000}"/>
    <cellStyle name="Notitie 16 11 2" xfId="15051" xr:uid="{00000000-0005-0000-0000-0000831D0000}"/>
    <cellStyle name="Notitie 16 11 2 2" xfId="28151" xr:uid="{3F56146A-5B94-40C0-86BB-E384C405742C}"/>
    <cellStyle name="Notitie 16 11 3" xfId="26620" xr:uid="{5D80A0EF-57F7-4E64-BE4B-DC368EE75A04}"/>
    <cellStyle name="Notitie 16 12" xfId="2632" xr:uid="{00000000-0005-0000-0000-0000841D0000}"/>
    <cellStyle name="Notitie 16 12 2" xfId="12359" xr:uid="{00000000-0005-0000-0000-0000851D0000}"/>
    <cellStyle name="Notitie 16 12 2 2" xfId="27817" xr:uid="{2932E7F4-A9C9-4037-8A81-6694055FDBDA}"/>
    <cellStyle name="Notitie 16 12 3" xfId="26286" xr:uid="{2E820B51-5037-49CE-8FF6-FACF08034508}"/>
    <cellStyle name="Notitie 16 13" xfId="6220" xr:uid="{00000000-0005-0000-0000-0000861D0000}"/>
    <cellStyle name="Notitie 16 13 2" xfId="15947" xr:uid="{00000000-0005-0000-0000-0000871D0000}"/>
    <cellStyle name="Notitie 16 13 2 2" xfId="28366" xr:uid="{D8CCE9DE-4D03-470A-8B84-447A96F4421D}"/>
    <cellStyle name="Notitie 16 13 3" xfId="26835" xr:uid="{EB34CD7D-7670-4C60-A627-DCC215280858}"/>
    <cellStyle name="Notitie 16 14" xfId="2726" xr:uid="{00000000-0005-0000-0000-0000881D0000}"/>
    <cellStyle name="Notitie 16 14 2" xfId="12453" xr:uid="{00000000-0005-0000-0000-0000891D0000}"/>
    <cellStyle name="Notitie 16 14 2 2" xfId="27845" xr:uid="{0166AA1A-06A9-4B4C-9E3A-59DA92295C53}"/>
    <cellStyle name="Notitie 16 14 3" xfId="26314" xr:uid="{725E98EC-A2FA-4E40-960A-5586122D0DBE}"/>
    <cellStyle name="Notitie 16 15" xfId="2845" xr:uid="{00000000-0005-0000-0000-00008A1D0000}"/>
    <cellStyle name="Notitie 16 15 2" xfId="12572" xr:uid="{00000000-0005-0000-0000-00008B1D0000}"/>
    <cellStyle name="Notitie 16 15 2 2" xfId="27876" xr:uid="{7DA498EA-F82F-468C-B49C-2D1A240C6C6C}"/>
    <cellStyle name="Notitie 16 15 3" xfId="26345" xr:uid="{8B652F25-7AC4-43B0-B092-8E87374AB464}"/>
    <cellStyle name="Notitie 16 16" xfId="2579" xr:uid="{00000000-0005-0000-0000-00008C1D0000}"/>
    <cellStyle name="Notitie 16 16 2" xfId="12306" xr:uid="{00000000-0005-0000-0000-00008D1D0000}"/>
    <cellStyle name="Notitie 16 16 2 2" xfId="27796" xr:uid="{E06B1528-4897-4EB9-B575-BE140D88D304}"/>
    <cellStyle name="Notitie 16 16 3" xfId="26265" xr:uid="{7F7A363A-601D-4A44-8374-267301F31522}"/>
    <cellStyle name="Notitie 16 17" xfId="5411" xr:uid="{00000000-0005-0000-0000-00008E1D0000}"/>
    <cellStyle name="Notitie 16 17 2" xfId="15138" xr:uid="{00000000-0005-0000-0000-00008F1D0000}"/>
    <cellStyle name="Notitie 16 17 2 2" xfId="28180" xr:uid="{4A8B4493-C820-45BB-B49C-B10ECD703532}"/>
    <cellStyle name="Notitie 16 17 3" xfId="26649" xr:uid="{7F2B2783-F017-4D8E-A61E-E82931785CD8}"/>
    <cellStyle name="Notitie 16 18" xfId="6628" xr:uid="{00000000-0005-0000-0000-0000901D0000}"/>
    <cellStyle name="Notitie 16 18 2" xfId="16355" xr:uid="{00000000-0005-0000-0000-0000911D0000}"/>
    <cellStyle name="Notitie 16 18 2 2" xfId="28451" xr:uid="{47BC9DD0-46B5-4463-9C85-B82845F6F1F3}"/>
    <cellStyle name="Notitie 16 18 3" xfId="26920" xr:uid="{9468A570-2860-412B-A103-83690996947C}"/>
    <cellStyle name="Notitie 16 19" xfId="5118" xr:uid="{00000000-0005-0000-0000-0000921D0000}"/>
    <cellStyle name="Notitie 16 19 2" xfId="14845" xr:uid="{00000000-0005-0000-0000-0000931D0000}"/>
    <cellStyle name="Notitie 16 19 2 2" xfId="28097" xr:uid="{7129425E-56FB-46D2-A9C6-120A82A97EEB}"/>
    <cellStyle name="Notitie 16 19 3" xfId="26566" xr:uid="{C6CF999B-EF73-4094-A7C7-3FFAD94E78F4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0 2 2" xfId="28557" xr:uid="{6B05BB86-0BEB-4B81-B1A7-A8E26A03CA42}"/>
    <cellStyle name="Notitie 16 2 10 3" xfId="27026" xr:uid="{47037B3D-3702-47F7-9148-2F5BD633D6DA}"/>
    <cellStyle name="Notitie 16 2 11" xfId="7332" xr:uid="{00000000-0005-0000-0000-0000971D0000}"/>
    <cellStyle name="Notitie 16 2 11 2" xfId="17059" xr:uid="{00000000-0005-0000-0000-0000981D0000}"/>
    <cellStyle name="Notitie 16 2 11 2 2" xfId="28597" xr:uid="{3FEFF4A7-4275-40E5-99F8-41F971709BE4}"/>
    <cellStyle name="Notitie 16 2 11 3" xfId="27066" xr:uid="{ACC78FBE-B3D6-42F2-A185-3C716CB0D4A7}"/>
    <cellStyle name="Notitie 16 2 12" xfId="7527" xr:uid="{00000000-0005-0000-0000-0000991D0000}"/>
    <cellStyle name="Notitie 16 2 12 2" xfId="17254" xr:uid="{00000000-0005-0000-0000-00009A1D0000}"/>
    <cellStyle name="Notitie 16 2 12 2 2" xfId="28637" xr:uid="{EEF6299A-C471-491B-BB68-6D1C34D915C7}"/>
    <cellStyle name="Notitie 16 2 12 3" xfId="27106" xr:uid="{B125B965-8532-4E59-8313-BFAD53BA7DA7}"/>
    <cellStyle name="Notitie 16 2 13" xfId="7721" xr:uid="{00000000-0005-0000-0000-00009B1D0000}"/>
    <cellStyle name="Notitie 16 2 13 2" xfId="17448" xr:uid="{00000000-0005-0000-0000-00009C1D0000}"/>
    <cellStyle name="Notitie 16 2 13 2 2" xfId="28679" xr:uid="{88068CE5-49BF-43B8-9924-6BE37B137480}"/>
    <cellStyle name="Notitie 16 2 13 3" xfId="27148" xr:uid="{F4858572-524B-47F5-9D2D-EFC61FD08011}"/>
    <cellStyle name="Notitie 16 2 14" xfId="7917" xr:uid="{00000000-0005-0000-0000-00009D1D0000}"/>
    <cellStyle name="Notitie 16 2 14 2" xfId="17644" xr:uid="{00000000-0005-0000-0000-00009E1D0000}"/>
    <cellStyle name="Notitie 16 2 14 2 2" xfId="28715" xr:uid="{254E480B-3C6E-4B80-9785-2FFD3C5866BB}"/>
    <cellStyle name="Notitie 16 2 14 3" xfId="27184" xr:uid="{547C0E6E-26DF-43B4-89EA-101562F7B4F0}"/>
    <cellStyle name="Notitie 16 2 15" xfId="2572" xr:uid="{00000000-0005-0000-0000-00009F1D0000}"/>
    <cellStyle name="Notitie 16 2 15 2" xfId="12299" xr:uid="{00000000-0005-0000-0000-0000A01D0000}"/>
    <cellStyle name="Notitie 16 2 15 2 2" xfId="27795" xr:uid="{DB2DFC70-A73F-4D4B-A71B-998018334656}"/>
    <cellStyle name="Notitie 16 2 15 3" xfId="26264" xr:uid="{5C7D7BE7-4229-4B6D-8615-03C35A8C1FC6}"/>
    <cellStyle name="Notitie 16 2 16" xfId="8219" xr:uid="{00000000-0005-0000-0000-0000A11D0000}"/>
    <cellStyle name="Notitie 16 2 16 2" xfId="17946" xr:uid="{00000000-0005-0000-0000-0000A21D0000}"/>
    <cellStyle name="Notitie 16 2 16 2 2" xfId="28782" xr:uid="{C96C3266-4696-4D6F-9951-D102C0B662A8}"/>
    <cellStyle name="Notitie 16 2 16 3" xfId="27251" xr:uid="{D5860F45-7047-49E8-9022-547BD067DC9E}"/>
    <cellStyle name="Notitie 16 2 17" xfId="8407" xr:uid="{00000000-0005-0000-0000-0000A31D0000}"/>
    <cellStyle name="Notitie 16 2 17 2" xfId="18134" xr:uid="{00000000-0005-0000-0000-0000A41D0000}"/>
    <cellStyle name="Notitie 16 2 17 2 2" xfId="28819" xr:uid="{C0D1EA65-C18B-4CAC-A6DB-7D9595F99D4F}"/>
    <cellStyle name="Notitie 16 2 17 3" xfId="27288" xr:uid="{D7892823-05CC-4B5D-9D91-20CF4D6CB9AE}"/>
    <cellStyle name="Notitie 16 2 18" xfId="8589" xr:uid="{00000000-0005-0000-0000-0000A51D0000}"/>
    <cellStyle name="Notitie 16 2 18 2" xfId="18316" xr:uid="{00000000-0005-0000-0000-0000A61D0000}"/>
    <cellStyle name="Notitie 16 2 18 2 2" xfId="28853" xr:uid="{ABB9402C-DC84-4364-A5D6-B88E4BB3987A}"/>
    <cellStyle name="Notitie 16 2 18 3" xfId="27322" xr:uid="{FC2FBEC7-45F1-4235-9828-A87BC13944F9}"/>
    <cellStyle name="Notitie 16 2 19" xfId="8763" xr:uid="{00000000-0005-0000-0000-0000A71D0000}"/>
    <cellStyle name="Notitie 16 2 19 2" xfId="18490" xr:uid="{00000000-0005-0000-0000-0000A81D0000}"/>
    <cellStyle name="Notitie 16 2 19 2 2" xfId="28887" xr:uid="{DEAC541A-8AFB-4068-9ADD-9239C7EFDA4D}"/>
    <cellStyle name="Notitie 16 2 19 3" xfId="27356" xr:uid="{563EFCCD-838B-4D91-B7DB-88C7BC6B0031}"/>
    <cellStyle name="Notitie 16 2 2" xfId="4519" xr:uid="{00000000-0005-0000-0000-0000A91D0000}"/>
    <cellStyle name="Notitie 16 2 2 2" xfId="14246" xr:uid="{00000000-0005-0000-0000-0000AA1D0000}"/>
    <cellStyle name="Notitie 16 2 2 2 2" xfId="27969" xr:uid="{50F36E11-65A9-4D1C-9DF5-EB022F5A439D}"/>
    <cellStyle name="Notitie 16 2 2 3" xfId="26438" xr:uid="{2C67F4A8-0BAB-4D91-BE5C-AB97D652AF75}"/>
    <cellStyle name="Notitie 16 2 20" xfId="8936" xr:uid="{00000000-0005-0000-0000-0000AB1D0000}"/>
    <cellStyle name="Notitie 16 2 20 2" xfId="18663" xr:uid="{00000000-0005-0000-0000-0000AC1D0000}"/>
    <cellStyle name="Notitie 16 2 20 2 2" xfId="28921" xr:uid="{BA4128EC-7662-4F4E-AD4D-58563F9F876F}"/>
    <cellStyle name="Notitie 16 2 20 3" xfId="27390" xr:uid="{661823D3-913E-49B0-AF4E-220B2D0DEF20}"/>
    <cellStyle name="Notitie 16 2 21" xfId="9116" xr:uid="{00000000-0005-0000-0000-0000AD1D0000}"/>
    <cellStyle name="Notitie 16 2 21 2" xfId="18843" xr:uid="{00000000-0005-0000-0000-0000AE1D0000}"/>
    <cellStyle name="Notitie 16 2 21 2 2" xfId="28955" xr:uid="{E55590DD-ED13-4C6E-8093-5BE01C531A5E}"/>
    <cellStyle name="Notitie 16 2 21 3" xfId="27424" xr:uid="{E2B70074-8E10-4944-8FAA-CA2D685AD1A5}"/>
    <cellStyle name="Notitie 16 2 22" xfId="9286" xr:uid="{00000000-0005-0000-0000-0000AF1D0000}"/>
    <cellStyle name="Notitie 16 2 22 2" xfId="19013" xr:uid="{00000000-0005-0000-0000-0000B01D0000}"/>
    <cellStyle name="Notitie 16 2 22 2 2" xfId="28988" xr:uid="{29F20C37-351A-4203-A232-CDCB5325CDB0}"/>
    <cellStyle name="Notitie 16 2 22 3" xfId="27457" xr:uid="{5CFBFF6D-AF93-459A-9334-47B6A9E412D8}"/>
    <cellStyle name="Notitie 16 2 23" xfId="9456" xr:uid="{00000000-0005-0000-0000-0000B11D0000}"/>
    <cellStyle name="Notitie 16 2 23 2" xfId="19183" xr:uid="{00000000-0005-0000-0000-0000B21D0000}"/>
    <cellStyle name="Notitie 16 2 23 2 2" xfId="29023" xr:uid="{22DA07BF-83A0-4F17-AB93-772F49B1CC82}"/>
    <cellStyle name="Notitie 16 2 23 3" xfId="27492" xr:uid="{02B802CE-7A88-47EF-B650-24BBB45B78CF}"/>
    <cellStyle name="Notitie 16 2 24" xfId="9620" xr:uid="{00000000-0005-0000-0000-0000B31D0000}"/>
    <cellStyle name="Notitie 16 2 24 2" xfId="19347" xr:uid="{00000000-0005-0000-0000-0000B41D0000}"/>
    <cellStyle name="Notitie 16 2 24 2 2" xfId="29056" xr:uid="{C4AE1273-32ED-455E-B7E3-84B87A7B34BE}"/>
    <cellStyle name="Notitie 16 2 24 3" xfId="27525" xr:uid="{C80C7508-DA16-4704-8A2F-30383CE36276}"/>
    <cellStyle name="Notitie 16 2 25" xfId="9792" xr:uid="{00000000-0005-0000-0000-0000B51D0000}"/>
    <cellStyle name="Notitie 16 2 25 2" xfId="19519" xr:uid="{00000000-0005-0000-0000-0000B61D0000}"/>
    <cellStyle name="Notitie 16 2 25 2 2" xfId="29088" xr:uid="{DC3F9943-FBA2-4A1C-9339-3E54E635D426}"/>
    <cellStyle name="Notitie 16 2 25 3" xfId="27557" xr:uid="{5860464A-9E4F-4206-8396-35CBD7CFE88F}"/>
    <cellStyle name="Notitie 16 2 26" xfId="9953" xr:uid="{00000000-0005-0000-0000-0000B71D0000}"/>
    <cellStyle name="Notitie 16 2 26 2" xfId="19680" xr:uid="{00000000-0005-0000-0000-0000B81D0000}"/>
    <cellStyle name="Notitie 16 2 26 2 2" xfId="29119" xr:uid="{F4BBF0FD-6664-45FA-BD50-2CC55BA62737}"/>
    <cellStyle name="Notitie 16 2 26 3" xfId="27588" xr:uid="{7F7FDEB2-C89E-4B41-8D79-678199855618}"/>
    <cellStyle name="Notitie 16 2 27" xfId="10112" xr:uid="{00000000-0005-0000-0000-0000B91D0000}"/>
    <cellStyle name="Notitie 16 2 27 2" xfId="19839" xr:uid="{00000000-0005-0000-0000-0000BA1D0000}"/>
    <cellStyle name="Notitie 16 2 27 2 2" xfId="29150" xr:uid="{1C36378C-864F-4092-9E5D-3047B7918ED5}"/>
    <cellStyle name="Notitie 16 2 27 3" xfId="27619" xr:uid="{8C9CABFE-5D1F-4CCE-A70C-DFC3569DBF8E}"/>
    <cellStyle name="Notitie 16 2 28" xfId="10267" xr:uid="{00000000-0005-0000-0000-0000BB1D0000}"/>
    <cellStyle name="Notitie 16 2 28 2" xfId="19994" xr:uid="{00000000-0005-0000-0000-0000BC1D0000}"/>
    <cellStyle name="Notitie 16 2 28 2 2" xfId="29180" xr:uid="{DB52F256-F97C-4D20-8F67-3FBEABD05DA4}"/>
    <cellStyle name="Notitie 16 2 28 3" xfId="27649" xr:uid="{EC77FFED-DBF2-48F5-8B95-1912E0221FDC}"/>
    <cellStyle name="Notitie 16 2 29" xfId="10421" xr:uid="{00000000-0005-0000-0000-0000BD1D0000}"/>
    <cellStyle name="Notitie 16 2 29 2" xfId="20148" xr:uid="{00000000-0005-0000-0000-0000BE1D0000}"/>
    <cellStyle name="Notitie 16 2 29 2 2" xfId="29210" xr:uid="{E49A4EFB-8D80-41D9-A50C-C6F65C4B280C}"/>
    <cellStyle name="Notitie 16 2 29 3" xfId="27679" xr:uid="{BE10F13F-358F-449F-886A-341D1DEC709E}"/>
    <cellStyle name="Notitie 16 2 3" xfId="5728" xr:uid="{00000000-0005-0000-0000-0000BF1D0000}"/>
    <cellStyle name="Notitie 16 2 3 2" xfId="15455" xr:uid="{00000000-0005-0000-0000-0000C01D0000}"/>
    <cellStyle name="Notitie 16 2 3 2 2" xfId="28258" xr:uid="{0BBAA242-E3A6-4173-B3B4-96C7FD514FCA}"/>
    <cellStyle name="Notitie 16 2 3 3" xfId="26727" xr:uid="{3C8973FF-97EB-45C0-991B-0D57D43A1397}"/>
    <cellStyle name="Notitie 16 2 30" xfId="10572" xr:uid="{00000000-0005-0000-0000-0000C11D0000}"/>
    <cellStyle name="Notitie 16 2 30 2" xfId="20299" xr:uid="{00000000-0005-0000-0000-0000C21D0000}"/>
    <cellStyle name="Notitie 16 2 30 2 2" xfId="29239" xr:uid="{736C9C33-00AA-420B-9855-CE5FFB1E18A4}"/>
    <cellStyle name="Notitie 16 2 30 3" xfId="27708" xr:uid="{5E9CB587-A6E4-4F59-A8AD-2B64E7484979}"/>
    <cellStyle name="Notitie 16 2 31" xfId="10718" xr:uid="{00000000-0005-0000-0000-0000C31D0000}"/>
    <cellStyle name="Notitie 16 2 31 2" xfId="20445" xr:uid="{00000000-0005-0000-0000-0000C41D0000}"/>
    <cellStyle name="Notitie 16 2 31 2 2" xfId="29265" xr:uid="{35AD945E-805A-47EE-92CE-B09BC164BB59}"/>
    <cellStyle name="Notitie 16 2 31 3" xfId="27734" xr:uid="{893AAA45-3257-4F7A-86EE-D46CA19C6E54}"/>
    <cellStyle name="Notitie 16 2 32" xfId="26197" xr:uid="{3B8F6F9D-6326-4A5B-8494-36624E9D8D39}"/>
    <cellStyle name="Notitie 16 2 4" xfId="5943" xr:uid="{00000000-0005-0000-0000-0000C51D0000}"/>
    <cellStyle name="Notitie 16 2 4 2" xfId="15670" xr:uid="{00000000-0005-0000-0000-0000C61D0000}"/>
    <cellStyle name="Notitie 16 2 4 2 2" xfId="28301" xr:uid="{4EB7ACB3-9F37-46CF-B851-1B4CE1C58E71}"/>
    <cellStyle name="Notitie 16 2 4 3" xfId="26770" xr:uid="{27228219-BB02-4289-AD29-873AD307D85E}"/>
    <cellStyle name="Notitie 16 2 5" xfId="6077" xr:uid="{00000000-0005-0000-0000-0000C71D0000}"/>
    <cellStyle name="Notitie 16 2 5 2" xfId="15804" xr:uid="{00000000-0005-0000-0000-0000C81D0000}"/>
    <cellStyle name="Notitie 16 2 5 2 2" xfId="28326" xr:uid="{BB59DC3F-D182-4397-9A60-B1F7DA229BC3}"/>
    <cellStyle name="Notitie 16 2 5 3" xfId="26795" xr:uid="{F1EB92E9-C403-4E95-A0B7-4901BB634F70}"/>
    <cellStyle name="Notitie 16 2 6" xfId="6317" xr:uid="{00000000-0005-0000-0000-0000C91D0000}"/>
    <cellStyle name="Notitie 16 2 6 2" xfId="16044" xr:uid="{00000000-0005-0000-0000-0000CA1D0000}"/>
    <cellStyle name="Notitie 16 2 6 2 2" xfId="28388" xr:uid="{BBAFB1FC-36E9-4950-8C1C-4A3CE30ED592}"/>
    <cellStyle name="Notitie 16 2 6 3" xfId="26857" xr:uid="{B4A45EFE-EB14-4A80-9E39-28B68861F365}"/>
    <cellStyle name="Notitie 16 2 7" xfId="6520" xr:uid="{00000000-0005-0000-0000-0000CB1D0000}"/>
    <cellStyle name="Notitie 16 2 7 2" xfId="16247" xr:uid="{00000000-0005-0000-0000-0000CC1D0000}"/>
    <cellStyle name="Notitie 16 2 7 2 2" xfId="28427" xr:uid="{7B91E841-EC9D-41F2-A6EC-DB6B8C37D72B}"/>
    <cellStyle name="Notitie 16 2 7 3" xfId="26896" xr:uid="{BA70CC75-D623-4803-BDCC-CF0331D96EE4}"/>
    <cellStyle name="Notitie 16 2 8" xfId="6730" xr:uid="{00000000-0005-0000-0000-0000CD1D0000}"/>
    <cellStyle name="Notitie 16 2 8 2" xfId="16457" xr:uid="{00000000-0005-0000-0000-0000CE1D0000}"/>
    <cellStyle name="Notitie 16 2 8 2 2" xfId="28469" xr:uid="{34F0E997-A5BB-49A4-A205-26E3752D7D23}"/>
    <cellStyle name="Notitie 16 2 8 3" xfId="26938" xr:uid="{7455CEF7-F618-4DBE-84B5-EF513B870435}"/>
    <cellStyle name="Notitie 16 2 9" xfId="6926" xr:uid="{00000000-0005-0000-0000-0000CF1D0000}"/>
    <cellStyle name="Notitie 16 2 9 2" xfId="16653" xr:uid="{00000000-0005-0000-0000-0000D01D0000}"/>
    <cellStyle name="Notitie 16 2 9 2 2" xfId="28510" xr:uid="{F7B1B04B-C889-4799-B1F8-39B8DBD3B443}"/>
    <cellStyle name="Notitie 16 2 9 3" xfId="26979" xr:uid="{1BAAB0A9-0926-41C7-A416-9009D6DA9893}"/>
    <cellStyle name="Notitie 16 20" xfId="7036" xr:uid="{00000000-0005-0000-0000-0000D11D0000}"/>
    <cellStyle name="Notitie 16 20 2" xfId="16763" xr:uid="{00000000-0005-0000-0000-0000D21D0000}"/>
    <cellStyle name="Notitie 16 20 2 2" xfId="28536" xr:uid="{7A0A0336-2553-4F11-A608-7C3BD44680D9}"/>
    <cellStyle name="Notitie 16 20 3" xfId="27005" xr:uid="{FA18A6E2-E5EB-45BC-9A9F-AA87AE887BF8}"/>
    <cellStyle name="Notitie 16 21" xfId="5497" xr:uid="{00000000-0005-0000-0000-0000D31D0000}"/>
    <cellStyle name="Notitie 16 21 2" xfId="15224" xr:uid="{00000000-0005-0000-0000-0000D41D0000}"/>
    <cellStyle name="Notitie 16 21 2 2" xfId="28199" xr:uid="{12906BFE-4EAF-4FAD-AE51-ED600229F650}"/>
    <cellStyle name="Notitie 16 21 3" xfId="26668" xr:uid="{D592F4D1-B693-44F6-BFB2-010F6D930ACD}"/>
    <cellStyle name="Notitie 16 22" xfId="4921" xr:uid="{00000000-0005-0000-0000-0000D51D0000}"/>
    <cellStyle name="Notitie 16 22 2" xfId="14648" xr:uid="{00000000-0005-0000-0000-0000D61D0000}"/>
    <cellStyle name="Notitie 16 22 2 2" xfId="28042" xr:uid="{3781D601-8ED1-471A-8EAC-2A24E315123A}"/>
    <cellStyle name="Notitie 16 22 3" xfId="26511" xr:uid="{DB4A3743-71C2-47BA-AC0F-11352C1F4492}"/>
    <cellStyle name="Notitie 16 23" xfId="4790" xr:uid="{00000000-0005-0000-0000-0000D71D0000}"/>
    <cellStyle name="Notitie 16 23 2" xfId="14517" xr:uid="{00000000-0005-0000-0000-0000D81D0000}"/>
    <cellStyle name="Notitie 16 23 2 2" xfId="28022" xr:uid="{0A8DCF66-F614-49C1-838C-5C50A52881E8}"/>
    <cellStyle name="Notitie 16 23 3" xfId="26491" xr:uid="{DADAA2FD-9307-41E7-856A-A7D2673DB8C2}"/>
    <cellStyle name="Notitie 16 24" xfId="5394" xr:uid="{00000000-0005-0000-0000-0000D91D0000}"/>
    <cellStyle name="Notitie 16 24 2" xfId="15121" xr:uid="{00000000-0005-0000-0000-0000DA1D0000}"/>
    <cellStyle name="Notitie 16 24 2 2" xfId="28173" xr:uid="{358B9445-D1BC-4A5F-BC40-3BE216F1B71D}"/>
    <cellStyle name="Notitie 16 24 3" xfId="26642" xr:uid="{6DC89781-EA02-4FAC-A884-87094CF5A08A}"/>
    <cellStyle name="Notitie 16 25" xfId="8062" xr:uid="{00000000-0005-0000-0000-0000DB1D0000}"/>
    <cellStyle name="Notitie 16 25 2" xfId="17789" xr:uid="{00000000-0005-0000-0000-0000DC1D0000}"/>
    <cellStyle name="Notitie 16 25 2 2" xfId="28743" xr:uid="{AA8C3B28-55B8-47BB-8804-320CBB8C4306}"/>
    <cellStyle name="Notitie 16 25 3" xfId="27212" xr:uid="{59CCE331-CD5A-45F9-9AE6-ABAD3BFA48F6}"/>
    <cellStyle name="Notitie 16 26" xfId="2518" xr:uid="{00000000-0005-0000-0000-0000DD1D0000}"/>
    <cellStyle name="Notitie 16 26 2" xfId="12245" xr:uid="{00000000-0005-0000-0000-0000DE1D0000}"/>
    <cellStyle name="Notitie 16 26 2 2" xfId="27772" xr:uid="{F4141E7E-73B6-42DA-8D28-EAC4D43AF596}"/>
    <cellStyle name="Notitie 16 26 3" xfId="26241" xr:uid="{B12CCBDF-ED4E-459C-AB04-A571123F6D68}"/>
    <cellStyle name="Notitie 16 27" xfId="8037" xr:uid="{00000000-0005-0000-0000-0000DF1D0000}"/>
    <cellStyle name="Notitie 16 27 2" xfId="17764" xr:uid="{00000000-0005-0000-0000-0000E01D0000}"/>
    <cellStyle name="Notitie 16 27 2 2" xfId="28735" xr:uid="{3DC25227-A215-4598-8483-660BDC633AE6}"/>
    <cellStyle name="Notitie 16 27 3" xfId="27204" xr:uid="{6854CB5E-7447-4411-BDF9-BFD4EC0A40A4}"/>
    <cellStyle name="Notitie 16 28" xfId="8687" xr:uid="{00000000-0005-0000-0000-0000E11D0000}"/>
    <cellStyle name="Notitie 16 28 2" xfId="18414" xr:uid="{00000000-0005-0000-0000-0000E21D0000}"/>
    <cellStyle name="Notitie 16 28 2 2" xfId="28872" xr:uid="{269CDF93-0C42-4FE7-A980-BDD1DEC57B68}"/>
    <cellStyle name="Notitie 16 28 3" xfId="27341" xr:uid="{1109CF73-696D-45A0-96C2-CF20E440FA6F}"/>
    <cellStyle name="Notitie 16 29" xfId="7935" xr:uid="{00000000-0005-0000-0000-0000E31D0000}"/>
    <cellStyle name="Notitie 16 29 2" xfId="17662" xr:uid="{00000000-0005-0000-0000-0000E41D0000}"/>
    <cellStyle name="Notitie 16 29 2 2" xfId="28729" xr:uid="{A10EC2E5-9F96-40E4-9E59-083592FF9F08}"/>
    <cellStyle name="Notitie 16 29 3" xfId="27198" xr:uid="{90A784A8-259E-470B-A576-06FAB8B81C59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0 2 2" xfId="28558" xr:uid="{08EA1A1B-4F2B-4645-8334-DF3F21DCDA98}"/>
    <cellStyle name="Notitie 16 3 10 3" xfId="27027" xr:uid="{F6E8AA60-D9C2-405B-B483-8DBC8915EEBB}"/>
    <cellStyle name="Notitie 16 3 11" xfId="7333" xr:uid="{00000000-0005-0000-0000-0000E81D0000}"/>
    <cellStyle name="Notitie 16 3 11 2" xfId="17060" xr:uid="{00000000-0005-0000-0000-0000E91D0000}"/>
    <cellStyle name="Notitie 16 3 11 2 2" xfId="28598" xr:uid="{900FA56A-0702-418B-B69A-BCC0F938EBEA}"/>
    <cellStyle name="Notitie 16 3 11 3" xfId="27067" xr:uid="{0CACAF8F-31EF-416B-B208-07BD8D794527}"/>
    <cellStyle name="Notitie 16 3 12" xfId="7528" xr:uid="{00000000-0005-0000-0000-0000EA1D0000}"/>
    <cellStyle name="Notitie 16 3 12 2" xfId="17255" xr:uid="{00000000-0005-0000-0000-0000EB1D0000}"/>
    <cellStyle name="Notitie 16 3 12 2 2" xfId="28638" xr:uid="{38DA06DF-BD7B-4AD4-872E-2AD070ED3A22}"/>
    <cellStyle name="Notitie 16 3 12 3" xfId="27107" xr:uid="{3E0760DB-7811-4E0E-8A7C-C60F32C1F804}"/>
    <cellStyle name="Notitie 16 3 13" xfId="7722" xr:uid="{00000000-0005-0000-0000-0000EC1D0000}"/>
    <cellStyle name="Notitie 16 3 13 2" xfId="17449" xr:uid="{00000000-0005-0000-0000-0000ED1D0000}"/>
    <cellStyle name="Notitie 16 3 13 2 2" xfId="28680" xr:uid="{4B9B9D89-5724-41E5-A00C-E25CDDFF6FE8}"/>
    <cellStyle name="Notitie 16 3 13 3" xfId="27149" xr:uid="{ED6E0B9F-9042-4AE5-991F-401ABB4AC29B}"/>
    <cellStyle name="Notitie 16 3 14" xfId="7918" xr:uid="{00000000-0005-0000-0000-0000EE1D0000}"/>
    <cellStyle name="Notitie 16 3 14 2" xfId="17645" xr:uid="{00000000-0005-0000-0000-0000EF1D0000}"/>
    <cellStyle name="Notitie 16 3 14 2 2" xfId="28716" xr:uid="{F611171F-B1A7-44A3-A56A-451B77D4F3AC}"/>
    <cellStyle name="Notitie 16 3 14 3" xfId="27185" xr:uid="{71959720-7B52-48F9-B8A3-886766D22A87}"/>
    <cellStyle name="Notitie 16 3 15" xfId="5357" xr:uid="{00000000-0005-0000-0000-0000F01D0000}"/>
    <cellStyle name="Notitie 16 3 15 2" xfId="15084" xr:uid="{00000000-0005-0000-0000-0000F11D0000}"/>
    <cellStyle name="Notitie 16 3 15 2 2" xfId="28160" xr:uid="{AD985AC4-8599-4311-B934-31E5CDFC1513}"/>
    <cellStyle name="Notitie 16 3 15 3" xfId="26629" xr:uid="{4BD07D7F-D143-4692-AE1C-8B545B880975}"/>
    <cellStyle name="Notitie 16 3 16" xfId="8220" xr:uid="{00000000-0005-0000-0000-0000F21D0000}"/>
    <cellStyle name="Notitie 16 3 16 2" xfId="17947" xr:uid="{00000000-0005-0000-0000-0000F31D0000}"/>
    <cellStyle name="Notitie 16 3 16 2 2" xfId="28783" xr:uid="{47F0948D-6BC4-4E9A-B750-2AB52FA72758}"/>
    <cellStyle name="Notitie 16 3 16 3" xfId="27252" xr:uid="{3869117F-11DD-4D46-B273-7F74F28B04A7}"/>
    <cellStyle name="Notitie 16 3 17" xfId="8408" xr:uid="{00000000-0005-0000-0000-0000F41D0000}"/>
    <cellStyle name="Notitie 16 3 17 2" xfId="18135" xr:uid="{00000000-0005-0000-0000-0000F51D0000}"/>
    <cellStyle name="Notitie 16 3 17 2 2" xfId="28820" xr:uid="{1C17AAE1-5611-4589-9281-C23BB1F5E63C}"/>
    <cellStyle name="Notitie 16 3 17 3" xfId="27289" xr:uid="{A6129F3F-680E-4DCA-8C75-DED7D2E61A09}"/>
    <cellStyle name="Notitie 16 3 18" xfId="8590" xr:uid="{00000000-0005-0000-0000-0000F61D0000}"/>
    <cellStyle name="Notitie 16 3 18 2" xfId="18317" xr:uid="{00000000-0005-0000-0000-0000F71D0000}"/>
    <cellStyle name="Notitie 16 3 18 2 2" xfId="28854" xr:uid="{32B5DF20-1D57-4F57-AABA-5EB242895B0B}"/>
    <cellStyle name="Notitie 16 3 18 3" xfId="27323" xr:uid="{A1AE4C95-CA21-4301-9228-D80AF0FBAEE2}"/>
    <cellStyle name="Notitie 16 3 19" xfId="8764" xr:uid="{00000000-0005-0000-0000-0000F81D0000}"/>
    <cellStyle name="Notitie 16 3 19 2" xfId="18491" xr:uid="{00000000-0005-0000-0000-0000F91D0000}"/>
    <cellStyle name="Notitie 16 3 19 2 2" xfId="28888" xr:uid="{EE7626C7-A34D-4FDF-9D33-111781F32CAB}"/>
    <cellStyle name="Notitie 16 3 19 3" xfId="27357" xr:uid="{C6A76A6A-BAAB-4B44-9468-7D7FD42CEE7C}"/>
    <cellStyle name="Notitie 16 3 2" xfId="4520" xr:uid="{00000000-0005-0000-0000-0000FA1D0000}"/>
    <cellStyle name="Notitie 16 3 2 2" xfId="14247" xr:uid="{00000000-0005-0000-0000-0000FB1D0000}"/>
    <cellStyle name="Notitie 16 3 2 2 2" xfId="27970" xr:uid="{F86577F5-3312-4F7A-84B1-A32C616EEEA1}"/>
    <cellStyle name="Notitie 16 3 2 3" xfId="26439" xr:uid="{5895B378-D4CC-4274-A7AA-90D333B135E0}"/>
    <cellStyle name="Notitie 16 3 20" xfId="8937" xr:uid="{00000000-0005-0000-0000-0000FC1D0000}"/>
    <cellStyle name="Notitie 16 3 20 2" xfId="18664" xr:uid="{00000000-0005-0000-0000-0000FD1D0000}"/>
    <cellStyle name="Notitie 16 3 20 2 2" xfId="28922" xr:uid="{18C009CD-2BB6-4AE5-9097-9F991522BA41}"/>
    <cellStyle name="Notitie 16 3 20 3" xfId="27391" xr:uid="{5BAC129C-DE7F-4EBA-973E-C51C9C3CDBC0}"/>
    <cellStyle name="Notitie 16 3 21" xfId="9117" xr:uid="{00000000-0005-0000-0000-0000FE1D0000}"/>
    <cellStyle name="Notitie 16 3 21 2" xfId="18844" xr:uid="{00000000-0005-0000-0000-0000FF1D0000}"/>
    <cellStyle name="Notitie 16 3 21 2 2" xfId="28956" xr:uid="{D0C79E56-51FE-497B-8572-523621777CFB}"/>
    <cellStyle name="Notitie 16 3 21 3" xfId="27425" xr:uid="{F01C1B91-89D4-43B5-A90E-D7F7090DEBAA}"/>
    <cellStyle name="Notitie 16 3 22" xfId="9287" xr:uid="{00000000-0005-0000-0000-0000001E0000}"/>
    <cellStyle name="Notitie 16 3 22 2" xfId="19014" xr:uid="{00000000-0005-0000-0000-0000011E0000}"/>
    <cellStyle name="Notitie 16 3 22 2 2" xfId="28989" xr:uid="{BA1B71AE-756A-4453-B1BA-F1AD4D918574}"/>
    <cellStyle name="Notitie 16 3 22 3" xfId="27458" xr:uid="{AD4E55AC-2AE6-4977-A184-9A14538C2D53}"/>
    <cellStyle name="Notitie 16 3 23" xfId="9457" xr:uid="{00000000-0005-0000-0000-0000021E0000}"/>
    <cellStyle name="Notitie 16 3 23 2" xfId="19184" xr:uid="{00000000-0005-0000-0000-0000031E0000}"/>
    <cellStyle name="Notitie 16 3 23 2 2" xfId="29024" xr:uid="{7E8A0616-50EC-4212-AA5B-83EBD0691F1D}"/>
    <cellStyle name="Notitie 16 3 23 3" xfId="27493" xr:uid="{56651405-2745-4043-9D4B-2A9E530272E8}"/>
    <cellStyle name="Notitie 16 3 24" xfId="9621" xr:uid="{00000000-0005-0000-0000-0000041E0000}"/>
    <cellStyle name="Notitie 16 3 24 2" xfId="19348" xr:uid="{00000000-0005-0000-0000-0000051E0000}"/>
    <cellStyle name="Notitie 16 3 24 2 2" xfId="29057" xr:uid="{CCFA6813-EA81-4C3A-AD5B-92BAE6B77621}"/>
    <cellStyle name="Notitie 16 3 24 3" xfId="27526" xr:uid="{66E3659A-B2BF-4BF7-B52A-B90BDCC0894F}"/>
    <cellStyle name="Notitie 16 3 25" xfId="9793" xr:uid="{00000000-0005-0000-0000-0000061E0000}"/>
    <cellStyle name="Notitie 16 3 25 2" xfId="19520" xr:uid="{00000000-0005-0000-0000-0000071E0000}"/>
    <cellStyle name="Notitie 16 3 25 2 2" xfId="29089" xr:uid="{2EBEF233-5C09-44B7-9F9A-DFC7EFB18DD6}"/>
    <cellStyle name="Notitie 16 3 25 3" xfId="27558" xr:uid="{E8DC4569-A881-49A1-8A1E-0C88A09D4017}"/>
    <cellStyle name="Notitie 16 3 26" xfId="9954" xr:uid="{00000000-0005-0000-0000-0000081E0000}"/>
    <cellStyle name="Notitie 16 3 26 2" xfId="19681" xr:uid="{00000000-0005-0000-0000-0000091E0000}"/>
    <cellStyle name="Notitie 16 3 26 2 2" xfId="29120" xr:uid="{D307F547-2A74-4F0C-86D8-224AA085A327}"/>
    <cellStyle name="Notitie 16 3 26 3" xfId="27589" xr:uid="{30C9B475-D290-4EE7-A0DC-1FC038F69CC4}"/>
    <cellStyle name="Notitie 16 3 27" xfId="10113" xr:uid="{00000000-0005-0000-0000-00000A1E0000}"/>
    <cellStyle name="Notitie 16 3 27 2" xfId="19840" xr:uid="{00000000-0005-0000-0000-00000B1E0000}"/>
    <cellStyle name="Notitie 16 3 27 2 2" xfId="29151" xr:uid="{8E5222EF-8706-4395-833C-D3DB2574FBBF}"/>
    <cellStyle name="Notitie 16 3 27 3" xfId="27620" xr:uid="{17FB0D16-E4EC-4BE2-90C2-18EC51802345}"/>
    <cellStyle name="Notitie 16 3 28" xfId="10268" xr:uid="{00000000-0005-0000-0000-00000C1E0000}"/>
    <cellStyle name="Notitie 16 3 28 2" xfId="19995" xr:uid="{00000000-0005-0000-0000-00000D1E0000}"/>
    <cellStyle name="Notitie 16 3 28 2 2" xfId="29181" xr:uid="{CE30E6CC-EBCE-4447-BDCF-83FC1B06ADC1}"/>
    <cellStyle name="Notitie 16 3 28 3" xfId="27650" xr:uid="{54526548-215B-4F77-90D8-8AC75DACBC17}"/>
    <cellStyle name="Notitie 16 3 29" xfId="10422" xr:uid="{00000000-0005-0000-0000-00000E1E0000}"/>
    <cellStyle name="Notitie 16 3 29 2" xfId="20149" xr:uid="{00000000-0005-0000-0000-00000F1E0000}"/>
    <cellStyle name="Notitie 16 3 29 2 2" xfId="29211" xr:uid="{73A67E69-8800-49C0-8F02-0583DCDDFB84}"/>
    <cellStyle name="Notitie 16 3 29 3" xfId="27680" xr:uid="{3996ADF4-C254-402F-A958-82468F370FE4}"/>
    <cellStyle name="Notitie 16 3 3" xfId="5729" xr:uid="{00000000-0005-0000-0000-0000101E0000}"/>
    <cellStyle name="Notitie 16 3 3 2" xfId="15456" xr:uid="{00000000-0005-0000-0000-0000111E0000}"/>
    <cellStyle name="Notitie 16 3 3 2 2" xfId="28259" xr:uid="{50390FAB-9B07-4C02-ADA2-CB1ADD25869A}"/>
    <cellStyle name="Notitie 16 3 3 3" xfId="26728" xr:uid="{A0A9D841-5FF2-4CF5-8A9E-5E96C062D66C}"/>
    <cellStyle name="Notitie 16 3 30" xfId="10573" xr:uid="{00000000-0005-0000-0000-0000121E0000}"/>
    <cellStyle name="Notitie 16 3 30 2" xfId="20300" xr:uid="{00000000-0005-0000-0000-0000131E0000}"/>
    <cellStyle name="Notitie 16 3 30 2 2" xfId="29240" xr:uid="{A555B7C0-7355-4E63-AB19-A9AE62C48E29}"/>
    <cellStyle name="Notitie 16 3 30 3" xfId="27709" xr:uid="{6F875168-E58E-4E2C-B747-12EC8E503AA5}"/>
    <cellStyle name="Notitie 16 3 31" xfId="10719" xr:uid="{00000000-0005-0000-0000-0000141E0000}"/>
    <cellStyle name="Notitie 16 3 31 2" xfId="20446" xr:uid="{00000000-0005-0000-0000-0000151E0000}"/>
    <cellStyle name="Notitie 16 3 31 2 2" xfId="29266" xr:uid="{F6BDE540-8B83-4584-88B4-5FFE4BE85453}"/>
    <cellStyle name="Notitie 16 3 31 3" xfId="27735" xr:uid="{A88DDDF9-FA3B-4FF7-8330-A0A2BC79087C}"/>
    <cellStyle name="Notitie 16 3 32" xfId="26198" xr:uid="{73FBFF3C-FBE8-47BF-83FC-BFF6A8C91E99}"/>
    <cellStyle name="Notitie 16 3 4" xfId="5944" xr:uid="{00000000-0005-0000-0000-0000161E0000}"/>
    <cellStyle name="Notitie 16 3 4 2" xfId="15671" xr:uid="{00000000-0005-0000-0000-0000171E0000}"/>
    <cellStyle name="Notitie 16 3 4 2 2" xfId="28302" xr:uid="{11E78F18-4F1C-47BD-B5A8-C44AB6444F02}"/>
    <cellStyle name="Notitie 16 3 4 3" xfId="26771" xr:uid="{CBD73455-7017-4638-A340-AFC71F693592}"/>
    <cellStyle name="Notitie 16 3 5" xfId="4901" xr:uid="{00000000-0005-0000-0000-0000181E0000}"/>
    <cellStyle name="Notitie 16 3 5 2" xfId="14628" xr:uid="{00000000-0005-0000-0000-0000191E0000}"/>
    <cellStyle name="Notitie 16 3 5 2 2" xfId="28039" xr:uid="{2C4527A5-8727-4A20-8E2F-FF8C602CA4B1}"/>
    <cellStyle name="Notitie 16 3 5 3" xfId="26508" xr:uid="{47D2C1C0-3E8D-4B75-BFD0-8F88438FFB59}"/>
    <cellStyle name="Notitie 16 3 6" xfId="6318" xr:uid="{00000000-0005-0000-0000-00001A1E0000}"/>
    <cellStyle name="Notitie 16 3 6 2" xfId="16045" xr:uid="{00000000-0005-0000-0000-00001B1E0000}"/>
    <cellStyle name="Notitie 16 3 6 2 2" xfId="28389" xr:uid="{064BCB75-0773-4054-9280-928939EBC01B}"/>
    <cellStyle name="Notitie 16 3 6 3" xfId="26858" xr:uid="{EA0D1F44-37B8-4A9C-975D-9A1F272A2975}"/>
    <cellStyle name="Notitie 16 3 7" xfId="6521" xr:uid="{00000000-0005-0000-0000-00001C1E0000}"/>
    <cellStyle name="Notitie 16 3 7 2" xfId="16248" xr:uid="{00000000-0005-0000-0000-00001D1E0000}"/>
    <cellStyle name="Notitie 16 3 7 2 2" xfId="28428" xr:uid="{5741917D-E8E4-43E9-A6C4-F360E2E040EE}"/>
    <cellStyle name="Notitie 16 3 7 3" xfId="26897" xr:uid="{512054AE-199E-475B-82EE-234C4A70DBF3}"/>
    <cellStyle name="Notitie 16 3 8" xfId="6731" xr:uid="{00000000-0005-0000-0000-00001E1E0000}"/>
    <cellStyle name="Notitie 16 3 8 2" xfId="16458" xr:uid="{00000000-0005-0000-0000-00001F1E0000}"/>
    <cellStyle name="Notitie 16 3 8 2 2" xfId="28470" xr:uid="{8DD8B213-A2F7-4438-9A8A-3D7557BE3711}"/>
    <cellStyle name="Notitie 16 3 8 3" xfId="26939" xr:uid="{AB835270-FA5A-425D-A2EC-FD7BBB82F563}"/>
    <cellStyle name="Notitie 16 3 9" xfId="6927" xr:uid="{00000000-0005-0000-0000-0000201E0000}"/>
    <cellStyle name="Notitie 16 3 9 2" xfId="16654" xr:uid="{00000000-0005-0000-0000-0000211E0000}"/>
    <cellStyle name="Notitie 16 3 9 2 2" xfId="28511" xr:uid="{333B12FC-BE19-4BB2-A98F-08F17417C8E1}"/>
    <cellStyle name="Notitie 16 3 9 3" xfId="26980" xr:uid="{F03E1BEB-ECB8-4655-BFB8-C91421638FB6}"/>
    <cellStyle name="Notitie 16 30" xfId="5652" xr:uid="{00000000-0005-0000-0000-0000221E0000}"/>
    <cellStyle name="Notitie 16 30 2" xfId="15379" xr:uid="{00000000-0005-0000-0000-0000231E0000}"/>
    <cellStyle name="Notitie 16 30 2 2" xfId="28243" xr:uid="{7C2E3AA6-F93D-4E83-BB03-9E97CC5BB798}"/>
    <cellStyle name="Notitie 16 30 3" xfId="26712" xr:uid="{5BD41A75-CCA1-4A94-82AC-AA9F89690832}"/>
    <cellStyle name="Notitie 16 31" xfId="7624" xr:uid="{00000000-0005-0000-0000-0000241E0000}"/>
    <cellStyle name="Notitie 16 31 2" xfId="17351" xr:uid="{00000000-0005-0000-0000-0000251E0000}"/>
    <cellStyle name="Notitie 16 31 2 2" xfId="28656" xr:uid="{D2BB8AF9-8633-4E6C-904B-53F3308237B4}"/>
    <cellStyle name="Notitie 16 31 3" xfId="27125" xr:uid="{92D087AB-AD33-44C0-AA1C-45F001EB8D42}"/>
    <cellStyle name="Notitie 16 32" xfId="2828" xr:uid="{00000000-0005-0000-0000-0000261E0000}"/>
    <cellStyle name="Notitie 16 32 2" xfId="12555" xr:uid="{00000000-0005-0000-0000-0000271E0000}"/>
    <cellStyle name="Notitie 16 32 2 2" xfId="27873" xr:uid="{BDAAA428-2B75-46B1-84B0-A2E477441B5C}"/>
    <cellStyle name="Notitie 16 32 3" xfId="26342" xr:uid="{512C807F-B12A-4ECB-B95B-345DB2A99774}"/>
    <cellStyle name="Notitie 16 33" xfId="7349" xr:uid="{00000000-0005-0000-0000-0000281E0000}"/>
    <cellStyle name="Notitie 16 33 2" xfId="17076" xr:uid="{00000000-0005-0000-0000-0000291E0000}"/>
    <cellStyle name="Notitie 16 33 2 2" xfId="28612" xr:uid="{D37045B8-E7B6-41F8-9684-BFEAB2D4EDEF}"/>
    <cellStyle name="Notitie 16 33 3" xfId="27081" xr:uid="{9E67F986-20A2-4765-9C38-E10B14ABE744}"/>
    <cellStyle name="Notitie 16 34" xfId="26161" xr:uid="{E8F54134-63D4-486A-AD72-DAD77D5539A3}"/>
    <cellStyle name="Notitie 16 4" xfId="3021" xr:uid="{00000000-0005-0000-0000-00002A1E0000}"/>
    <cellStyle name="Notitie 16 4 2" xfId="12748" xr:uid="{00000000-0005-0000-0000-00002B1E0000}"/>
    <cellStyle name="Notitie 16 4 2 2" xfId="27922" xr:uid="{8067B79F-7A3C-41C2-A30E-A91E7BF001D8}"/>
    <cellStyle name="Notitie 16 4 3" xfId="26391" xr:uid="{5AD6EEB8-B816-4839-977E-4BC7E1B6FBF4}"/>
    <cellStyle name="Notitie 16 5" xfId="2695" xr:uid="{00000000-0005-0000-0000-00002C1E0000}"/>
    <cellStyle name="Notitie 16 5 2" xfId="12422" xr:uid="{00000000-0005-0000-0000-00002D1E0000}"/>
    <cellStyle name="Notitie 16 5 2 2" xfId="27833" xr:uid="{0929F661-DF5E-444E-BB6A-2B1489AC886B}"/>
    <cellStyle name="Notitie 16 5 3" xfId="26302" xr:uid="{3A67474F-94B9-4FE9-96A2-1A3B67E27102}"/>
    <cellStyle name="Notitie 16 6" xfId="4778" xr:uid="{00000000-0005-0000-0000-00002E1E0000}"/>
    <cellStyle name="Notitie 16 6 2" xfId="14505" xr:uid="{00000000-0005-0000-0000-00002F1E0000}"/>
    <cellStyle name="Notitie 16 6 2 2" xfId="28020" xr:uid="{F3A4C64E-50CF-4A14-818A-0BDF26CAC0D6}"/>
    <cellStyle name="Notitie 16 6 3" xfId="26489" xr:uid="{00E89D0B-18AB-4CC4-A44E-8A7215FB97E1}"/>
    <cellStyle name="Notitie 16 7" xfId="5322" xr:uid="{00000000-0005-0000-0000-0000301E0000}"/>
    <cellStyle name="Notitie 16 7 2" xfId="15049" xr:uid="{00000000-0005-0000-0000-0000311E0000}"/>
    <cellStyle name="Notitie 16 7 2 2" xfId="28149" xr:uid="{A16D99BA-F334-48B6-A06F-E766700D87CC}"/>
    <cellStyle name="Notitie 16 7 3" xfId="26618" xr:uid="{D9D97054-9025-4832-858E-C8C73F72D374}"/>
    <cellStyle name="Notitie 16 8" xfId="2615" xr:uid="{00000000-0005-0000-0000-0000321E0000}"/>
    <cellStyle name="Notitie 16 8 2" xfId="12342" xr:uid="{00000000-0005-0000-0000-0000331E0000}"/>
    <cellStyle name="Notitie 16 8 2 2" xfId="27811" xr:uid="{EEA58F8D-00B5-494C-9130-576A22F29391}"/>
    <cellStyle name="Notitie 16 8 3" xfId="26280" xr:uid="{D0616031-03A0-4235-9568-AB07C7E21666}"/>
    <cellStyle name="Notitie 16 9" xfId="2482" xr:uid="{00000000-0005-0000-0000-0000341E0000}"/>
    <cellStyle name="Notitie 16 9 2" xfId="12209" xr:uid="{00000000-0005-0000-0000-0000351E0000}"/>
    <cellStyle name="Notitie 16 9 2 2" xfId="27764" xr:uid="{37C75806-F5BF-4BCC-83E3-1539AFC8BB7E}"/>
    <cellStyle name="Notitie 16 9 3" xfId="26233" xr:uid="{6B2B3AF1-5C32-43DD-A4BF-0DC11398F7FE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0 2 2" xfId="28157" xr:uid="{25B52773-B287-4DE8-9E94-260B8AA6B8C3}"/>
    <cellStyle name="Notitie 2 10 3" xfId="26626" xr:uid="{B971323B-EEAD-4A26-90F8-65B01DCDEB5C}"/>
    <cellStyle name="Notitie 2 11" xfId="5562" xr:uid="{00000000-0005-0000-0000-0000591E0000}"/>
    <cellStyle name="Notitie 2 11 2" xfId="15289" xr:uid="{00000000-0005-0000-0000-00005A1E0000}"/>
    <cellStyle name="Notitie 2 11 2 2" xfId="28220" xr:uid="{EF3F2221-777A-4534-A0EC-8B4D3C066B2C}"/>
    <cellStyle name="Notitie 2 11 3" xfId="26689" xr:uid="{0D497B21-1626-4BF1-93A2-D68DA18A0B75}"/>
    <cellStyle name="Notitie 2 12" xfId="6444" xr:uid="{00000000-0005-0000-0000-00005B1E0000}"/>
    <cellStyle name="Notitie 2 12 2" xfId="16171" xr:uid="{00000000-0005-0000-0000-00005C1E0000}"/>
    <cellStyle name="Notitie 2 12 2 2" xfId="28413" xr:uid="{4E131DF7-4A87-46A9-BE29-576E9CC95BE4}"/>
    <cellStyle name="Notitie 2 12 3" xfId="26882" xr:uid="{CF72D20E-4443-44AB-8E37-D5B2B5222503}"/>
    <cellStyle name="Notitie 2 13" xfId="6654" xr:uid="{00000000-0005-0000-0000-00005D1E0000}"/>
    <cellStyle name="Notitie 2 13 2" xfId="16381" xr:uid="{00000000-0005-0000-0000-00005E1E0000}"/>
    <cellStyle name="Notitie 2 13 2 2" xfId="28456" xr:uid="{EA632EA7-1D20-4A6C-AA21-BF10D660029F}"/>
    <cellStyle name="Notitie 2 13 3" xfId="26925" xr:uid="{D963374A-1A48-4EE2-8D18-329E3415AAC6}"/>
    <cellStyle name="Notitie 2 14" xfId="3097" xr:uid="{00000000-0005-0000-0000-00005F1E0000}"/>
    <cellStyle name="Notitie 2 14 2" xfId="12824" xr:uid="{00000000-0005-0000-0000-0000601E0000}"/>
    <cellStyle name="Notitie 2 14 2 2" xfId="27943" xr:uid="{D4D453BA-65D6-489E-A08A-74E3206DD659}"/>
    <cellStyle name="Notitie 2 14 3" xfId="26412" xr:uid="{EC7B5053-65DB-4312-9776-1FE269A02296}"/>
    <cellStyle name="Notitie 2 15" xfId="5331" xr:uid="{00000000-0005-0000-0000-0000611E0000}"/>
    <cellStyle name="Notitie 2 15 2" xfId="15058" xr:uid="{00000000-0005-0000-0000-0000621E0000}"/>
    <cellStyle name="Notitie 2 15 2 2" xfId="28152" xr:uid="{91E68291-A374-427E-843A-D826728DFA68}"/>
    <cellStyle name="Notitie 2 15 3" xfId="26621" xr:uid="{B2E75F23-C597-43D6-B186-C629A408A330}"/>
    <cellStyle name="Notitie 2 16" xfId="3094" xr:uid="{00000000-0005-0000-0000-0000631E0000}"/>
    <cellStyle name="Notitie 2 16 2" xfId="12821" xr:uid="{00000000-0005-0000-0000-0000641E0000}"/>
    <cellStyle name="Notitie 2 16 2 2" xfId="27942" xr:uid="{D7DDBB46-CD80-4D40-9E98-143E9707FC24}"/>
    <cellStyle name="Notitie 2 16 3" xfId="26411" xr:uid="{5F558400-1770-4E56-BCF5-0B4F6CA8375C}"/>
    <cellStyle name="Notitie 2 17" xfId="5206" xr:uid="{00000000-0005-0000-0000-0000651E0000}"/>
    <cellStyle name="Notitie 2 17 2" xfId="14933" xr:uid="{00000000-0005-0000-0000-0000661E0000}"/>
    <cellStyle name="Notitie 2 17 2 2" xfId="28130" xr:uid="{9C50D75A-6DA4-41C7-B732-A9774FB488FA}"/>
    <cellStyle name="Notitie 2 17 3" xfId="26599" xr:uid="{5EB609FE-47A8-49D6-8BAC-D48E8F78C37E}"/>
    <cellStyle name="Notitie 2 18" xfId="6477" xr:uid="{00000000-0005-0000-0000-0000671E0000}"/>
    <cellStyle name="Notitie 2 18 2" xfId="16204" xr:uid="{00000000-0005-0000-0000-0000681E0000}"/>
    <cellStyle name="Notitie 2 18 2 2" xfId="28414" xr:uid="{9BE35917-5983-4F62-B6B8-9C75E65252FA}"/>
    <cellStyle name="Notitie 2 18 3" xfId="26883" xr:uid="{6C1875B9-DEEE-4A1C-BCA1-C68F4B5BB1C5}"/>
    <cellStyle name="Notitie 2 19" xfId="8091" xr:uid="{00000000-0005-0000-0000-0000691E0000}"/>
    <cellStyle name="Notitie 2 19 2" xfId="17818" xr:uid="{00000000-0005-0000-0000-00006A1E0000}"/>
    <cellStyle name="Notitie 2 19 2 2" xfId="28756" xr:uid="{2FF659DF-3BED-451C-AD42-4BF5326A6A65}"/>
    <cellStyle name="Notitie 2 19 3" xfId="27225" xr:uid="{3707FBBD-4C97-43F7-85A1-6AD675435873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0 2 2" xfId="27755" xr:uid="{37AC9DE4-DADE-46FB-92AC-34B45BF656E0}"/>
    <cellStyle name="Notitie 2 2 10 3" xfId="26224" xr:uid="{FD3F9ADD-1427-46A2-8A71-01722A283243}"/>
    <cellStyle name="Notitie 2 2 11" xfId="4958" xr:uid="{00000000-0005-0000-0000-00006E1E0000}"/>
    <cellStyle name="Notitie 2 2 11 2" xfId="14685" xr:uid="{00000000-0005-0000-0000-00006F1E0000}"/>
    <cellStyle name="Notitie 2 2 11 2 2" xfId="28055" xr:uid="{38B61B53-D946-4BCB-8318-E3E696C5B29F}"/>
    <cellStyle name="Notitie 2 2 11 3" xfId="26524" xr:uid="{F20D259E-2AC6-4325-86DE-329535CB1579}"/>
    <cellStyle name="Notitie 2 2 12" xfId="5391" xr:uid="{00000000-0005-0000-0000-0000701E0000}"/>
    <cellStyle name="Notitie 2 2 12 2" xfId="15118" xr:uid="{00000000-0005-0000-0000-0000711E0000}"/>
    <cellStyle name="Notitie 2 2 12 2 2" xfId="28172" xr:uid="{B5FB9EC5-650C-41E0-B3BE-3768C45E9D03}"/>
    <cellStyle name="Notitie 2 2 12 3" xfId="26641" xr:uid="{42115129-A313-474A-814C-77CB4B3A0A60}"/>
    <cellStyle name="Notitie 2 2 13" xfId="2430" xr:uid="{00000000-0005-0000-0000-0000721E0000}"/>
    <cellStyle name="Notitie 2 2 13 2" xfId="12157" xr:uid="{00000000-0005-0000-0000-0000731E0000}"/>
    <cellStyle name="Notitie 2 2 13 2 2" xfId="27749" xr:uid="{4836F2DD-62B5-4890-A544-2BEC6F8B1908}"/>
    <cellStyle name="Notitie 2 2 13 3" xfId="26218" xr:uid="{0F5B27AF-BBDC-40BF-8FC9-D1E2711EB393}"/>
    <cellStyle name="Notitie 2 2 14" xfId="4864" xr:uid="{00000000-0005-0000-0000-0000741E0000}"/>
    <cellStyle name="Notitie 2 2 14 2" xfId="14591" xr:uid="{00000000-0005-0000-0000-0000751E0000}"/>
    <cellStyle name="Notitie 2 2 14 2 2" xfId="28032" xr:uid="{9F6AFDB6-DEDB-4112-9D47-207F632A5889}"/>
    <cellStyle name="Notitie 2 2 14 3" xfId="26501" xr:uid="{270B33A2-50EA-4489-A60C-336D946D35E7}"/>
    <cellStyle name="Notitie 2 2 15" xfId="2823" xr:uid="{00000000-0005-0000-0000-0000761E0000}"/>
    <cellStyle name="Notitie 2 2 15 2" xfId="12550" xr:uid="{00000000-0005-0000-0000-0000771E0000}"/>
    <cellStyle name="Notitie 2 2 15 2 2" xfId="27870" xr:uid="{4D8D89BB-0660-4700-88EB-7A6B0BE684CB}"/>
    <cellStyle name="Notitie 2 2 15 3" xfId="26339" xr:uid="{5D2F38D4-ED64-4C9E-8317-B0731EA97404}"/>
    <cellStyle name="Notitie 2 2 16" xfId="5145" xr:uid="{00000000-0005-0000-0000-0000781E0000}"/>
    <cellStyle name="Notitie 2 2 16 2" xfId="14872" xr:uid="{00000000-0005-0000-0000-0000791E0000}"/>
    <cellStyle name="Notitie 2 2 16 2 2" xfId="28106" xr:uid="{BA7B17B8-0EB9-4A6D-B2B6-1FA9CDC79581}"/>
    <cellStyle name="Notitie 2 2 16 3" xfId="26575" xr:uid="{232B5F61-CE5A-49C5-9ABD-07E8E631EF21}"/>
    <cellStyle name="Notitie 2 2 17" xfId="4658" xr:uid="{00000000-0005-0000-0000-00007A1E0000}"/>
    <cellStyle name="Notitie 2 2 17 2" xfId="14385" xr:uid="{00000000-0005-0000-0000-00007B1E0000}"/>
    <cellStyle name="Notitie 2 2 17 2 2" xfId="27989" xr:uid="{DFF1E995-2BFF-4F30-8999-15E3875BCF32}"/>
    <cellStyle name="Notitie 2 2 17 3" xfId="26458" xr:uid="{EA9CCF49-2E8A-4A3C-8047-D42EA03CC86C}"/>
    <cellStyle name="Notitie 2 2 18" xfId="8090" xr:uid="{00000000-0005-0000-0000-00007C1E0000}"/>
    <cellStyle name="Notitie 2 2 18 2" xfId="17817" xr:uid="{00000000-0005-0000-0000-00007D1E0000}"/>
    <cellStyle name="Notitie 2 2 18 2 2" xfId="28755" xr:uid="{358CE256-3DB4-4201-868A-27AA5B261D7B}"/>
    <cellStyle name="Notitie 2 2 18 3" xfId="27224" xr:uid="{7477DCB1-6AC4-4E2E-B133-B0FAFF30EA2E}"/>
    <cellStyle name="Notitie 2 2 19" xfId="2960" xr:uid="{00000000-0005-0000-0000-00007E1E0000}"/>
    <cellStyle name="Notitie 2 2 19 2" xfId="12687" xr:uid="{00000000-0005-0000-0000-00007F1E0000}"/>
    <cellStyle name="Notitie 2 2 19 2 2" xfId="27901" xr:uid="{CEE4817E-77A9-4530-87A4-A9FD6493A289}"/>
    <cellStyle name="Notitie 2 2 19 3" xfId="26370" xr:uid="{FA6CBE60-4022-48FD-8F33-50613EA26E5C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0 2 2" xfId="28091" xr:uid="{BA0E1402-8FC0-4699-8FF7-C682A5D4E8A6}"/>
    <cellStyle name="Notitie 2 2 2 10 3" xfId="26560" xr:uid="{BBFD3933-3028-4E09-A202-F67542356566}"/>
    <cellStyle name="Notitie 2 2 2 11" xfId="5498" xr:uid="{00000000-0005-0000-0000-0000831E0000}"/>
    <cellStyle name="Notitie 2 2 2 11 2" xfId="15225" xr:uid="{00000000-0005-0000-0000-0000841E0000}"/>
    <cellStyle name="Notitie 2 2 2 11 2 2" xfId="28200" xr:uid="{0312DFF4-2A54-4673-A915-FA970535EB27}"/>
    <cellStyle name="Notitie 2 2 2 11 3" xfId="26669" xr:uid="{61E2DE89-63F1-405C-8E92-D9A7B104D784}"/>
    <cellStyle name="Notitie 2 2 2 12" xfId="4866" xr:uid="{00000000-0005-0000-0000-0000851E0000}"/>
    <cellStyle name="Notitie 2 2 2 12 2" xfId="14593" xr:uid="{00000000-0005-0000-0000-0000861E0000}"/>
    <cellStyle name="Notitie 2 2 2 12 2 2" xfId="28033" xr:uid="{CCE811B4-8632-40D7-9DA0-0CF0F5E40C70}"/>
    <cellStyle name="Notitie 2 2 2 12 3" xfId="26502" xr:uid="{69DC1019-0B69-4D8C-AE59-48409E8FD709}"/>
    <cellStyle name="Notitie 2 2 2 13" xfId="5504" xr:uid="{00000000-0005-0000-0000-0000871E0000}"/>
    <cellStyle name="Notitie 2 2 2 13 2" xfId="15231" xr:uid="{00000000-0005-0000-0000-0000881E0000}"/>
    <cellStyle name="Notitie 2 2 2 13 2 2" xfId="28203" xr:uid="{877BCCA1-4D08-4EEB-962D-FC2DF46B1E4D}"/>
    <cellStyle name="Notitie 2 2 2 13 3" xfId="26672" xr:uid="{C1197DB9-22DF-4472-954D-7FB31B868264}"/>
    <cellStyle name="Notitie 2 2 2 14" xfId="7155" xr:uid="{00000000-0005-0000-0000-0000891E0000}"/>
    <cellStyle name="Notitie 2 2 2 14 2" xfId="16882" xr:uid="{00000000-0005-0000-0000-00008A1E0000}"/>
    <cellStyle name="Notitie 2 2 2 14 2 2" xfId="28573" xr:uid="{03B7535A-2497-48E8-960C-E249ED4931E0}"/>
    <cellStyle name="Notitie 2 2 2 14 3" xfId="27042" xr:uid="{CA7E95CE-110C-4458-BE05-7AAFC00755B0}"/>
    <cellStyle name="Notitie 2 2 2 15" xfId="6627" xr:uid="{00000000-0005-0000-0000-00008B1E0000}"/>
    <cellStyle name="Notitie 2 2 2 15 2" xfId="16354" xr:uid="{00000000-0005-0000-0000-00008C1E0000}"/>
    <cellStyle name="Notitie 2 2 2 15 2 2" xfId="28450" xr:uid="{694C0AE6-22B8-47B2-9FA6-F896004C063A}"/>
    <cellStyle name="Notitie 2 2 2 15 3" xfId="26919" xr:uid="{D6F0FF3E-54F7-4EB4-997C-4BEF1FF05936}"/>
    <cellStyle name="Notitie 2 2 2 16" xfId="7617" xr:uid="{00000000-0005-0000-0000-00008D1E0000}"/>
    <cellStyle name="Notitie 2 2 2 16 2" xfId="17344" xr:uid="{00000000-0005-0000-0000-00008E1E0000}"/>
    <cellStyle name="Notitie 2 2 2 16 2 2" xfId="28655" xr:uid="{D11EDB79-A764-4A37-95A2-1A4D8F32092C}"/>
    <cellStyle name="Notitie 2 2 2 16 3" xfId="27124" xr:uid="{CE39983F-8C40-4F18-8629-32A1ED3B1CC9}"/>
    <cellStyle name="Notitie 2 2 2 17" xfId="6042" xr:uid="{00000000-0005-0000-0000-00008F1E0000}"/>
    <cellStyle name="Notitie 2 2 2 17 2" xfId="15769" xr:uid="{00000000-0005-0000-0000-0000901E0000}"/>
    <cellStyle name="Notitie 2 2 2 17 2 2" xfId="28317" xr:uid="{2F1EDE52-EC32-476C-9BD8-27D97E070930}"/>
    <cellStyle name="Notitie 2 2 2 17 3" xfId="26786" xr:uid="{1BD1AB4A-AF5D-4B3F-8313-FA71B045C0F5}"/>
    <cellStyle name="Notitie 2 2 2 18" xfId="2670" xr:uid="{00000000-0005-0000-0000-0000911E0000}"/>
    <cellStyle name="Notitie 2 2 2 18 2" xfId="12397" xr:uid="{00000000-0005-0000-0000-0000921E0000}"/>
    <cellStyle name="Notitie 2 2 2 18 2 2" xfId="27822" xr:uid="{0A01CD4F-1B09-4B46-BA16-0F963CBD03E7}"/>
    <cellStyle name="Notitie 2 2 2 18 3" xfId="26291" xr:uid="{4D482914-4C93-4B40-864B-FCC76053BFDC}"/>
    <cellStyle name="Notitie 2 2 2 19" xfId="6838" xr:uid="{00000000-0005-0000-0000-0000931E0000}"/>
    <cellStyle name="Notitie 2 2 2 19 2" xfId="16565" xr:uid="{00000000-0005-0000-0000-0000941E0000}"/>
    <cellStyle name="Notitie 2 2 2 19 2 2" xfId="28492" xr:uid="{1466548E-E220-4399-A175-A38AE347773D}"/>
    <cellStyle name="Notitie 2 2 2 19 3" xfId="26961" xr:uid="{939F20CC-E825-4450-A8B0-65C21B0DA68C}"/>
    <cellStyle name="Notitie 2 2 2 2" xfId="2521" xr:uid="{00000000-0005-0000-0000-0000951E0000}"/>
    <cellStyle name="Notitie 2 2 2 2 2" xfId="12248" xr:uid="{00000000-0005-0000-0000-0000961E0000}"/>
    <cellStyle name="Notitie 2 2 2 2 2 2" xfId="27775" xr:uid="{E0736ED4-3DA1-48D5-B96C-E954803641C1}"/>
    <cellStyle name="Notitie 2 2 2 2 3" xfId="26244" xr:uid="{5571F892-4846-42F5-840F-9C702705C693}"/>
    <cellStyle name="Notitie 2 2 2 20" xfId="6536" xr:uid="{00000000-0005-0000-0000-0000971E0000}"/>
    <cellStyle name="Notitie 2 2 2 20 2" xfId="16263" xr:uid="{00000000-0005-0000-0000-0000981E0000}"/>
    <cellStyle name="Notitie 2 2 2 20 2 2" xfId="28442" xr:uid="{6FF70CAD-BC95-475F-8CDE-7D39E1B2177D}"/>
    <cellStyle name="Notitie 2 2 2 20 3" xfId="26911" xr:uid="{3FCDC67F-FB45-4EBE-A2D9-B3E0D9B1CE66}"/>
    <cellStyle name="Notitie 2 2 2 21" xfId="7453" xr:uid="{00000000-0005-0000-0000-0000991E0000}"/>
    <cellStyle name="Notitie 2 2 2 21 2" xfId="17180" xr:uid="{00000000-0005-0000-0000-00009A1E0000}"/>
    <cellStyle name="Notitie 2 2 2 21 2 2" xfId="28624" xr:uid="{6BAA8F55-746A-41B1-A16A-46770CA3CFDB}"/>
    <cellStyle name="Notitie 2 2 2 21 3" xfId="27093" xr:uid="{50AC8A9C-6F52-425F-94C6-5DF6D100F87F}"/>
    <cellStyle name="Notitie 2 2 2 22" xfId="8303" xr:uid="{00000000-0005-0000-0000-00009B1E0000}"/>
    <cellStyle name="Notitie 2 2 2 22 2" xfId="18030" xr:uid="{00000000-0005-0000-0000-00009C1E0000}"/>
    <cellStyle name="Notitie 2 2 2 22 2 2" xfId="28799" xr:uid="{8BD17EB3-7C2A-474C-B25C-8F4A740CD774}"/>
    <cellStyle name="Notitie 2 2 2 22 3" xfId="27268" xr:uid="{0103823D-87AB-4E4A-B4B2-FDCE1E016C35}"/>
    <cellStyle name="Notitie 2 2 2 23" xfId="8781" xr:uid="{00000000-0005-0000-0000-00009D1E0000}"/>
    <cellStyle name="Notitie 2 2 2 23 2" xfId="18508" xr:uid="{00000000-0005-0000-0000-00009E1E0000}"/>
    <cellStyle name="Notitie 2 2 2 23 2 2" xfId="28903" xr:uid="{B998449F-BBC2-4303-9CF9-D0993233F1C6}"/>
    <cellStyle name="Notitie 2 2 2 23 3" xfId="27372" xr:uid="{E3A63430-8B33-45A6-951B-0D3898294973}"/>
    <cellStyle name="Notitie 2 2 2 24" xfId="6113" xr:uid="{00000000-0005-0000-0000-00009F1E0000}"/>
    <cellStyle name="Notitie 2 2 2 24 2" xfId="15840" xr:uid="{00000000-0005-0000-0000-0000A01E0000}"/>
    <cellStyle name="Notitie 2 2 2 24 2 2" xfId="28339" xr:uid="{593133BB-DB1C-4D39-89DC-BF89EF7D9394}"/>
    <cellStyle name="Notitie 2 2 2 24 3" xfId="26808" xr:uid="{4451A30D-EEA7-45C1-A647-3E685552C06A}"/>
    <cellStyle name="Notitie 2 2 2 25" xfId="7444" xr:uid="{00000000-0005-0000-0000-0000A11E0000}"/>
    <cellStyle name="Notitie 2 2 2 25 2" xfId="17171" xr:uid="{00000000-0005-0000-0000-0000A21E0000}"/>
    <cellStyle name="Notitie 2 2 2 25 2 2" xfId="28621" xr:uid="{0AD43527-C626-47F7-9AEC-DD551E6389B3}"/>
    <cellStyle name="Notitie 2 2 2 25 3" xfId="27090" xr:uid="{3E5DD064-05E0-41F9-8A6B-DE684532ED8B}"/>
    <cellStyle name="Notitie 2 2 2 26" xfId="9018" xr:uid="{00000000-0005-0000-0000-0000A31E0000}"/>
    <cellStyle name="Notitie 2 2 2 26 2" xfId="18745" xr:uid="{00000000-0005-0000-0000-0000A41E0000}"/>
    <cellStyle name="Notitie 2 2 2 26 2 2" xfId="28938" xr:uid="{CBD3716E-7FD2-4159-B2D0-312E22D190B2}"/>
    <cellStyle name="Notitie 2 2 2 26 3" xfId="27407" xr:uid="{27B69E2C-E175-4022-B8B1-4E0A863667B1}"/>
    <cellStyle name="Notitie 2 2 2 27" xfId="9474" xr:uid="{00000000-0005-0000-0000-0000A51E0000}"/>
    <cellStyle name="Notitie 2 2 2 27 2" xfId="19201" xr:uid="{00000000-0005-0000-0000-0000A61E0000}"/>
    <cellStyle name="Notitie 2 2 2 27 2 2" xfId="29039" xr:uid="{08CEABC1-FE79-4042-A143-7CF98103D3FE}"/>
    <cellStyle name="Notitie 2 2 2 27 3" xfId="27508" xr:uid="{6EA68BDC-A31B-4955-B57C-51FF548EC7DC}"/>
    <cellStyle name="Notitie 2 2 2 28" xfId="6748" xr:uid="{00000000-0005-0000-0000-0000A71E0000}"/>
    <cellStyle name="Notitie 2 2 2 28 2" xfId="16475" xr:uid="{00000000-0005-0000-0000-0000A81E0000}"/>
    <cellStyle name="Notitie 2 2 2 28 2 2" xfId="28486" xr:uid="{BDEFA467-335C-4347-B085-CBF583E3769B}"/>
    <cellStyle name="Notitie 2 2 2 28 3" xfId="26955" xr:uid="{5E36BD2F-658C-4B4E-A584-7EE8D211E7C4}"/>
    <cellStyle name="Notitie 2 2 2 29" xfId="6151" xr:uid="{00000000-0005-0000-0000-0000A91E0000}"/>
    <cellStyle name="Notitie 2 2 2 29 2" xfId="15878" xr:uid="{00000000-0005-0000-0000-0000AA1E0000}"/>
    <cellStyle name="Notitie 2 2 2 29 2 2" xfId="28347" xr:uid="{EBF92C17-89C7-4FE1-8354-48FB483D1480}"/>
    <cellStyle name="Notitie 2 2 2 29 3" xfId="26816" xr:uid="{88F089BA-FEA9-4FEE-B15D-72F337A42A4B}"/>
    <cellStyle name="Notitie 2 2 2 3" xfId="3412" xr:uid="{00000000-0005-0000-0000-0000AB1E0000}"/>
    <cellStyle name="Notitie 2 2 2 3 2" xfId="13139" xr:uid="{00000000-0005-0000-0000-0000AC1E0000}"/>
    <cellStyle name="Notitie 2 2 2 3 2 2" xfId="27952" xr:uid="{E7B56613-3EFC-4C99-832B-C485BB1575BC}"/>
    <cellStyle name="Notitie 2 2 2 3 3" xfId="26421" xr:uid="{FE63BE8C-CD82-4D46-B704-E7B6ECCB8520}"/>
    <cellStyle name="Notitie 2 2 2 30" xfId="9701" xr:uid="{00000000-0005-0000-0000-0000AD1E0000}"/>
    <cellStyle name="Notitie 2 2 2 30 2" xfId="19428" xr:uid="{00000000-0005-0000-0000-0000AE1E0000}"/>
    <cellStyle name="Notitie 2 2 2 30 2 2" xfId="29072" xr:uid="{6A1F0255-BCCC-454A-98AF-C88172FCBF1C}"/>
    <cellStyle name="Notitie 2 2 2 30 3" xfId="27541" xr:uid="{049E1C35-895E-4770-8976-DB9583D95349}"/>
    <cellStyle name="Notitie 2 2 2 31" xfId="9869" xr:uid="{00000000-0005-0000-0000-0000AF1E0000}"/>
    <cellStyle name="Notitie 2 2 2 31 2" xfId="19596" xr:uid="{00000000-0005-0000-0000-0000B01E0000}"/>
    <cellStyle name="Notitie 2 2 2 31 2 2" xfId="29102" xr:uid="{81DF0BE4-2E54-49EA-82FC-46E3F46AE318}"/>
    <cellStyle name="Notitie 2 2 2 31 3" xfId="27571" xr:uid="{E7A291F5-6005-4A06-AE88-A669B6174E67}"/>
    <cellStyle name="Notitie 2 2 2 32" xfId="26016" xr:uid="{934E3D14-FE6A-4B73-849F-9BF0BC806CD3}"/>
    <cellStyle name="Notitie 2 2 2 4" xfId="5419" xr:uid="{00000000-0005-0000-0000-0000B11E0000}"/>
    <cellStyle name="Notitie 2 2 2 4 2" xfId="15146" xr:uid="{00000000-0005-0000-0000-0000B21E0000}"/>
    <cellStyle name="Notitie 2 2 2 4 2 2" xfId="28181" xr:uid="{6E052765-098C-415F-BFF9-28D37050C737}"/>
    <cellStyle name="Notitie 2 2 2 4 3" xfId="26650" xr:uid="{1AEC545C-54FE-4F81-8F2E-CA7DBFC08214}"/>
    <cellStyle name="Notitie 2 2 2 5" xfId="6166" xr:uid="{00000000-0005-0000-0000-0000B31E0000}"/>
    <cellStyle name="Notitie 2 2 2 5 2" xfId="15893" xr:uid="{00000000-0005-0000-0000-0000B41E0000}"/>
    <cellStyle name="Notitie 2 2 2 5 2 2" xfId="28356" xr:uid="{29CF38AA-D334-4857-B9C3-6438E5B69F99}"/>
    <cellStyle name="Notitie 2 2 2 5 3" xfId="26825" xr:uid="{3CDE6AB2-5988-445A-9C13-84F07E7DECFC}"/>
    <cellStyle name="Notitie 2 2 2 6" xfId="4661" xr:uid="{00000000-0005-0000-0000-0000B51E0000}"/>
    <cellStyle name="Notitie 2 2 2 6 2" xfId="14388" xr:uid="{00000000-0005-0000-0000-0000B61E0000}"/>
    <cellStyle name="Notitie 2 2 2 6 2 2" xfId="27991" xr:uid="{E9382AAC-DE34-4C7B-BAC1-71A9C9F3DAE2}"/>
    <cellStyle name="Notitie 2 2 2 6 3" xfId="26460" xr:uid="{03A1B0DD-8E3D-405A-AA6D-B6B7F1C2E442}"/>
    <cellStyle name="Notitie 2 2 2 7" xfId="2830" xr:uid="{00000000-0005-0000-0000-0000B71E0000}"/>
    <cellStyle name="Notitie 2 2 2 7 2" xfId="12557" xr:uid="{00000000-0005-0000-0000-0000B81E0000}"/>
    <cellStyle name="Notitie 2 2 2 7 2 2" xfId="27874" xr:uid="{A556DD0B-8EA2-434A-8CB4-215599E07F2A}"/>
    <cellStyle name="Notitie 2 2 2 7 3" xfId="26343" xr:uid="{280C14C8-BA71-48F4-A950-B9C9A76C4735}"/>
    <cellStyle name="Notitie 2 2 2 8" xfId="2559" xr:uid="{00000000-0005-0000-0000-0000B91E0000}"/>
    <cellStyle name="Notitie 2 2 2 8 2" xfId="12286" xr:uid="{00000000-0005-0000-0000-0000BA1E0000}"/>
    <cellStyle name="Notitie 2 2 2 8 2 2" xfId="27793" xr:uid="{19127806-68DC-4B2B-AEAC-82C6530D3D91}"/>
    <cellStyle name="Notitie 2 2 2 8 3" xfId="26262" xr:uid="{874905C5-861B-4FD9-8A15-87592B090B59}"/>
    <cellStyle name="Notitie 2 2 2 9" xfId="5962" xr:uid="{00000000-0005-0000-0000-0000BB1E0000}"/>
    <cellStyle name="Notitie 2 2 2 9 2" xfId="15689" xr:uid="{00000000-0005-0000-0000-0000BC1E0000}"/>
    <cellStyle name="Notitie 2 2 2 9 2 2" xfId="28315" xr:uid="{041C0D4E-AEFE-4EDA-86BA-6667CB0837B6}"/>
    <cellStyle name="Notitie 2 2 2 9 3" xfId="26784" xr:uid="{BA08E019-9325-4FD5-A87D-A68D0555DEDA}"/>
    <cellStyle name="Notitie 2 2 20" xfId="3008" xr:uid="{00000000-0005-0000-0000-0000BD1E0000}"/>
    <cellStyle name="Notitie 2 2 20 2" xfId="12735" xr:uid="{00000000-0005-0000-0000-0000BE1E0000}"/>
    <cellStyle name="Notitie 2 2 20 2 2" xfId="27912" xr:uid="{2925C8A0-1D29-4274-B2FC-5789B0CB8E14}"/>
    <cellStyle name="Notitie 2 2 20 3" xfId="26381" xr:uid="{F0FD78A7-2BD5-4989-8818-B67B93E5E309}"/>
    <cellStyle name="Notitie 2 2 21" xfId="6615" xr:uid="{00000000-0005-0000-0000-0000BF1E0000}"/>
    <cellStyle name="Notitie 2 2 21 2" xfId="16342" xr:uid="{00000000-0005-0000-0000-0000C01E0000}"/>
    <cellStyle name="Notitie 2 2 21 2 2" xfId="28447" xr:uid="{025B5E46-69B3-4304-972F-EE96273A1AB7}"/>
    <cellStyle name="Notitie 2 2 21 3" xfId="26916" xr:uid="{09B99C05-8A18-45F7-BEA4-B29BC9913D82}"/>
    <cellStyle name="Notitie 2 2 22" xfId="4758" xr:uid="{00000000-0005-0000-0000-0000C11E0000}"/>
    <cellStyle name="Notitie 2 2 22 2" xfId="14485" xr:uid="{00000000-0005-0000-0000-0000C21E0000}"/>
    <cellStyle name="Notitie 2 2 22 2 2" xfId="28014" xr:uid="{03FCB08E-36B1-48E3-BEA3-680954DD04F5}"/>
    <cellStyle name="Notitie 2 2 22 3" xfId="26483" xr:uid="{02293166-7F36-4420-A5BA-E0AE04E91FCD}"/>
    <cellStyle name="Notitie 2 2 23" xfId="4940" xr:uid="{00000000-0005-0000-0000-0000C31E0000}"/>
    <cellStyle name="Notitie 2 2 23 2" xfId="14667" xr:uid="{00000000-0005-0000-0000-0000C41E0000}"/>
    <cellStyle name="Notitie 2 2 23 2 2" xfId="28049" xr:uid="{F5FF072D-6C32-4591-9E15-D7F1E5A02B90}"/>
    <cellStyle name="Notitie 2 2 23 3" xfId="26518" xr:uid="{15AE6B88-6CB9-4C8F-A7ED-67B0F5377AD3}"/>
    <cellStyle name="Notitie 2 2 24" xfId="5141" xr:uid="{00000000-0005-0000-0000-0000C51E0000}"/>
    <cellStyle name="Notitie 2 2 24 2" xfId="14868" xr:uid="{00000000-0005-0000-0000-0000C61E0000}"/>
    <cellStyle name="Notitie 2 2 24 2 2" xfId="28104" xr:uid="{DD0FF2FF-5C6E-4EC9-ADCB-95060578295E}"/>
    <cellStyle name="Notitie 2 2 24 3" xfId="26573" xr:uid="{F0A5A48D-EF49-4F75-B1D7-354BFF40A676}"/>
    <cellStyle name="Notitie 2 2 25" xfId="8044" xr:uid="{00000000-0005-0000-0000-0000C71E0000}"/>
    <cellStyle name="Notitie 2 2 25 2" xfId="17771" xr:uid="{00000000-0005-0000-0000-0000C81E0000}"/>
    <cellStyle name="Notitie 2 2 25 2 2" xfId="28739" xr:uid="{374C7F99-2D38-45C3-AC6D-4EE4AB024E89}"/>
    <cellStyle name="Notitie 2 2 25 3" xfId="27208" xr:uid="{9E4AC000-7395-4056-8786-D5E6AB565F6E}"/>
    <cellStyle name="Notitie 2 2 26" xfId="6846" xr:uid="{00000000-0005-0000-0000-0000C91E0000}"/>
    <cellStyle name="Notitie 2 2 26 2" xfId="16573" xr:uid="{00000000-0005-0000-0000-0000CA1E0000}"/>
    <cellStyle name="Notitie 2 2 26 2 2" xfId="28494" xr:uid="{E81939C2-5848-48C5-BEE4-B72E252F1269}"/>
    <cellStyle name="Notitie 2 2 26 3" xfId="26963" xr:uid="{59A09B2C-A859-45BC-B59D-EB05B2D5B5B4}"/>
    <cellStyle name="Notitie 2 2 27" xfId="4747" xr:uid="{00000000-0005-0000-0000-0000CB1E0000}"/>
    <cellStyle name="Notitie 2 2 27 2" xfId="14474" xr:uid="{00000000-0005-0000-0000-0000CC1E0000}"/>
    <cellStyle name="Notitie 2 2 27 2 2" xfId="28011" xr:uid="{CD956BFD-5C87-4880-A783-C69E76C6EEE4}"/>
    <cellStyle name="Notitie 2 2 27 3" xfId="26480" xr:uid="{D586F13D-1C40-4C92-82F7-765863385DFA}"/>
    <cellStyle name="Notitie 2 2 28" xfId="2569" xr:uid="{00000000-0005-0000-0000-0000CD1E0000}"/>
    <cellStyle name="Notitie 2 2 28 2" xfId="12296" xr:uid="{00000000-0005-0000-0000-0000CE1E0000}"/>
    <cellStyle name="Notitie 2 2 28 2 2" xfId="27794" xr:uid="{880C2711-D5B7-485A-9257-70A25B21E0C1}"/>
    <cellStyle name="Notitie 2 2 28 3" xfId="26263" xr:uid="{9A9A6FA9-EC74-41DD-B9BC-41B63B7B0E59}"/>
    <cellStyle name="Notitie 2 2 29" xfId="2821" xr:uid="{00000000-0005-0000-0000-0000CF1E0000}"/>
    <cellStyle name="Notitie 2 2 29 2" xfId="12548" xr:uid="{00000000-0005-0000-0000-0000D01E0000}"/>
    <cellStyle name="Notitie 2 2 29 2 2" xfId="27869" xr:uid="{1A7BA075-7FFB-48AD-9D51-BF522EBFB395}"/>
    <cellStyle name="Notitie 2 2 29 3" xfId="26338" xr:uid="{635C80AE-FC76-443B-B492-71514FD5F276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0 2 2" xfId="28497" xr:uid="{CBD1C831-91F2-4A30-91EF-E155AA9438FF}"/>
    <cellStyle name="Notitie 2 2 3 10 3" xfId="26966" xr:uid="{DCE8980D-7BF0-4C06-B21B-75387440327B}"/>
    <cellStyle name="Notitie 2 2 3 11" xfId="7059" xr:uid="{00000000-0005-0000-0000-0000D41E0000}"/>
    <cellStyle name="Notitie 2 2 3 11 2" xfId="16786" xr:uid="{00000000-0005-0000-0000-0000D51E0000}"/>
    <cellStyle name="Notitie 2 2 3 11 2 2" xfId="28542" xr:uid="{887A6877-8479-4CDB-8021-3C1A014CADDC}"/>
    <cellStyle name="Notitie 2 2 3 11 3" xfId="27011" xr:uid="{D033DC5E-D780-457D-A171-DAE11B885332}"/>
    <cellStyle name="Notitie 2 2 3 12" xfId="7255" xr:uid="{00000000-0005-0000-0000-0000D61E0000}"/>
    <cellStyle name="Notitie 2 2 3 12 2" xfId="16982" xr:uid="{00000000-0005-0000-0000-0000D71E0000}"/>
    <cellStyle name="Notitie 2 2 3 12 2 2" xfId="28584" xr:uid="{6423C63C-010C-4BD2-8F5C-08DA8FFACD6D}"/>
    <cellStyle name="Notitie 2 2 3 12 3" xfId="27053" xr:uid="{A6FA7EA8-1F36-47AB-BF99-2B8F6B3FFA14}"/>
    <cellStyle name="Notitie 2 2 3 13" xfId="7452" xr:uid="{00000000-0005-0000-0000-0000D81E0000}"/>
    <cellStyle name="Notitie 2 2 3 13 2" xfId="17179" xr:uid="{00000000-0005-0000-0000-0000D91E0000}"/>
    <cellStyle name="Notitie 2 2 3 13 2 2" xfId="28623" xr:uid="{E06ABF83-D594-4D8D-9FA3-F1FEB2DF9792}"/>
    <cellStyle name="Notitie 2 2 3 13 3" xfId="27092" xr:uid="{7447E846-FCB9-411C-A945-A21C541159F4}"/>
    <cellStyle name="Notitie 2 2 3 14" xfId="7646" xr:uid="{00000000-0005-0000-0000-0000DA1E0000}"/>
    <cellStyle name="Notitie 2 2 3 14 2" xfId="17373" xr:uid="{00000000-0005-0000-0000-0000DB1E0000}"/>
    <cellStyle name="Notitie 2 2 3 14 2 2" xfId="28665" xr:uid="{7ED75ACA-2610-4ED0-91F5-43AB42CF2959}"/>
    <cellStyle name="Notitie 2 2 3 14 3" xfId="27134" xr:uid="{2BA440B5-7295-4102-A2BE-1E8621137839}"/>
    <cellStyle name="Notitie 2 2 3 15" xfId="8089" xr:uid="{00000000-0005-0000-0000-0000DC1E0000}"/>
    <cellStyle name="Notitie 2 2 3 15 2" xfId="17816" xr:uid="{00000000-0005-0000-0000-0000DD1E0000}"/>
    <cellStyle name="Notitie 2 2 3 15 2 2" xfId="28754" xr:uid="{98C65C94-757A-46AC-B1CC-168C5AE10F9E}"/>
    <cellStyle name="Notitie 2 2 3 15 3" xfId="27223" xr:uid="{252FFBA2-D2C5-4BB3-BFCD-B02CF041C69F}"/>
    <cellStyle name="Notitie 2 2 3 16" xfId="6046" xr:uid="{00000000-0005-0000-0000-0000DE1E0000}"/>
    <cellStyle name="Notitie 2 2 3 16 2" xfId="15773" xr:uid="{00000000-0005-0000-0000-0000DF1E0000}"/>
    <cellStyle name="Notitie 2 2 3 16 2 2" xfId="28318" xr:uid="{3332C7EA-4925-455E-83B0-FE0436FDEE36}"/>
    <cellStyle name="Notitie 2 2 3 16 3" xfId="26787" xr:uid="{E97B6A9E-C76D-4094-A291-D93342F7FE67}"/>
    <cellStyle name="Notitie 2 2 3 17" xfId="8142" xr:uid="{00000000-0005-0000-0000-0000E01E0000}"/>
    <cellStyle name="Notitie 2 2 3 17 2" xfId="17869" xr:uid="{00000000-0005-0000-0000-0000E11E0000}"/>
    <cellStyle name="Notitie 2 2 3 17 2 2" xfId="28769" xr:uid="{A4D500B2-D246-47D7-B03B-C3E9EBFE1B9D}"/>
    <cellStyle name="Notitie 2 2 3 17 3" xfId="27238" xr:uid="{D44D7AB0-BFF4-4915-BC9C-E12C5F4C291B}"/>
    <cellStyle name="Notitie 2 2 3 18" xfId="8333" xr:uid="{00000000-0005-0000-0000-0000E21E0000}"/>
    <cellStyle name="Notitie 2 2 3 18 2" xfId="18060" xr:uid="{00000000-0005-0000-0000-0000E31E0000}"/>
    <cellStyle name="Notitie 2 2 3 18 2 2" xfId="28805" xr:uid="{9479406A-3A2A-474C-B7BC-E27D089CFAD7}"/>
    <cellStyle name="Notitie 2 2 3 18 3" xfId="27274" xr:uid="{65F1EA51-CDC7-4C24-803B-E0C66FC3FC71}"/>
    <cellStyle name="Notitie 2 2 3 19" xfId="8514" xr:uid="{00000000-0005-0000-0000-0000E41E0000}"/>
    <cellStyle name="Notitie 2 2 3 19 2" xfId="18241" xr:uid="{00000000-0005-0000-0000-0000E51E0000}"/>
    <cellStyle name="Notitie 2 2 3 19 2 2" xfId="28840" xr:uid="{D531B9C1-B130-40C3-80CD-FF1FBBC58699}"/>
    <cellStyle name="Notitie 2 2 3 19 3" xfId="27309" xr:uid="{2756C052-2286-4C32-B462-3AFB4FC728DF}"/>
    <cellStyle name="Notitie 2 2 3 2" xfId="2522" xr:uid="{00000000-0005-0000-0000-0000E61E0000}"/>
    <cellStyle name="Notitie 2 2 3 2 2" xfId="12249" xr:uid="{00000000-0005-0000-0000-0000E71E0000}"/>
    <cellStyle name="Notitie 2 2 3 2 2 2" xfId="27776" xr:uid="{BA2CB674-B85B-4FC5-965D-18FCA64C79CB}"/>
    <cellStyle name="Notitie 2 2 3 2 3" xfId="26245" xr:uid="{FA6F4051-19B8-4CDB-92CF-5F5CC843E631}"/>
    <cellStyle name="Notitie 2 2 3 20" xfId="8690" xr:uid="{00000000-0005-0000-0000-0000E81E0000}"/>
    <cellStyle name="Notitie 2 2 3 20 2" xfId="18417" xr:uid="{00000000-0005-0000-0000-0000E91E0000}"/>
    <cellStyle name="Notitie 2 2 3 20 2 2" xfId="28874" xr:uid="{0C5D6718-2866-4503-A1B2-A6DAA38BA19B}"/>
    <cellStyle name="Notitie 2 2 3 20 3" xfId="27343" xr:uid="{14A7CDD2-A6C2-4394-A38F-513E2A4D9A3B}"/>
    <cellStyle name="Notitie 2 2 3 21" xfId="8862" xr:uid="{00000000-0005-0000-0000-0000EA1E0000}"/>
    <cellStyle name="Notitie 2 2 3 21 2" xfId="18589" xr:uid="{00000000-0005-0000-0000-0000EB1E0000}"/>
    <cellStyle name="Notitie 2 2 3 21 2 2" xfId="28908" xr:uid="{782F8B2C-0917-414E-BCCE-43F2E207B778}"/>
    <cellStyle name="Notitie 2 2 3 21 3" xfId="27377" xr:uid="{61B0CE96-0FD7-4084-B6BA-2069305D5672}"/>
    <cellStyle name="Notitie 2 2 3 22" xfId="9043" xr:uid="{00000000-0005-0000-0000-0000EC1E0000}"/>
    <cellStyle name="Notitie 2 2 3 22 2" xfId="18770" xr:uid="{00000000-0005-0000-0000-0000ED1E0000}"/>
    <cellStyle name="Notitie 2 2 3 22 2 2" xfId="28942" xr:uid="{EE16448D-7E07-4B05-B87A-920BC0FDDCD1}"/>
    <cellStyle name="Notitie 2 2 3 22 3" xfId="27411" xr:uid="{8318BBE0-79D6-438A-A32F-BD0F7B8B4722}"/>
    <cellStyle name="Notitie 2 2 3 23" xfId="9213" xr:uid="{00000000-0005-0000-0000-0000EE1E0000}"/>
    <cellStyle name="Notitie 2 2 3 23 2" xfId="18940" xr:uid="{00000000-0005-0000-0000-0000EF1E0000}"/>
    <cellStyle name="Notitie 2 2 3 23 2 2" xfId="28975" xr:uid="{AAE6629D-75EC-4B9B-9032-97A7FB48CF16}"/>
    <cellStyle name="Notitie 2 2 3 23 3" xfId="27444" xr:uid="{EA07BFDE-9F8C-47B5-BC26-317CC3272C7A}"/>
    <cellStyle name="Notitie 2 2 3 24" xfId="9383" xr:uid="{00000000-0005-0000-0000-0000F01E0000}"/>
    <cellStyle name="Notitie 2 2 3 24 2" xfId="19110" xr:uid="{00000000-0005-0000-0000-0000F11E0000}"/>
    <cellStyle name="Notitie 2 2 3 24 2 2" xfId="29010" xr:uid="{F02C9A89-664F-46D0-BE71-772935F6B839}"/>
    <cellStyle name="Notitie 2 2 3 24 3" xfId="27479" xr:uid="{6362BBEC-D75E-4734-B3F4-7FD70D3BE13A}"/>
    <cellStyle name="Notitie 2 2 3 25" xfId="9546" xr:uid="{00000000-0005-0000-0000-0000F21E0000}"/>
    <cellStyle name="Notitie 2 2 3 25 2" xfId="19273" xr:uid="{00000000-0005-0000-0000-0000F31E0000}"/>
    <cellStyle name="Notitie 2 2 3 25 2 2" xfId="29043" xr:uid="{F8810E08-1463-4DA6-A012-DD5EF9BE5EA7}"/>
    <cellStyle name="Notitie 2 2 3 25 3" xfId="27512" xr:uid="{14A15EE8-EEE8-4B22-A64B-E53B619A2E5F}"/>
    <cellStyle name="Notitie 2 2 3 26" xfId="9719" xr:uid="{00000000-0005-0000-0000-0000F41E0000}"/>
    <cellStyle name="Notitie 2 2 3 26 2" xfId="19446" xr:uid="{00000000-0005-0000-0000-0000F51E0000}"/>
    <cellStyle name="Notitie 2 2 3 26 2 2" xfId="29075" xr:uid="{160A51E6-08C4-4644-BBC2-06301E7412EA}"/>
    <cellStyle name="Notitie 2 2 3 26 3" xfId="27544" xr:uid="{5013A738-0E6E-46C9-9D13-EAE048F8F33F}"/>
    <cellStyle name="Notitie 2 2 3 27" xfId="9880" xr:uid="{00000000-0005-0000-0000-0000F61E0000}"/>
    <cellStyle name="Notitie 2 2 3 27 2" xfId="19607" xr:uid="{00000000-0005-0000-0000-0000F71E0000}"/>
    <cellStyle name="Notitie 2 2 3 27 2 2" xfId="29106" xr:uid="{9DAFFB7B-D484-4631-A8BC-8F85141A7637}"/>
    <cellStyle name="Notitie 2 2 3 27 3" xfId="27575" xr:uid="{40551BBC-F85C-43BB-9DDB-9BB61B94AA68}"/>
    <cellStyle name="Notitie 2 2 3 28" xfId="10039" xr:uid="{00000000-0005-0000-0000-0000F81E0000}"/>
    <cellStyle name="Notitie 2 2 3 28 2" xfId="19766" xr:uid="{00000000-0005-0000-0000-0000F91E0000}"/>
    <cellStyle name="Notitie 2 2 3 28 2 2" xfId="29137" xr:uid="{FDF93DC4-B214-4D83-A823-9E075601D99A}"/>
    <cellStyle name="Notitie 2 2 3 28 3" xfId="27606" xr:uid="{CE8983C0-773E-49AF-AD9D-8C234AB1EC9C}"/>
    <cellStyle name="Notitie 2 2 3 29" xfId="10194" xr:uid="{00000000-0005-0000-0000-0000FA1E0000}"/>
    <cellStyle name="Notitie 2 2 3 29 2" xfId="19921" xr:uid="{00000000-0005-0000-0000-0000FB1E0000}"/>
    <cellStyle name="Notitie 2 2 3 29 2 2" xfId="29167" xr:uid="{96AA46BF-00D3-4B37-A699-58743D801F9F}"/>
    <cellStyle name="Notitie 2 2 3 29 3" xfId="27636" xr:uid="{AF47AAE6-A1B3-4B06-B7D2-D07D8F5D85C4}"/>
    <cellStyle name="Notitie 2 2 3 3" xfId="2598" xr:uid="{00000000-0005-0000-0000-0000FC1E0000}"/>
    <cellStyle name="Notitie 2 2 3 3 2" xfId="12325" xr:uid="{00000000-0005-0000-0000-0000FD1E0000}"/>
    <cellStyle name="Notitie 2 2 3 3 2 2" xfId="27805" xr:uid="{C42407C8-813D-42FA-AF27-8FAFFDBE3E69}"/>
    <cellStyle name="Notitie 2 2 3 3 3" xfId="26274" xr:uid="{A464B03B-1F3C-4CD5-B106-FD2CBFAA9FF0}"/>
    <cellStyle name="Notitie 2 2 3 30" xfId="10348" xr:uid="{00000000-0005-0000-0000-0000FE1E0000}"/>
    <cellStyle name="Notitie 2 2 3 30 2" xfId="20075" xr:uid="{00000000-0005-0000-0000-0000FF1E0000}"/>
    <cellStyle name="Notitie 2 2 3 30 2 2" xfId="29197" xr:uid="{F6D02F4C-BBBF-4C4D-942A-22CB0EAE67EA}"/>
    <cellStyle name="Notitie 2 2 3 30 3" xfId="27666" xr:uid="{EB9274A5-248D-4342-8096-0D8F4DB24849}"/>
    <cellStyle name="Notitie 2 2 3 31" xfId="10499" xr:uid="{00000000-0005-0000-0000-0000001F0000}"/>
    <cellStyle name="Notitie 2 2 3 31 2" xfId="20226" xr:uid="{00000000-0005-0000-0000-0000011F0000}"/>
    <cellStyle name="Notitie 2 2 3 31 2 2" xfId="29226" xr:uid="{7F781657-7F96-4549-825F-C3AC31A443E4}"/>
    <cellStyle name="Notitie 2 2 3 31 3" xfId="27695" xr:uid="{32033356-99F3-4A4F-BAC4-CD2EAE325083}"/>
    <cellStyle name="Notitie 2 2 3 32" xfId="26017" xr:uid="{624FCC34-5696-4C68-A20A-09E56CA4C989}"/>
    <cellStyle name="Notitie 2 2 3 4" xfId="5653" xr:uid="{00000000-0005-0000-0000-0000021F0000}"/>
    <cellStyle name="Notitie 2 2 3 4 2" xfId="15380" xr:uid="{00000000-0005-0000-0000-0000031F0000}"/>
    <cellStyle name="Notitie 2 2 3 4 2 2" xfId="28244" xr:uid="{DB312E50-4209-4BB8-B13B-C5DD73F37A64}"/>
    <cellStyle name="Notitie 2 2 3 4 3" xfId="26713" xr:uid="{B3B649D2-0A19-4E63-8F54-73297FBFB942}"/>
    <cellStyle name="Notitie 2 2 3 5" xfId="6165" xr:uid="{00000000-0005-0000-0000-0000041F0000}"/>
    <cellStyle name="Notitie 2 2 3 5 2" xfId="15892" xr:uid="{00000000-0005-0000-0000-0000051F0000}"/>
    <cellStyle name="Notitie 2 2 3 5 2 2" xfId="28355" xr:uid="{CB3F798D-388F-4C20-98CC-4323E72A1991}"/>
    <cellStyle name="Notitie 2 2 3 5 3" xfId="26824" xr:uid="{2F17C722-E765-407C-830E-0E5F16A47ED2}"/>
    <cellStyle name="Notitie 2 2 3 6" xfId="5045" xr:uid="{00000000-0005-0000-0000-0000061F0000}"/>
    <cellStyle name="Notitie 2 2 3 6 2" xfId="14772" xr:uid="{00000000-0005-0000-0000-0000071F0000}"/>
    <cellStyle name="Notitie 2 2 3 6 2 2" xfId="28075" xr:uid="{4ED144BE-DD71-495A-B565-C1AD1D6B4371}"/>
    <cellStyle name="Notitie 2 2 3 6 3" xfId="26544" xr:uid="{1F3B06E8-A614-4396-9E82-4ED08D246129}"/>
    <cellStyle name="Notitie 2 2 3 7" xfId="6244" xr:uid="{00000000-0005-0000-0000-0000081F0000}"/>
    <cellStyle name="Notitie 2 2 3 7 2" xfId="15971" xr:uid="{00000000-0005-0000-0000-0000091F0000}"/>
    <cellStyle name="Notitie 2 2 3 7 2 2" xfId="28375" xr:uid="{19E8E9E7-34DF-47F7-8958-89CAEAB1AB00}"/>
    <cellStyle name="Notitie 2 2 3 7 3" xfId="26844" xr:uid="{2B52FD7C-AB32-4271-AB57-032354EFC5C0}"/>
    <cellStyle name="Notitie 2 2 3 8" xfId="5631" xr:uid="{00000000-0005-0000-0000-00000A1F0000}"/>
    <cellStyle name="Notitie 2 2 3 8 2" xfId="15358" xr:uid="{00000000-0005-0000-0000-00000B1F0000}"/>
    <cellStyle name="Notitie 2 2 3 8 2 2" xfId="28237" xr:uid="{D4E8D1B6-7390-4FCA-BD7D-FDECD4789E25}"/>
    <cellStyle name="Notitie 2 2 3 8 3" xfId="26706" xr:uid="{EF15877A-93FF-480E-A775-D438B4BACA7C}"/>
    <cellStyle name="Notitie 2 2 3 9" xfId="6114" xr:uid="{00000000-0005-0000-0000-00000C1F0000}"/>
    <cellStyle name="Notitie 2 2 3 9 2" xfId="15841" xr:uid="{00000000-0005-0000-0000-00000D1F0000}"/>
    <cellStyle name="Notitie 2 2 3 9 2 2" xfId="28340" xr:uid="{AC1CE86A-8222-4BCB-9E33-637D9E71CB8B}"/>
    <cellStyle name="Notitie 2 2 3 9 3" xfId="26809" xr:uid="{EE9303D0-684E-403F-BEA9-205D3FC39528}"/>
    <cellStyle name="Notitie 2 2 30" xfId="8489" xr:uid="{00000000-0005-0000-0000-00000E1F0000}"/>
    <cellStyle name="Notitie 2 2 30 2" xfId="18216" xr:uid="{00000000-0005-0000-0000-00000F1F0000}"/>
    <cellStyle name="Notitie 2 2 30 2 2" xfId="28834" xr:uid="{0CFE820D-55C8-404B-9B67-7EE0F035E51A}"/>
    <cellStyle name="Notitie 2 2 30 3" xfId="27303" xr:uid="{B38624BB-A338-425F-B1FF-AC0F66281EC7}"/>
    <cellStyle name="Notitie 2 2 31" xfId="4754" xr:uid="{00000000-0005-0000-0000-0000101F0000}"/>
    <cellStyle name="Notitie 2 2 31 2" xfId="14481" xr:uid="{00000000-0005-0000-0000-0000111F0000}"/>
    <cellStyle name="Notitie 2 2 31 2 2" xfId="28012" xr:uid="{88156FE7-1A3B-4A59-B86B-4053ED65FBE8}"/>
    <cellStyle name="Notitie 2 2 31 3" xfId="26481" xr:uid="{428ACDC8-9E9C-4DBB-A2E8-9D7CB4529981}"/>
    <cellStyle name="Notitie 2 2 32" xfId="2432" xr:uid="{00000000-0005-0000-0000-0000121F0000}"/>
    <cellStyle name="Notitie 2 2 32 2" xfId="12159" xr:uid="{00000000-0005-0000-0000-0000131F0000}"/>
    <cellStyle name="Notitie 2 2 32 2 2" xfId="27750" xr:uid="{7EF0BD1C-E85E-407B-B2F3-3E8D51A81F0A}"/>
    <cellStyle name="Notitie 2 2 32 3" xfId="26219" xr:uid="{8A87FBC2-E354-4965-8AB2-0E9EAC074D21}"/>
    <cellStyle name="Notitie 2 2 33" xfId="5037" xr:uid="{00000000-0005-0000-0000-0000141F0000}"/>
    <cellStyle name="Notitie 2 2 33 2" xfId="14764" xr:uid="{00000000-0005-0000-0000-0000151F0000}"/>
    <cellStyle name="Notitie 2 2 33 2 2" xfId="28073" xr:uid="{8D7D7156-FF0F-4FF4-A297-B47499134074}"/>
    <cellStyle name="Notitie 2 2 33 3" xfId="26542" xr:uid="{77A35891-D2B1-496F-A2A4-303A4BB2A295}"/>
    <cellStyle name="Notitie 2 2 34" xfId="2919" xr:uid="{00000000-0005-0000-0000-0000161F0000}"/>
    <cellStyle name="Notitie 2 2 34 2" xfId="12646" xr:uid="{00000000-0005-0000-0000-0000171F0000}"/>
    <cellStyle name="Notitie 2 2 34 2 2" xfId="27890" xr:uid="{20093655-0F7F-4C41-A1B4-0ED86A8CED7B}"/>
    <cellStyle name="Notitie 2 2 34 3" xfId="26359" xr:uid="{92159FB1-BD71-4502-9CC8-1190DA1EF298}"/>
    <cellStyle name="Notitie 2 2 35" xfId="26015" xr:uid="{867572CF-E83F-4669-9111-8A9C3FC1A937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0 2 2" xfId="27851" xr:uid="{88AAB75D-5422-4900-980B-673803CDDA66}"/>
    <cellStyle name="Notitie 2 2 4 10 3" xfId="26320" xr:uid="{AF39D8BC-B58F-4DCB-B1BD-E4806A416C4F}"/>
    <cellStyle name="Notitie 2 2 4 11" xfId="4981" xr:uid="{00000000-0005-0000-0000-00001B1F0000}"/>
    <cellStyle name="Notitie 2 2 4 11 2" xfId="14708" xr:uid="{00000000-0005-0000-0000-00001C1F0000}"/>
    <cellStyle name="Notitie 2 2 4 11 2 2" xfId="28060" xr:uid="{C47A7878-9F4F-41DB-9F17-3D29B7497304}"/>
    <cellStyle name="Notitie 2 2 4 11 3" xfId="26529" xr:uid="{BBD6FA7B-9823-4DC9-A1A3-4D1F09C43349}"/>
    <cellStyle name="Notitie 2 2 4 12" xfId="2678" xr:uid="{00000000-0005-0000-0000-00001D1F0000}"/>
    <cellStyle name="Notitie 2 2 4 12 2" xfId="12405" xr:uid="{00000000-0005-0000-0000-00001E1F0000}"/>
    <cellStyle name="Notitie 2 2 4 12 2 2" xfId="27825" xr:uid="{9B072174-00E0-4514-ACE6-83D212F0E880}"/>
    <cellStyle name="Notitie 2 2 4 12 3" xfId="26294" xr:uid="{D7A71214-40C3-48C0-A612-DD358B9F2B1D}"/>
    <cellStyle name="Notitie 2 2 4 13" xfId="5576" xr:uid="{00000000-0005-0000-0000-00001F1F0000}"/>
    <cellStyle name="Notitie 2 2 4 13 2" xfId="15303" xr:uid="{00000000-0005-0000-0000-0000201F0000}"/>
    <cellStyle name="Notitie 2 2 4 13 2 2" xfId="28225" xr:uid="{21192AA9-EB34-4073-9F7A-CF746A345971}"/>
    <cellStyle name="Notitie 2 2 4 13 3" xfId="26694" xr:uid="{30E6A4EE-E1D2-4840-8242-202D812AD8D0}"/>
    <cellStyle name="Notitie 2 2 4 14" xfId="5203" xr:uid="{00000000-0005-0000-0000-0000211F0000}"/>
    <cellStyle name="Notitie 2 2 4 14 2" xfId="14930" xr:uid="{00000000-0005-0000-0000-0000221F0000}"/>
    <cellStyle name="Notitie 2 2 4 14 2 2" xfId="28129" xr:uid="{3E86D3FC-E027-4E29-977B-B2BD8A9947CE}"/>
    <cellStyle name="Notitie 2 2 4 14 3" xfId="26598" xr:uid="{D1C2136A-1F0B-43B4-8450-25AD3DAD3163}"/>
    <cellStyle name="Notitie 2 2 4 15" xfId="8088" xr:uid="{00000000-0005-0000-0000-0000231F0000}"/>
    <cellStyle name="Notitie 2 2 4 15 2" xfId="17815" xr:uid="{00000000-0005-0000-0000-0000241F0000}"/>
    <cellStyle name="Notitie 2 2 4 15 2 2" xfId="28753" xr:uid="{6484A5D9-A8EA-4DE1-A40B-23C5D0BDB4FD}"/>
    <cellStyle name="Notitie 2 2 4 15 3" xfId="27222" xr:uid="{2E50F914-E936-4D34-91C2-2BD064070AB2}"/>
    <cellStyle name="Notitie 2 2 4 16" xfId="6078" xr:uid="{00000000-0005-0000-0000-0000251F0000}"/>
    <cellStyle name="Notitie 2 2 4 16 2" xfId="15805" xr:uid="{00000000-0005-0000-0000-0000261F0000}"/>
    <cellStyle name="Notitie 2 2 4 16 2 2" xfId="28327" xr:uid="{A1865A2B-A070-472E-98EC-212BC545F9E0}"/>
    <cellStyle name="Notitie 2 2 4 16 3" xfId="26796" xr:uid="{EA5FE6DD-8197-4A6E-9983-2373CF05D328}"/>
    <cellStyle name="Notitie 2 2 4 17" xfId="4672" xr:uid="{00000000-0005-0000-0000-0000271F0000}"/>
    <cellStyle name="Notitie 2 2 4 17 2" xfId="14399" xr:uid="{00000000-0005-0000-0000-0000281F0000}"/>
    <cellStyle name="Notitie 2 2 4 17 2 2" xfId="27994" xr:uid="{DA4AF912-2674-45A1-A9A8-1AF04DD683D5}"/>
    <cellStyle name="Notitie 2 2 4 17 3" xfId="26463" xr:uid="{BB076EE6-6338-4CE1-98F2-7487405F24E6}"/>
    <cellStyle name="Notitie 2 2 4 18" xfId="2676" xr:uid="{00000000-0005-0000-0000-0000291F0000}"/>
    <cellStyle name="Notitie 2 2 4 18 2" xfId="12403" xr:uid="{00000000-0005-0000-0000-00002A1F0000}"/>
    <cellStyle name="Notitie 2 2 4 18 2 2" xfId="27823" xr:uid="{DE78F755-D868-45BE-A199-B2F7E129B6E1}"/>
    <cellStyle name="Notitie 2 2 4 18 3" xfId="26292" xr:uid="{0D920BF7-E7DD-4AA0-B659-8C373C95FD71}"/>
    <cellStyle name="Notitie 2 2 4 19" xfId="5178" xr:uid="{00000000-0005-0000-0000-00002B1F0000}"/>
    <cellStyle name="Notitie 2 2 4 19 2" xfId="14905" xr:uid="{00000000-0005-0000-0000-00002C1F0000}"/>
    <cellStyle name="Notitie 2 2 4 19 2 2" xfId="28118" xr:uid="{F66FEF14-1C28-4CC7-8829-28A0EC96DD67}"/>
    <cellStyle name="Notitie 2 2 4 19 3" xfId="26587" xr:uid="{4E68D518-3EF9-4D02-BE97-C8F3221686A2}"/>
    <cellStyle name="Notitie 2 2 4 2" xfId="2523" xr:uid="{00000000-0005-0000-0000-00002D1F0000}"/>
    <cellStyle name="Notitie 2 2 4 2 2" xfId="12250" xr:uid="{00000000-0005-0000-0000-00002E1F0000}"/>
    <cellStyle name="Notitie 2 2 4 2 2 2" xfId="27777" xr:uid="{0909EC7C-F6A2-4DFF-86D6-99FDA72E3793}"/>
    <cellStyle name="Notitie 2 2 4 2 3" xfId="26246" xr:uid="{E8C3A74D-DA7A-4E04-9D5D-9865A854292A}"/>
    <cellStyle name="Notitie 2 2 4 20" xfId="7635" xr:uid="{00000000-0005-0000-0000-00002F1F0000}"/>
    <cellStyle name="Notitie 2 2 4 20 2" xfId="17362" xr:uid="{00000000-0005-0000-0000-0000301F0000}"/>
    <cellStyle name="Notitie 2 2 4 20 2 2" xfId="28659" xr:uid="{747FD6DC-E62A-4F82-9587-B6F8F07F9254}"/>
    <cellStyle name="Notitie 2 2 4 20 3" xfId="27128" xr:uid="{8B91E98A-96A9-427E-A80B-F74C2B4E47FA}"/>
    <cellStyle name="Notitie 2 2 4 21" xfId="8079" xr:uid="{00000000-0005-0000-0000-0000311F0000}"/>
    <cellStyle name="Notitie 2 2 4 21 2" xfId="17806" xr:uid="{00000000-0005-0000-0000-0000321F0000}"/>
    <cellStyle name="Notitie 2 2 4 21 2 2" xfId="28746" xr:uid="{887B5139-64C2-4E46-ACC8-8C744791A75A}"/>
    <cellStyle name="Notitie 2 2 4 21 3" xfId="27215" xr:uid="{99276B38-B5C1-4B26-97FD-F089184C99A7}"/>
    <cellStyle name="Notitie 2 2 4 22" xfId="3768" xr:uid="{00000000-0005-0000-0000-0000331F0000}"/>
    <cellStyle name="Notitie 2 2 4 22 2" xfId="13495" xr:uid="{00000000-0005-0000-0000-0000341F0000}"/>
    <cellStyle name="Notitie 2 2 4 22 2 2" xfId="27955" xr:uid="{21E4F5D8-5F35-44E8-AB3F-72AE1AA6A897}"/>
    <cellStyle name="Notitie 2 2 4 22 3" xfId="26424" xr:uid="{E56348EE-DE6C-4815-A92B-859D4F2E330C}"/>
    <cellStyle name="Notitie 2 2 4 23" xfId="5561" xr:uid="{00000000-0005-0000-0000-0000351F0000}"/>
    <cellStyle name="Notitie 2 2 4 23 2" xfId="15288" xr:uid="{00000000-0005-0000-0000-0000361F0000}"/>
    <cellStyle name="Notitie 2 2 4 23 2 2" xfId="28219" xr:uid="{B4608945-8C74-49DC-B038-A2D3A965E5A2}"/>
    <cellStyle name="Notitie 2 2 4 23 3" xfId="26688" xr:uid="{4E87A368-276C-42E9-8804-920DF79B8CCB}"/>
    <cellStyle name="Notitie 2 2 4 24" xfId="6197" xr:uid="{00000000-0005-0000-0000-0000371F0000}"/>
    <cellStyle name="Notitie 2 2 4 24 2" xfId="15924" xr:uid="{00000000-0005-0000-0000-0000381F0000}"/>
    <cellStyle name="Notitie 2 2 4 24 2 2" xfId="28362" xr:uid="{9047C7BA-DF0D-46B9-B662-8243EFD68A26}"/>
    <cellStyle name="Notitie 2 2 4 24 3" xfId="26831" xr:uid="{D91DB270-BE5D-44EB-B3B3-806BD6CEEAAB}"/>
    <cellStyle name="Notitie 2 2 4 25" xfId="2745" xr:uid="{00000000-0005-0000-0000-0000391F0000}"/>
    <cellStyle name="Notitie 2 2 4 25 2" xfId="12472" xr:uid="{00000000-0005-0000-0000-00003A1F0000}"/>
    <cellStyle name="Notitie 2 2 4 25 2 2" xfId="27848" xr:uid="{B80BCE50-3EF7-4A1A-8620-6E28CC472AD5}"/>
    <cellStyle name="Notitie 2 2 4 25 3" xfId="26317" xr:uid="{9F38C77A-BAD3-4DD4-9A6B-A7A39682E160}"/>
    <cellStyle name="Notitie 2 2 4 26" xfId="8319" xr:uid="{00000000-0005-0000-0000-00003B1F0000}"/>
    <cellStyle name="Notitie 2 2 4 26 2" xfId="18046" xr:uid="{00000000-0005-0000-0000-00003C1F0000}"/>
    <cellStyle name="Notitie 2 2 4 26 2 2" xfId="28801" xr:uid="{A20CA443-32E6-4491-95DE-5C1626056FE5}"/>
    <cellStyle name="Notitie 2 2 4 26 3" xfId="27270" xr:uid="{47EEA7D5-056D-4B26-B1AB-CB6A4E6FF127}"/>
    <cellStyle name="Notitie 2 2 4 27" xfId="7631" xr:uid="{00000000-0005-0000-0000-00003D1F0000}"/>
    <cellStyle name="Notitie 2 2 4 27 2" xfId="17358" xr:uid="{00000000-0005-0000-0000-00003E1F0000}"/>
    <cellStyle name="Notitie 2 2 4 27 2 2" xfId="28658" xr:uid="{FCC8B14A-D18F-4D0D-9EB3-2691A6EF5674}"/>
    <cellStyle name="Notitie 2 2 4 27 3" xfId="27127" xr:uid="{64E6C335-B3E9-412B-9109-01B866408416}"/>
    <cellStyle name="Notitie 2 2 4 28" xfId="4857" xr:uid="{00000000-0005-0000-0000-00003F1F0000}"/>
    <cellStyle name="Notitie 2 2 4 28 2" xfId="14584" xr:uid="{00000000-0005-0000-0000-0000401F0000}"/>
    <cellStyle name="Notitie 2 2 4 28 2 2" xfId="28031" xr:uid="{9889FCFF-7D9F-442F-B925-FBA6989AD7A1}"/>
    <cellStyle name="Notitie 2 2 4 28 3" xfId="26500" xr:uid="{6857F892-98DE-437F-B96D-D81C98CC119D}"/>
    <cellStyle name="Notitie 2 2 4 29" xfId="2930" xr:uid="{00000000-0005-0000-0000-0000411F0000}"/>
    <cellStyle name="Notitie 2 2 4 29 2" xfId="12657" xr:uid="{00000000-0005-0000-0000-0000421F0000}"/>
    <cellStyle name="Notitie 2 2 4 29 2 2" xfId="27893" xr:uid="{7EA3411E-46C6-47F6-BB38-9D6B48A59044}"/>
    <cellStyle name="Notitie 2 2 4 29 3" xfId="26362" xr:uid="{A9E29FE4-3F2E-4839-A960-9F19CAD79F8B}"/>
    <cellStyle name="Notitie 2 2 4 3" xfId="2597" xr:uid="{00000000-0005-0000-0000-0000431F0000}"/>
    <cellStyle name="Notitie 2 2 4 3 2" xfId="12324" xr:uid="{00000000-0005-0000-0000-0000441F0000}"/>
    <cellStyle name="Notitie 2 2 4 3 2 2" xfId="27804" xr:uid="{651EEE8A-7F63-48EA-8750-7472F2B689A6}"/>
    <cellStyle name="Notitie 2 2 4 3 3" xfId="26273" xr:uid="{0F1F8256-21F5-4C0D-9B2B-7AA915B4267A}"/>
    <cellStyle name="Notitie 2 2 4 30" xfId="9031" xr:uid="{00000000-0005-0000-0000-0000451F0000}"/>
    <cellStyle name="Notitie 2 2 4 30 2" xfId="18758" xr:uid="{00000000-0005-0000-0000-0000461F0000}"/>
    <cellStyle name="Notitie 2 2 4 30 2 2" xfId="28939" xr:uid="{F85F544E-6DB3-494F-B24D-648348C35929}"/>
    <cellStyle name="Notitie 2 2 4 30 3" xfId="27408" xr:uid="{FE7E32E7-FF5E-48E9-ABDB-D97364666AA0}"/>
    <cellStyle name="Notitie 2 2 4 31" xfId="8312" xr:uid="{00000000-0005-0000-0000-0000471F0000}"/>
    <cellStyle name="Notitie 2 2 4 31 2" xfId="18039" xr:uid="{00000000-0005-0000-0000-0000481F0000}"/>
    <cellStyle name="Notitie 2 2 4 31 2 2" xfId="28800" xr:uid="{750688E1-9B13-44DD-AA76-0386A5444F3C}"/>
    <cellStyle name="Notitie 2 2 4 31 3" xfId="27269" xr:uid="{AABFD3E3-4BE0-4AD2-805E-CC7E7F69ED85}"/>
    <cellStyle name="Notitie 2 2 4 32" xfId="26018" xr:uid="{C5026035-E3EF-4CFC-B658-F268734390BE}"/>
    <cellStyle name="Notitie 2 2 4 4" xfId="5185" xr:uid="{00000000-0005-0000-0000-0000491F0000}"/>
    <cellStyle name="Notitie 2 2 4 4 2" xfId="14912" xr:uid="{00000000-0005-0000-0000-00004A1F0000}"/>
    <cellStyle name="Notitie 2 2 4 4 2 2" xfId="28123" xr:uid="{9ECEEB72-B16F-4144-A146-463554CE305D}"/>
    <cellStyle name="Notitie 2 2 4 4 3" xfId="26592" xr:uid="{0A0F7D03-910D-4FEA-B7B6-E3A67B5DE079}"/>
    <cellStyle name="Notitie 2 2 4 5" xfId="2722" xr:uid="{00000000-0005-0000-0000-00004B1F0000}"/>
    <cellStyle name="Notitie 2 2 4 5 2" xfId="12449" xr:uid="{00000000-0005-0000-0000-00004C1F0000}"/>
    <cellStyle name="Notitie 2 2 4 5 2 2" xfId="27842" xr:uid="{FE1BB9CE-6C4A-4242-930E-4B505F48F643}"/>
    <cellStyle name="Notitie 2 2 4 5 3" xfId="26311" xr:uid="{F1F17309-84CA-420C-BB1E-A89AB241E954}"/>
    <cellStyle name="Notitie 2 2 4 6" xfId="5524" xr:uid="{00000000-0005-0000-0000-00004D1F0000}"/>
    <cellStyle name="Notitie 2 2 4 6 2" xfId="15251" xr:uid="{00000000-0005-0000-0000-00004E1F0000}"/>
    <cellStyle name="Notitie 2 2 4 6 2 2" xfId="28209" xr:uid="{08514C1B-1E81-4677-B18C-1A2FA31B91A4}"/>
    <cellStyle name="Notitie 2 2 4 6 3" xfId="26678" xr:uid="{4B69A5DA-4E8F-4066-B623-D2C39BF7473C}"/>
    <cellStyle name="Notitie 2 2 4 7" xfId="2885" xr:uid="{00000000-0005-0000-0000-00004F1F0000}"/>
    <cellStyle name="Notitie 2 2 4 7 2" xfId="12612" xr:uid="{00000000-0005-0000-0000-0000501F0000}"/>
    <cellStyle name="Notitie 2 2 4 7 2 2" xfId="27886" xr:uid="{3F857CDC-E3AF-4C22-AB99-CED794CE93C0}"/>
    <cellStyle name="Notitie 2 2 4 7 3" xfId="26355" xr:uid="{ADD35C5F-A856-4F1E-928B-44E06FDE207F}"/>
    <cellStyle name="Notitie 2 2 4 8" xfId="6442" xr:uid="{00000000-0005-0000-0000-0000511F0000}"/>
    <cellStyle name="Notitie 2 2 4 8 2" xfId="16169" xr:uid="{00000000-0005-0000-0000-0000521F0000}"/>
    <cellStyle name="Notitie 2 2 4 8 2 2" xfId="28412" xr:uid="{E908B536-5BF2-4C1E-88E4-F684D7EC626E}"/>
    <cellStyle name="Notitie 2 2 4 8 3" xfId="26881" xr:uid="{1B9F758F-E6F7-4626-BBB7-10A89926543F}"/>
    <cellStyle name="Notitie 2 2 4 9" xfId="6652" xr:uid="{00000000-0005-0000-0000-0000531F0000}"/>
    <cellStyle name="Notitie 2 2 4 9 2" xfId="16379" xr:uid="{00000000-0005-0000-0000-0000541F0000}"/>
    <cellStyle name="Notitie 2 2 4 9 2 2" xfId="28455" xr:uid="{93D6F382-F561-4639-974B-2F12EDBE04FE}"/>
    <cellStyle name="Notitie 2 2 4 9 3" xfId="26924" xr:uid="{E288ED39-1FDD-46CF-B1D5-5FE7DAD789EC}"/>
    <cellStyle name="Notitie 2 2 5" xfId="2520" xr:uid="{00000000-0005-0000-0000-0000551F0000}"/>
    <cellStyle name="Notitie 2 2 5 2" xfId="12247" xr:uid="{00000000-0005-0000-0000-0000561F0000}"/>
    <cellStyle name="Notitie 2 2 5 2 2" xfId="27774" xr:uid="{32ED5B08-358C-4CB4-905E-057DC4D5ED9B}"/>
    <cellStyle name="Notitie 2 2 5 3" xfId="26243" xr:uid="{5F4A8ADB-3C30-4945-8993-2C091B3D01FC}"/>
    <cellStyle name="Notitie 2 2 6" xfId="2599" xr:uid="{00000000-0005-0000-0000-0000571F0000}"/>
    <cellStyle name="Notitie 2 2 6 2" xfId="12326" xr:uid="{00000000-0005-0000-0000-0000581F0000}"/>
    <cellStyle name="Notitie 2 2 6 2 2" xfId="27806" xr:uid="{B8D4CAEC-3238-42F4-9226-1BE3097845D9}"/>
    <cellStyle name="Notitie 2 2 6 3" xfId="26275" xr:uid="{0E3ABB38-9C68-4575-ABCB-124C55635AB0}"/>
    <cellStyle name="Notitie 2 2 7" xfId="4935" xr:uid="{00000000-0005-0000-0000-0000591F0000}"/>
    <cellStyle name="Notitie 2 2 7 2" xfId="14662" xr:uid="{00000000-0005-0000-0000-00005A1F0000}"/>
    <cellStyle name="Notitie 2 2 7 2 2" xfId="28046" xr:uid="{C3DFB5ED-CB16-4A80-B422-7034A4F98147}"/>
    <cellStyle name="Notitie 2 2 7 3" xfId="26515" xr:uid="{048342D7-E110-4DEE-BAFE-DAB5564A4634}"/>
    <cellStyle name="Notitie 2 2 8" xfId="5182" xr:uid="{00000000-0005-0000-0000-00005B1F0000}"/>
    <cellStyle name="Notitie 2 2 8 2" xfId="14909" xr:uid="{00000000-0005-0000-0000-00005C1F0000}"/>
    <cellStyle name="Notitie 2 2 8 2 2" xfId="28121" xr:uid="{9D4C5C47-F0BB-419D-B17D-462E12690512}"/>
    <cellStyle name="Notitie 2 2 8 3" xfId="26590" xr:uid="{98410492-6ADD-458D-8156-6B241863B859}"/>
    <cellStyle name="Notitie 2 2 9" xfId="5069" xr:uid="{00000000-0005-0000-0000-00005D1F0000}"/>
    <cellStyle name="Notitie 2 2 9 2" xfId="14796" xr:uid="{00000000-0005-0000-0000-00005E1F0000}"/>
    <cellStyle name="Notitie 2 2 9 2 2" xfId="28084" xr:uid="{54131C79-9AE5-4B79-8541-2954C0E42A0A}"/>
    <cellStyle name="Notitie 2 2 9 3" xfId="26553" xr:uid="{4BA471FC-9739-4F55-8C9A-B4B8B398C50A}"/>
    <cellStyle name="Notitie 2 20" xfId="7429" xr:uid="{00000000-0005-0000-0000-00005F1F0000}"/>
    <cellStyle name="Notitie 2 20 2" xfId="17156" xr:uid="{00000000-0005-0000-0000-0000601F0000}"/>
    <cellStyle name="Notitie 2 20 2 2" xfId="28618" xr:uid="{C231F8FE-F8A7-4E66-A0EE-6782CDE1CE28}"/>
    <cellStyle name="Notitie 2 20 3" xfId="27087" xr:uid="{E63B61AD-6A5B-4844-8316-2DC62D6DF2DD}"/>
    <cellStyle name="Notitie 2 21" xfId="5358" xr:uid="{00000000-0005-0000-0000-0000611F0000}"/>
    <cellStyle name="Notitie 2 21 2" xfId="15085" xr:uid="{00000000-0005-0000-0000-0000621F0000}"/>
    <cellStyle name="Notitie 2 21 2 2" xfId="28161" xr:uid="{6D4D9920-DE37-4086-8153-5CDF5E9A682D}"/>
    <cellStyle name="Notitie 2 21 3" xfId="26630" xr:uid="{B248C5F2-1B97-44C8-9766-EB1A4AFD4C43}"/>
    <cellStyle name="Notitie 2 22" xfId="5388" xr:uid="{00000000-0005-0000-0000-0000631F0000}"/>
    <cellStyle name="Notitie 2 22 2" xfId="15115" xr:uid="{00000000-0005-0000-0000-0000641F0000}"/>
    <cellStyle name="Notitie 2 22 2 2" xfId="28170" xr:uid="{328C9156-E227-468A-AC53-F12C9C4AB9E4}"/>
    <cellStyle name="Notitie 2 22 3" xfId="26639" xr:uid="{8F9DA1BF-63DA-44ED-9FAD-DF6E8147BED3}"/>
    <cellStyle name="Notitie 2 23" xfId="6822" xr:uid="{00000000-0005-0000-0000-0000651F0000}"/>
    <cellStyle name="Notitie 2 23 2" xfId="16549" xr:uid="{00000000-0005-0000-0000-0000661F0000}"/>
    <cellStyle name="Notitie 2 23 2 2" xfId="28489" xr:uid="{EBBF1C48-66A8-44E8-AA4E-A7A4749BF67D}"/>
    <cellStyle name="Notitie 2 23 3" xfId="26958" xr:uid="{93A7804B-F178-4072-837F-97609500CAE6}"/>
    <cellStyle name="Notitie 2 24" xfId="2864" xr:uid="{00000000-0005-0000-0000-0000671F0000}"/>
    <cellStyle name="Notitie 2 24 2" xfId="12591" xr:uid="{00000000-0005-0000-0000-0000681F0000}"/>
    <cellStyle name="Notitie 2 24 2 2" xfId="27879" xr:uid="{E72B0877-1BA6-4987-8138-09B645BCD57C}"/>
    <cellStyle name="Notitie 2 24 3" xfId="26348" xr:uid="{093CBFAC-FA6F-4771-8157-13A7C0F5DD3B}"/>
    <cellStyle name="Notitie 2 25" xfId="6057" xr:uid="{00000000-0005-0000-0000-0000691F0000}"/>
    <cellStyle name="Notitie 2 25 2" xfId="15784" xr:uid="{00000000-0005-0000-0000-00006A1F0000}"/>
    <cellStyle name="Notitie 2 25 2 2" xfId="28320" xr:uid="{7A44D49D-0D39-460F-9DF3-38A215768660}"/>
    <cellStyle name="Notitie 2 25 3" xfId="26789" xr:uid="{63BFC578-1575-454E-A634-2BACE71914FA}"/>
    <cellStyle name="Notitie 2 26" xfId="4911" xr:uid="{00000000-0005-0000-0000-00006B1F0000}"/>
    <cellStyle name="Notitie 2 26 2" xfId="14638" xr:uid="{00000000-0005-0000-0000-00006C1F0000}"/>
    <cellStyle name="Notitie 2 26 2 2" xfId="28040" xr:uid="{C56707A8-9F14-4CC8-9A00-2E26494BCE4F}"/>
    <cellStyle name="Notitie 2 26 3" xfId="26509" xr:uid="{FC867C97-025D-44A9-84ED-AC06A0991A0A}"/>
    <cellStyle name="Notitie 2 27" xfId="5376" xr:uid="{00000000-0005-0000-0000-00006D1F0000}"/>
    <cellStyle name="Notitie 2 27 2" xfId="15103" xr:uid="{00000000-0005-0000-0000-00006E1F0000}"/>
    <cellStyle name="Notitie 2 27 2 2" xfId="28166" xr:uid="{AC0D4E04-6E47-49F1-9438-5B07D62BEAFC}"/>
    <cellStyle name="Notitie 2 27 3" xfId="26635" xr:uid="{109B1FF3-B39F-42B0-B9C9-D8602201F2BC}"/>
    <cellStyle name="Notitie 2 28" xfId="7052" xr:uid="{00000000-0005-0000-0000-00006F1F0000}"/>
    <cellStyle name="Notitie 2 28 2" xfId="16779" xr:uid="{00000000-0005-0000-0000-0000701F0000}"/>
    <cellStyle name="Notitie 2 28 2 2" xfId="28539" xr:uid="{F6C58E4C-A09F-4D1F-BC61-708004A76200}"/>
    <cellStyle name="Notitie 2 28 3" xfId="27008" xr:uid="{2C3F61FD-599A-48AF-9CD1-7701D612B2B6}"/>
    <cellStyle name="Notitie 2 29" xfId="8423" xr:uid="{00000000-0005-0000-0000-0000711F0000}"/>
    <cellStyle name="Notitie 2 29 2" xfId="18150" xr:uid="{00000000-0005-0000-0000-0000721F0000}"/>
    <cellStyle name="Notitie 2 29 2 2" xfId="28833" xr:uid="{43F964C5-45E7-4175-BBC9-835058EEF839}"/>
    <cellStyle name="Notitie 2 29 3" xfId="27302" xr:uid="{1BD4B2B1-0368-4785-8C52-517310DF7AFD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0 2 2" xfId="28359" xr:uid="{DB276605-4CA2-4490-AA62-3C08033814F1}"/>
    <cellStyle name="Notitie 2 3 10 3" xfId="26828" xr:uid="{428596F4-8A13-44E3-9A1D-262BC4D713EB}"/>
    <cellStyle name="Notitie 2 3 11" xfId="5002" xr:uid="{00000000-0005-0000-0000-0000761F0000}"/>
    <cellStyle name="Notitie 2 3 11 2" xfId="14729" xr:uid="{00000000-0005-0000-0000-0000771F0000}"/>
    <cellStyle name="Notitie 2 3 11 2 2" xfId="28064" xr:uid="{92C0A57E-1472-4311-B3B6-CD4281775E13}"/>
    <cellStyle name="Notitie 2 3 11 3" xfId="26533" xr:uid="{62F21888-B891-46DD-972A-63B90A798461}"/>
    <cellStyle name="Notitie 2 3 12" xfId="5023" xr:uid="{00000000-0005-0000-0000-0000781F0000}"/>
    <cellStyle name="Notitie 2 3 12 2" xfId="14750" xr:uid="{00000000-0005-0000-0000-0000791F0000}"/>
    <cellStyle name="Notitie 2 3 12 2 2" xfId="28068" xr:uid="{551AEF81-037E-40A7-A3ED-D285FD5325EB}"/>
    <cellStyle name="Notitie 2 3 12 3" xfId="26537" xr:uid="{0D3FED3A-EC34-4741-8AE7-DAF45E03FBB2}"/>
    <cellStyle name="Notitie 2 3 13" xfId="5421" xr:uid="{00000000-0005-0000-0000-00007A1F0000}"/>
    <cellStyle name="Notitie 2 3 13 2" xfId="15148" xr:uid="{00000000-0005-0000-0000-00007B1F0000}"/>
    <cellStyle name="Notitie 2 3 13 2 2" xfId="28182" xr:uid="{A07556FE-3E6D-41FC-AFE7-262C06182E88}"/>
    <cellStyle name="Notitie 2 3 13 3" xfId="26651" xr:uid="{5C3A5147-F162-4E4D-A824-344558D92126}"/>
    <cellStyle name="Notitie 2 3 14" xfId="2944" xr:uid="{00000000-0005-0000-0000-00007C1F0000}"/>
    <cellStyle name="Notitie 2 3 14 2" xfId="12671" xr:uid="{00000000-0005-0000-0000-00007D1F0000}"/>
    <cellStyle name="Notitie 2 3 14 2 2" xfId="27900" xr:uid="{D05F6B95-169F-4CA9-8A94-ED3748587BF6}"/>
    <cellStyle name="Notitie 2 3 14 3" xfId="26369" xr:uid="{FF89ADCE-1414-44E2-9D02-837757ED05F4}"/>
    <cellStyle name="Notitie 2 3 15" xfId="6086" xr:uid="{00000000-0005-0000-0000-00007E1F0000}"/>
    <cellStyle name="Notitie 2 3 15 2" xfId="15813" xr:uid="{00000000-0005-0000-0000-00007F1F0000}"/>
    <cellStyle name="Notitie 2 3 15 2 2" xfId="28329" xr:uid="{AE7D0168-EF7C-4244-8093-F0AEA81C9499}"/>
    <cellStyle name="Notitie 2 3 15 3" xfId="26798" xr:uid="{37ED4BB0-FD64-4D56-A50F-B1A5AAE2420A}"/>
    <cellStyle name="Notitie 2 3 16" xfId="2857" xr:uid="{00000000-0005-0000-0000-0000801F0000}"/>
    <cellStyle name="Notitie 2 3 16 2" xfId="12584" xr:uid="{00000000-0005-0000-0000-0000811F0000}"/>
    <cellStyle name="Notitie 2 3 16 2 2" xfId="27878" xr:uid="{4C075F38-CAF2-4526-9EAF-B59CCD508AA8}"/>
    <cellStyle name="Notitie 2 3 16 3" xfId="26347" xr:uid="{1AED619F-E4CA-4683-902F-A7E513DA9847}"/>
    <cellStyle name="Notitie 2 3 17" xfId="5198" xr:uid="{00000000-0005-0000-0000-0000821F0000}"/>
    <cellStyle name="Notitie 2 3 17 2" xfId="14925" xr:uid="{00000000-0005-0000-0000-0000831F0000}"/>
    <cellStyle name="Notitie 2 3 17 2 2" xfId="28127" xr:uid="{3200BFBA-60EE-461C-AB15-BAB1A3F23B5F}"/>
    <cellStyle name="Notitie 2 3 17 3" xfId="26596" xr:uid="{9F5CF496-7ED7-46C1-B609-94E5D3B9888A}"/>
    <cellStyle name="Notitie 2 3 18" xfId="6635" xr:uid="{00000000-0005-0000-0000-0000841F0000}"/>
    <cellStyle name="Notitie 2 3 18 2" xfId="16362" xr:uid="{00000000-0005-0000-0000-0000851F0000}"/>
    <cellStyle name="Notitie 2 3 18 2 2" xfId="28452" xr:uid="{064D36BE-F735-4550-AEC1-C1FA8497B702}"/>
    <cellStyle name="Notitie 2 3 18 3" xfId="26921" xr:uid="{ADA73003-7E9D-4A57-BE6A-7967F85E7680}"/>
    <cellStyle name="Notitie 2 3 19" xfId="2971" xr:uid="{00000000-0005-0000-0000-0000861F0000}"/>
    <cellStyle name="Notitie 2 3 19 2" xfId="12698" xr:uid="{00000000-0005-0000-0000-0000871F0000}"/>
    <cellStyle name="Notitie 2 3 19 2 2" xfId="27902" xr:uid="{BC754009-9FAD-43A3-958D-8F6E91419175}"/>
    <cellStyle name="Notitie 2 3 19 3" xfId="26371" xr:uid="{A825AD83-47EB-442F-8588-9B9204031F52}"/>
    <cellStyle name="Notitie 2 3 2" xfId="2524" xr:uid="{00000000-0005-0000-0000-0000881F0000}"/>
    <cellStyle name="Notitie 2 3 2 2" xfId="12251" xr:uid="{00000000-0005-0000-0000-0000891F0000}"/>
    <cellStyle name="Notitie 2 3 2 2 2" xfId="27778" xr:uid="{08E3022D-0A88-4A7A-A6B2-0E4F749E8E7B}"/>
    <cellStyle name="Notitie 2 3 2 3" xfId="26247" xr:uid="{C7937637-65CE-4297-B6D4-AD73303C64E4}"/>
    <cellStyle name="Notitie 2 3 20" xfId="5049" xr:uid="{00000000-0005-0000-0000-00008A1F0000}"/>
    <cellStyle name="Notitie 2 3 20 2" xfId="14776" xr:uid="{00000000-0005-0000-0000-00008B1F0000}"/>
    <cellStyle name="Notitie 2 3 20 2 2" xfId="28076" xr:uid="{DEDFA083-D569-4C34-B653-84B8872828F7}"/>
    <cellStyle name="Notitie 2 3 20 3" xfId="26545" xr:uid="{BF3EF098-533F-4238-9D7B-A24C2A242701}"/>
    <cellStyle name="Notitie 2 3 21" xfId="5441" xr:uid="{00000000-0005-0000-0000-00008C1F0000}"/>
    <cellStyle name="Notitie 2 3 21 2" xfId="15168" xr:uid="{00000000-0005-0000-0000-00008D1F0000}"/>
    <cellStyle name="Notitie 2 3 21 2 2" xfId="28186" xr:uid="{B5E057E6-DE19-4628-8C4F-D1808D5A9EF3}"/>
    <cellStyle name="Notitie 2 3 21 3" xfId="26655" xr:uid="{1704078E-FBED-4450-9496-1CAF1F9D9826}"/>
    <cellStyle name="Notitie 2 3 22" xfId="5626" xr:uid="{00000000-0005-0000-0000-00008E1F0000}"/>
    <cellStyle name="Notitie 2 3 22 2" xfId="15353" xr:uid="{00000000-0005-0000-0000-00008F1F0000}"/>
    <cellStyle name="Notitie 2 3 22 2 2" xfId="28235" xr:uid="{C152201F-6B9C-4C08-8C9C-E2ED3A7271E5}"/>
    <cellStyle name="Notitie 2 3 22 3" xfId="26704" xr:uid="{06976A65-7F46-4514-BED2-E59C813B68E1}"/>
    <cellStyle name="Notitie 2 3 23" xfId="5194" xr:uid="{00000000-0005-0000-0000-0000901F0000}"/>
    <cellStyle name="Notitie 2 3 23 2" xfId="14921" xr:uid="{00000000-0005-0000-0000-0000911F0000}"/>
    <cellStyle name="Notitie 2 3 23 2 2" xfId="28126" xr:uid="{8531E413-BFB7-44B8-98D4-683125D8E8D5}"/>
    <cellStyle name="Notitie 2 3 23 3" xfId="26595" xr:uid="{D364EEBB-89E7-4022-AF00-3740B4613829}"/>
    <cellStyle name="Notitie 2 3 24" xfId="2455" xr:uid="{00000000-0005-0000-0000-0000921F0000}"/>
    <cellStyle name="Notitie 2 3 24 2" xfId="12182" xr:uid="{00000000-0005-0000-0000-0000931F0000}"/>
    <cellStyle name="Notitie 2 3 24 2 2" xfId="27754" xr:uid="{24CAFC21-A8FC-4480-B2A6-17C20383B504}"/>
    <cellStyle name="Notitie 2 3 24 3" xfId="26223" xr:uid="{80300FD6-2C22-4DDB-AD9E-8ABEBC81B7EB}"/>
    <cellStyle name="Notitie 2 3 25" xfId="2748" xr:uid="{00000000-0005-0000-0000-0000941F0000}"/>
    <cellStyle name="Notitie 2 3 25 2" xfId="12475" xr:uid="{00000000-0005-0000-0000-0000951F0000}"/>
    <cellStyle name="Notitie 2 3 25 2 2" xfId="27849" xr:uid="{8EF3BC49-0DD8-4322-B458-41DBF7D294D6}"/>
    <cellStyle name="Notitie 2 3 25 3" xfId="26318" xr:uid="{1BA9E21B-0A0C-4FB4-8D1E-368C8731B325}"/>
    <cellStyle name="Notitie 2 3 26" xfId="5529" xr:uid="{00000000-0005-0000-0000-0000961F0000}"/>
    <cellStyle name="Notitie 2 3 26 2" xfId="15256" xr:uid="{00000000-0005-0000-0000-0000971F0000}"/>
    <cellStyle name="Notitie 2 3 26 2 2" xfId="28211" xr:uid="{79174897-EF5F-48A3-81AE-C2217DA435D1}"/>
    <cellStyle name="Notitie 2 3 26 3" xfId="26680" xr:uid="{107C8ADB-3D20-41C7-830F-F7B352031477}"/>
    <cellStyle name="Notitie 2 3 27" xfId="6183" xr:uid="{00000000-0005-0000-0000-0000981F0000}"/>
    <cellStyle name="Notitie 2 3 27 2" xfId="15910" xr:uid="{00000000-0005-0000-0000-0000991F0000}"/>
    <cellStyle name="Notitie 2 3 27 2 2" xfId="28361" xr:uid="{CA98703D-9BF5-4D99-9212-C7C3EAE83802}"/>
    <cellStyle name="Notitie 2 3 27 3" xfId="26830" xr:uid="{933E3332-3FAE-43EB-8282-18ECE521384B}"/>
    <cellStyle name="Notitie 2 3 28" xfId="8053" xr:uid="{00000000-0005-0000-0000-00009A1F0000}"/>
    <cellStyle name="Notitie 2 3 28 2" xfId="17780" xr:uid="{00000000-0005-0000-0000-00009B1F0000}"/>
    <cellStyle name="Notitie 2 3 28 2 2" xfId="28741" xr:uid="{4C165DB4-92B8-4C11-B368-388788ECC82C}"/>
    <cellStyle name="Notitie 2 3 28 3" xfId="27210" xr:uid="{5A1CD789-E75D-445A-9F3B-2F17306B2D72}"/>
    <cellStyle name="Notitie 2 3 29" xfId="7616" xr:uid="{00000000-0005-0000-0000-00009C1F0000}"/>
    <cellStyle name="Notitie 2 3 29 2" xfId="17343" xr:uid="{00000000-0005-0000-0000-00009D1F0000}"/>
    <cellStyle name="Notitie 2 3 29 2 2" xfId="28654" xr:uid="{FBE48286-F57E-479F-97CC-FB788B00DA66}"/>
    <cellStyle name="Notitie 2 3 29 3" xfId="27123" xr:uid="{698E7704-117D-42F0-9C12-A0E44B98BBE1}"/>
    <cellStyle name="Notitie 2 3 3" xfId="3411" xr:uid="{00000000-0005-0000-0000-00009E1F0000}"/>
    <cellStyle name="Notitie 2 3 3 2" xfId="13138" xr:uid="{00000000-0005-0000-0000-00009F1F0000}"/>
    <cellStyle name="Notitie 2 3 3 2 2" xfId="27951" xr:uid="{B936B15A-18D8-49A4-BBD7-627F63D67053}"/>
    <cellStyle name="Notitie 2 3 3 3" xfId="26420" xr:uid="{53AB4278-6A21-4A04-AB0D-DA99B4283A6E}"/>
    <cellStyle name="Notitie 2 3 30" xfId="7025" xr:uid="{00000000-0005-0000-0000-0000A01F0000}"/>
    <cellStyle name="Notitie 2 3 30 2" xfId="16752" xr:uid="{00000000-0005-0000-0000-0000A11F0000}"/>
    <cellStyle name="Notitie 2 3 30 2 2" xfId="28534" xr:uid="{C4F91033-8FBE-49D0-AFDC-1A0FB8081395}"/>
    <cellStyle name="Notitie 2 3 30 3" xfId="27003" xr:uid="{2D359903-E598-4495-B4EF-D73782DD76D9}"/>
    <cellStyle name="Notitie 2 3 31" xfId="9196" xr:uid="{00000000-0005-0000-0000-0000A21F0000}"/>
    <cellStyle name="Notitie 2 3 31 2" xfId="18923" xr:uid="{00000000-0005-0000-0000-0000A31F0000}"/>
    <cellStyle name="Notitie 2 3 31 2 2" xfId="28970" xr:uid="{D733A88B-64CB-4DC5-9B40-9E9B455253D8}"/>
    <cellStyle name="Notitie 2 3 31 3" xfId="27439" xr:uid="{57C3A765-C6F4-4E88-9EBF-F9E9722EAE62}"/>
    <cellStyle name="Notitie 2 3 32" xfId="26019" xr:uid="{4AADC8C6-2752-412B-9EA0-CEDAEA05204F}"/>
    <cellStyle name="Notitie 2 3 4" xfId="4933" xr:uid="{00000000-0005-0000-0000-0000A41F0000}"/>
    <cellStyle name="Notitie 2 3 4 2" xfId="14660" xr:uid="{00000000-0005-0000-0000-0000A51F0000}"/>
    <cellStyle name="Notitie 2 3 4 2 2" xfId="28045" xr:uid="{4EF20098-14CC-460E-98C4-A5F589082135}"/>
    <cellStyle name="Notitie 2 3 4 3" xfId="26514" xr:uid="{2C041F45-86A9-44C8-B3BB-CE0E77E054B0}"/>
    <cellStyle name="Notitie 2 3 5" xfId="6164" xr:uid="{00000000-0005-0000-0000-0000A61F0000}"/>
    <cellStyle name="Notitie 2 3 5 2" xfId="15891" xr:uid="{00000000-0005-0000-0000-0000A71F0000}"/>
    <cellStyle name="Notitie 2 3 5 2 2" xfId="28354" xr:uid="{0D711418-992B-4254-88D8-B4CF0AEE4A55}"/>
    <cellStyle name="Notitie 2 3 5 3" xfId="26823" xr:uid="{5F74CD2C-7629-4DC2-BC95-BA81E86B2E34}"/>
    <cellStyle name="Notitie 2 3 6" xfId="5481" xr:uid="{00000000-0005-0000-0000-0000A81F0000}"/>
    <cellStyle name="Notitie 2 3 6 2" xfId="15208" xr:uid="{00000000-0005-0000-0000-0000A91F0000}"/>
    <cellStyle name="Notitie 2 3 6 2 2" xfId="28196" xr:uid="{EA9A610A-DE4B-417A-8C9A-972CFCB2C366}"/>
    <cellStyle name="Notitie 2 3 6 3" xfId="26665" xr:uid="{277B3FD4-DC2B-430E-9F50-896B55B8A6D3}"/>
    <cellStyle name="Notitie 2 3 7" xfId="5295" xr:uid="{00000000-0005-0000-0000-0000AA1F0000}"/>
    <cellStyle name="Notitie 2 3 7 2" xfId="15022" xr:uid="{00000000-0005-0000-0000-0000AB1F0000}"/>
    <cellStyle name="Notitie 2 3 7 2 2" xfId="28141" xr:uid="{84033086-C80A-4527-8019-DE9B4A58E77F}"/>
    <cellStyle name="Notitie 2 3 7 3" xfId="26610" xr:uid="{BCFD9C77-C96F-4392-95B2-EE9F3D4B0570}"/>
    <cellStyle name="Notitie 2 3 8" xfId="2715" xr:uid="{00000000-0005-0000-0000-0000AC1F0000}"/>
    <cellStyle name="Notitie 2 3 8 2" xfId="12442" xr:uid="{00000000-0005-0000-0000-0000AD1F0000}"/>
    <cellStyle name="Notitie 2 3 8 2 2" xfId="27839" xr:uid="{042FC33C-6927-487B-9EF2-39471C1612B7}"/>
    <cellStyle name="Notitie 2 3 8 3" xfId="26308" xr:uid="{5D14888B-22A1-4FDA-B920-B1361CBADC1A}"/>
    <cellStyle name="Notitie 2 3 9" xfId="3359" xr:uid="{00000000-0005-0000-0000-0000AE1F0000}"/>
    <cellStyle name="Notitie 2 3 9 2" xfId="13086" xr:uid="{00000000-0005-0000-0000-0000AF1F0000}"/>
    <cellStyle name="Notitie 2 3 9 2 2" xfId="27947" xr:uid="{ED5F3568-483D-4D2C-B147-5FB257F4C912}"/>
    <cellStyle name="Notitie 2 3 9 3" xfId="26416" xr:uid="{25B06E6C-BBFF-4426-82AB-B4F353B199D6}"/>
    <cellStyle name="Notitie 2 30" xfId="6241" xr:uid="{00000000-0005-0000-0000-0000B01F0000}"/>
    <cellStyle name="Notitie 2 30 2" xfId="15968" xr:uid="{00000000-0005-0000-0000-0000B11F0000}"/>
    <cellStyle name="Notitie 2 30 2 2" xfId="28373" xr:uid="{581E5518-5FCA-404C-9E77-28F1B87F4C75}"/>
    <cellStyle name="Notitie 2 30 3" xfId="26842" xr:uid="{9F796C85-AA04-4887-96FD-41DE652021EE}"/>
    <cellStyle name="Notitie 2 31" xfId="6834" xr:uid="{00000000-0005-0000-0000-0000B21F0000}"/>
    <cellStyle name="Notitie 2 31 2" xfId="16561" xr:uid="{00000000-0005-0000-0000-0000B31F0000}"/>
    <cellStyle name="Notitie 2 31 2 2" xfId="28491" xr:uid="{D4CCF420-2760-4899-9A76-A8329BC4717C}"/>
    <cellStyle name="Notitie 2 31 3" xfId="26960" xr:uid="{000B36A6-C6D6-450F-ADB3-D3640AE0ED8D}"/>
    <cellStyle name="Notitie 2 32" xfId="5078" xr:uid="{00000000-0005-0000-0000-0000B41F0000}"/>
    <cellStyle name="Notitie 2 32 2" xfId="14805" xr:uid="{00000000-0005-0000-0000-0000B51F0000}"/>
    <cellStyle name="Notitie 2 32 2 2" xfId="28090" xr:uid="{85ADE56D-42C4-4988-A315-E2AE8C69D43A}"/>
    <cellStyle name="Notitie 2 32 3" xfId="26559" xr:uid="{772E7261-E315-42DA-B3D2-312C84B9F825}"/>
    <cellStyle name="Notitie 2 33" xfId="9132" xr:uid="{00000000-0005-0000-0000-0000B61F0000}"/>
    <cellStyle name="Notitie 2 33 2" xfId="18859" xr:uid="{00000000-0005-0000-0000-0000B71F0000}"/>
    <cellStyle name="Notitie 2 33 2 2" xfId="28969" xr:uid="{2BEBCDF7-1462-4FFE-BAA2-6E0552B4B7B9}"/>
    <cellStyle name="Notitie 2 33 3" xfId="27438" xr:uid="{566CB7F8-27A5-4CC0-9A86-7FC580DA5CBF}"/>
    <cellStyle name="Notitie 2 34" xfId="5131" xr:uid="{00000000-0005-0000-0000-0000B81F0000}"/>
    <cellStyle name="Notitie 2 34 2" xfId="14858" xr:uid="{00000000-0005-0000-0000-0000B91F0000}"/>
    <cellStyle name="Notitie 2 34 2 2" xfId="28100" xr:uid="{9E2507CC-99A4-4F43-90DD-4B5FAAB76D8F}"/>
    <cellStyle name="Notitie 2 34 3" xfId="26569" xr:uid="{6F1F383B-3D93-40A0-821B-450AE3869DC3}"/>
    <cellStyle name="Notitie 2 35" xfId="8332" xr:uid="{00000000-0005-0000-0000-0000BA1F0000}"/>
    <cellStyle name="Notitie 2 35 2" xfId="18059" xr:uid="{00000000-0005-0000-0000-0000BB1F0000}"/>
    <cellStyle name="Notitie 2 35 2 2" xfId="28804" xr:uid="{802EA12B-1868-46C8-8EC6-60DE851A61A4}"/>
    <cellStyle name="Notitie 2 35 3" xfId="27273" xr:uid="{C4629BD5-FA74-47B8-96C9-E360B02B5614}"/>
    <cellStyle name="Notitie 2 36" xfId="26014" xr:uid="{5D910E91-A44D-40B7-B8FE-0B8D164A9E0A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0 2 2" xfId="28496" xr:uid="{318CFFC7-3848-46B4-A494-ABA03D5BA706}"/>
    <cellStyle name="Notitie 2 4 2 10 3" xfId="26965" xr:uid="{DE27BC5A-7467-4EB0-8E65-F9B0C830B418}"/>
    <cellStyle name="Notitie 2 4 2 11" xfId="7058" xr:uid="{00000000-0005-0000-0000-0000D41F0000}"/>
    <cellStyle name="Notitie 2 4 2 11 2" xfId="16785" xr:uid="{00000000-0005-0000-0000-0000D51F0000}"/>
    <cellStyle name="Notitie 2 4 2 11 2 2" xfId="28541" xr:uid="{35FBC185-8BE1-46B2-8765-C427B6C2F949}"/>
    <cellStyle name="Notitie 2 4 2 11 3" xfId="27010" xr:uid="{F8B257B0-EE88-4C65-B9CA-9C95AC79A5B3}"/>
    <cellStyle name="Notitie 2 4 2 12" xfId="7253" xr:uid="{00000000-0005-0000-0000-0000D61F0000}"/>
    <cellStyle name="Notitie 2 4 2 12 2" xfId="16980" xr:uid="{00000000-0005-0000-0000-0000D71F0000}"/>
    <cellStyle name="Notitie 2 4 2 12 2 2" xfId="28583" xr:uid="{59B90AD7-933F-4282-9F2A-1C7CBFF78727}"/>
    <cellStyle name="Notitie 2 4 2 12 3" xfId="27052" xr:uid="{99C7E025-0188-4887-8F74-460C95962457}"/>
    <cellStyle name="Notitie 2 4 2 13" xfId="7450" xr:uid="{00000000-0005-0000-0000-0000D81F0000}"/>
    <cellStyle name="Notitie 2 4 2 13 2" xfId="17177" xr:uid="{00000000-0005-0000-0000-0000D91F0000}"/>
    <cellStyle name="Notitie 2 4 2 13 2 2" xfId="28622" xr:uid="{9F4DFEC3-BD41-4C08-A63B-DA3DBDF8989A}"/>
    <cellStyle name="Notitie 2 4 2 13 3" xfId="27091" xr:uid="{79CD355B-DC32-4874-ADDA-9DB9821306A9}"/>
    <cellStyle name="Notitie 2 4 2 14" xfId="7645" xr:uid="{00000000-0005-0000-0000-0000DA1F0000}"/>
    <cellStyle name="Notitie 2 4 2 14 2" xfId="17372" xr:uid="{00000000-0005-0000-0000-0000DB1F0000}"/>
    <cellStyle name="Notitie 2 4 2 14 2 2" xfId="28664" xr:uid="{7B02ABD4-621E-41F2-8E66-A63CBB172BAA}"/>
    <cellStyle name="Notitie 2 4 2 14 3" xfId="27133" xr:uid="{DA216041-39BA-4F8A-A8CA-8509845252B9}"/>
    <cellStyle name="Notitie 2 4 2 15" xfId="8086" xr:uid="{00000000-0005-0000-0000-0000DC1F0000}"/>
    <cellStyle name="Notitie 2 4 2 15 2" xfId="17813" xr:uid="{00000000-0005-0000-0000-0000DD1F0000}"/>
    <cellStyle name="Notitie 2 4 2 15 2 2" xfId="28752" xr:uid="{4CA301AC-780D-4391-8335-FDE45B18DBE0}"/>
    <cellStyle name="Notitie 2 4 2 15 3" xfId="27221" xr:uid="{6B59D892-D75B-45D5-8065-581CBA5E2A74}"/>
    <cellStyle name="Notitie 2 4 2 16" xfId="6234" xr:uid="{00000000-0005-0000-0000-0000DE1F0000}"/>
    <cellStyle name="Notitie 2 4 2 16 2" xfId="15961" xr:uid="{00000000-0005-0000-0000-0000DF1F0000}"/>
    <cellStyle name="Notitie 2 4 2 16 2 2" xfId="28371" xr:uid="{03D0142E-6546-44BB-BC01-C3782AC69544}"/>
    <cellStyle name="Notitie 2 4 2 16 3" xfId="26840" xr:uid="{A05BF034-BE84-498F-8472-ECBBC52D1A40}"/>
    <cellStyle name="Notitie 2 4 2 17" xfId="8141" xr:uid="{00000000-0005-0000-0000-0000E01F0000}"/>
    <cellStyle name="Notitie 2 4 2 17 2" xfId="17868" xr:uid="{00000000-0005-0000-0000-0000E11F0000}"/>
    <cellStyle name="Notitie 2 4 2 17 2 2" xfId="28768" xr:uid="{0DE7270C-FE59-4418-9FBF-CDDE728D1CCC}"/>
    <cellStyle name="Notitie 2 4 2 17 3" xfId="27237" xr:uid="{7E90116C-0DB8-4346-8670-2ED2A515D53C}"/>
    <cellStyle name="Notitie 2 4 2 18" xfId="8331" xr:uid="{00000000-0005-0000-0000-0000E21F0000}"/>
    <cellStyle name="Notitie 2 4 2 18 2" xfId="18058" xr:uid="{00000000-0005-0000-0000-0000E31F0000}"/>
    <cellStyle name="Notitie 2 4 2 18 2 2" xfId="28803" xr:uid="{6A2D33E4-66B4-4C32-A69E-B2E1D2B950B5}"/>
    <cellStyle name="Notitie 2 4 2 18 3" xfId="27272" xr:uid="{55A587FA-80E7-4553-BE92-37C25CDC99C1}"/>
    <cellStyle name="Notitie 2 4 2 19" xfId="8513" xr:uid="{00000000-0005-0000-0000-0000E41F0000}"/>
    <cellStyle name="Notitie 2 4 2 19 2" xfId="18240" xr:uid="{00000000-0005-0000-0000-0000E51F0000}"/>
    <cellStyle name="Notitie 2 4 2 19 2 2" xfId="28839" xr:uid="{C4727806-8632-406F-9FDF-243267BBF6CB}"/>
    <cellStyle name="Notitie 2 4 2 19 3" xfId="27308" xr:uid="{70C63CC9-2779-4BAA-B3F1-ECF5231CBA1C}"/>
    <cellStyle name="Notitie 2 4 2 2" xfId="2526" xr:uid="{00000000-0005-0000-0000-0000E61F0000}"/>
    <cellStyle name="Notitie 2 4 2 2 2" xfId="12253" xr:uid="{00000000-0005-0000-0000-0000E71F0000}"/>
    <cellStyle name="Notitie 2 4 2 2 2 2" xfId="27779" xr:uid="{CBABC495-A69F-4C65-AE2B-482915B70144}"/>
    <cellStyle name="Notitie 2 4 2 2 3" xfId="26248" xr:uid="{B6F46E0A-A746-4708-AD0F-A302258EADC2}"/>
    <cellStyle name="Notitie 2 4 2 20" xfId="8689" xr:uid="{00000000-0005-0000-0000-0000E81F0000}"/>
    <cellStyle name="Notitie 2 4 2 20 2" xfId="18416" xr:uid="{00000000-0005-0000-0000-0000E91F0000}"/>
    <cellStyle name="Notitie 2 4 2 20 2 2" xfId="28873" xr:uid="{4B6F6B93-0845-4DC4-9C3A-2BC9329E0B63}"/>
    <cellStyle name="Notitie 2 4 2 20 3" xfId="27342" xr:uid="{E6000D9C-9665-4705-BEF5-592E07C5700A}"/>
    <cellStyle name="Notitie 2 4 2 21" xfId="8861" xr:uid="{00000000-0005-0000-0000-0000EA1F0000}"/>
    <cellStyle name="Notitie 2 4 2 21 2" xfId="18588" xr:uid="{00000000-0005-0000-0000-0000EB1F0000}"/>
    <cellStyle name="Notitie 2 4 2 21 2 2" xfId="28907" xr:uid="{7D3107DE-4534-4F09-8A09-DB6FAC738E8B}"/>
    <cellStyle name="Notitie 2 4 2 21 3" xfId="27376" xr:uid="{5D7C2B28-4D98-4859-AF7D-509646B371D4}"/>
    <cellStyle name="Notitie 2 4 2 22" xfId="9042" xr:uid="{00000000-0005-0000-0000-0000EC1F0000}"/>
    <cellStyle name="Notitie 2 4 2 22 2" xfId="18769" xr:uid="{00000000-0005-0000-0000-0000ED1F0000}"/>
    <cellStyle name="Notitie 2 4 2 22 2 2" xfId="28941" xr:uid="{1A8AEAA2-6F54-4EEA-BA2C-E9ABE31F98D6}"/>
    <cellStyle name="Notitie 2 4 2 22 3" xfId="27410" xr:uid="{B3FD9EFB-C254-4FDB-911D-EA5CDECB91FB}"/>
    <cellStyle name="Notitie 2 4 2 23" xfId="9212" xr:uid="{00000000-0005-0000-0000-0000EE1F0000}"/>
    <cellStyle name="Notitie 2 4 2 23 2" xfId="18939" xr:uid="{00000000-0005-0000-0000-0000EF1F0000}"/>
    <cellStyle name="Notitie 2 4 2 23 2 2" xfId="28974" xr:uid="{632C774B-51A2-4917-8D05-6DF44FB347D1}"/>
    <cellStyle name="Notitie 2 4 2 23 3" xfId="27443" xr:uid="{D84A5E09-91D0-471B-92F7-BBE191E915C8}"/>
    <cellStyle name="Notitie 2 4 2 24" xfId="9382" xr:uid="{00000000-0005-0000-0000-0000F01F0000}"/>
    <cellStyle name="Notitie 2 4 2 24 2" xfId="19109" xr:uid="{00000000-0005-0000-0000-0000F11F0000}"/>
    <cellStyle name="Notitie 2 4 2 24 2 2" xfId="29009" xr:uid="{3CD93BD6-223B-4511-A507-05BE88E350C3}"/>
    <cellStyle name="Notitie 2 4 2 24 3" xfId="27478" xr:uid="{1DA37279-FE4E-420B-88BC-DC89AE73B6F5}"/>
    <cellStyle name="Notitie 2 4 2 25" xfId="9545" xr:uid="{00000000-0005-0000-0000-0000F21F0000}"/>
    <cellStyle name="Notitie 2 4 2 25 2" xfId="19272" xr:uid="{00000000-0005-0000-0000-0000F31F0000}"/>
    <cellStyle name="Notitie 2 4 2 25 2 2" xfId="29042" xr:uid="{8498063E-A4C9-4875-BC46-DDB4A56ECF11}"/>
    <cellStyle name="Notitie 2 4 2 25 3" xfId="27511" xr:uid="{F10C7A9E-E215-4992-8A2E-AEA888071E30}"/>
    <cellStyle name="Notitie 2 4 2 26" xfId="9718" xr:uid="{00000000-0005-0000-0000-0000F41F0000}"/>
    <cellStyle name="Notitie 2 4 2 26 2" xfId="19445" xr:uid="{00000000-0005-0000-0000-0000F51F0000}"/>
    <cellStyle name="Notitie 2 4 2 26 2 2" xfId="29074" xr:uid="{32CACD13-EAD7-4859-955B-F19C4F2DB418}"/>
    <cellStyle name="Notitie 2 4 2 26 3" xfId="27543" xr:uid="{A19DB79A-E46B-45FF-ACDA-A4CD14DAB17A}"/>
    <cellStyle name="Notitie 2 4 2 27" xfId="9879" xr:uid="{00000000-0005-0000-0000-0000F61F0000}"/>
    <cellStyle name="Notitie 2 4 2 27 2" xfId="19606" xr:uid="{00000000-0005-0000-0000-0000F71F0000}"/>
    <cellStyle name="Notitie 2 4 2 27 2 2" xfId="29105" xr:uid="{5C663D49-48CA-4C6A-9D2B-EBB444770123}"/>
    <cellStyle name="Notitie 2 4 2 27 3" xfId="27574" xr:uid="{098D2B97-6ED2-4D8F-86A3-00D009AF359E}"/>
    <cellStyle name="Notitie 2 4 2 28" xfId="10038" xr:uid="{00000000-0005-0000-0000-0000F81F0000}"/>
    <cellStyle name="Notitie 2 4 2 28 2" xfId="19765" xr:uid="{00000000-0005-0000-0000-0000F91F0000}"/>
    <cellStyle name="Notitie 2 4 2 28 2 2" xfId="29136" xr:uid="{FEBCF5DE-1E95-46F9-B474-C209074549F2}"/>
    <cellStyle name="Notitie 2 4 2 28 3" xfId="27605" xr:uid="{DBEA516B-43ED-4810-B644-9413A835A4B3}"/>
    <cellStyle name="Notitie 2 4 2 29" xfId="10193" xr:uid="{00000000-0005-0000-0000-0000FA1F0000}"/>
    <cellStyle name="Notitie 2 4 2 29 2" xfId="19920" xr:uid="{00000000-0005-0000-0000-0000FB1F0000}"/>
    <cellStyle name="Notitie 2 4 2 29 2 2" xfId="29166" xr:uid="{7D29C04A-15EB-4BDD-979C-66F0F3E181DD}"/>
    <cellStyle name="Notitie 2 4 2 29 3" xfId="27635" xr:uid="{244361F3-3C0A-41C7-9D9C-4962BDD51A1C}"/>
    <cellStyle name="Notitie 2 4 2 3" xfId="2595" xr:uid="{00000000-0005-0000-0000-0000FC1F0000}"/>
    <cellStyle name="Notitie 2 4 2 3 2" xfId="12322" xr:uid="{00000000-0005-0000-0000-0000FD1F0000}"/>
    <cellStyle name="Notitie 2 4 2 3 2 2" xfId="27803" xr:uid="{1FFCE584-E38C-4186-8E30-A4A7BE138329}"/>
    <cellStyle name="Notitie 2 4 2 3 3" xfId="26272" xr:uid="{D1B149BC-E50B-4DCD-B8B4-8EEB5657735C}"/>
    <cellStyle name="Notitie 2 4 2 30" xfId="10347" xr:uid="{00000000-0005-0000-0000-0000FE1F0000}"/>
    <cellStyle name="Notitie 2 4 2 30 2" xfId="20074" xr:uid="{00000000-0005-0000-0000-0000FF1F0000}"/>
    <cellStyle name="Notitie 2 4 2 30 2 2" xfId="29196" xr:uid="{7B4B9C20-1C42-444C-8511-7C5F0CD432B1}"/>
    <cellStyle name="Notitie 2 4 2 30 3" xfId="27665" xr:uid="{705B463F-A1D2-4002-921E-86000302B9B6}"/>
    <cellStyle name="Notitie 2 4 2 31" xfId="10498" xr:uid="{00000000-0005-0000-0000-000000200000}"/>
    <cellStyle name="Notitie 2 4 2 31 2" xfId="20225" xr:uid="{00000000-0005-0000-0000-000001200000}"/>
    <cellStyle name="Notitie 2 4 2 31 2 2" xfId="29225" xr:uid="{6A850027-DF23-48C2-9FDB-16E16CAD2890}"/>
    <cellStyle name="Notitie 2 4 2 31 3" xfId="27694" xr:uid="{5DCF09DA-DB98-4C05-A338-13998F17F370}"/>
    <cellStyle name="Notitie 2 4 2 32" xfId="26020" xr:uid="{348CA709-854E-4DB7-8285-39E026D3AC7B}"/>
    <cellStyle name="Notitie 2 4 2 4" xfId="5651" xr:uid="{00000000-0005-0000-0000-000002200000}"/>
    <cellStyle name="Notitie 2 4 2 4 2" xfId="15378" xr:uid="{00000000-0005-0000-0000-000003200000}"/>
    <cellStyle name="Notitie 2 4 2 4 2 2" xfId="28242" xr:uid="{6B02B196-BC18-4177-87CA-EADC0FA44DBF}"/>
    <cellStyle name="Notitie 2 4 2 4 3" xfId="26711" xr:uid="{07699EFA-B0C4-42CD-9CE4-72C03EE9EA13}"/>
    <cellStyle name="Notitie 2 4 2 5" xfId="5321" xr:uid="{00000000-0005-0000-0000-000004200000}"/>
    <cellStyle name="Notitie 2 4 2 5 2" xfId="15048" xr:uid="{00000000-0005-0000-0000-000005200000}"/>
    <cellStyle name="Notitie 2 4 2 5 2 2" xfId="28148" xr:uid="{BE52BC44-14F2-4260-8A01-38D4BE1AC206}"/>
    <cellStyle name="Notitie 2 4 2 5 3" xfId="26617" xr:uid="{7CB0604D-5C0D-4286-9EEA-DE81DA271008}"/>
    <cellStyle name="Notitie 2 4 2 6" xfId="5428" xr:uid="{00000000-0005-0000-0000-000006200000}"/>
    <cellStyle name="Notitie 2 4 2 6 2" xfId="15155" xr:uid="{00000000-0005-0000-0000-000007200000}"/>
    <cellStyle name="Notitie 2 4 2 6 2 2" xfId="28184" xr:uid="{25183846-6DFC-489B-94D6-559AB0B0B946}"/>
    <cellStyle name="Notitie 2 4 2 6 3" xfId="26653" xr:uid="{28DA4FCD-E41B-4477-AD9E-BB75D82927B6}"/>
    <cellStyle name="Notitie 2 4 2 7" xfId="6243" xr:uid="{00000000-0005-0000-0000-000008200000}"/>
    <cellStyle name="Notitie 2 4 2 7 2" xfId="15970" xr:uid="{00000000-0005-0000-0000-000009200000}"/>
    <cellStyle name="Notitie 2 4 2 7 2 2" xfId="28374" xr:uid="{EB14291E-D0CA-47CE-9631-14EB5FC011AC}"/>
    <cellStyle name="Notitie 2 4 2 7 3" xfId="26843" xr:uid="{55DE6E80-8292-49B7-91C5-41FDC629872F}"/>
    <cellStyle name="Notitie 2 4 2 8" xfId="2616" xr:uid="{00000000-0005-0000-0000-00000A200000}"/>
    <cellStyle name="Notitie 2 4 2 8 2" xfId="12343" xr:uid="{00000000-0005-0000-0000-00000B200000}"/>
    <cellStyle name="Notitie 2 4 2 8 2 2" xfId="27812" xr:uid="{2806B54C-D892-42A0-88B5-1555349A90B7}"/>
    <cellStyle name="Notitie 2 4 2 8 3" xfId="26281" xr:uid="{0051CDC1-2990-42E3-A507-EC54590FFA2D}"/>
    <cellStyle name="Notitie 2 4 2 9" xfId="5573" xr:uid="{00000000-0005-0000-0000-00000C200000}"/>
    <cellStyle name="Notitie 2 4 2 9 2" xfId="15300" xr:uid="{00000000-0005-0000-0000-00000D200000}"/>
    <cellStyle name="Notitie 2 4 2 9 2 2" xfId="28224" xr:uid="{169C98E2-8121-4325-B0D5-2F89692310A8}"/>
    <cellStyle name="Notitie 2 4 2 9 3" xfId="26693" xr:uid="{BC9B115C-017D-40C5-AFFB-156F38D4FE3A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0 2 2" xfId="28156" xr:uid="{B3913E68-5ADD-4B9C-A157-64E1E959ED2B}"/>
    <cellStyle name="Notitie 2 5 10 3" xfId="26625" xr:uid="{A20FE7C9-8552-4479-A761-201F0CC01F75}"/>
    <cellStyle name="Notitie 2 5 11" xfId="5056" xr:uid="{00000000-0005-0000-0000-000039200000}"/>
    <cellStyle name="Notitie 2 5 11 2" xfId="14783" xr:uid="{00000000-0005-0000-0000-00003A200000}"/>
    <cellStyle name="Notitie 2 5 11 2 2" xfId="28080" xr:uid="{C9F2F55D-0F70-41C3-BD33-DE766F6B18BB}"/>
    <cellStyle name="Notitie 2 5 11 3" xfId="26549" xr:uid="{4696E249-58ED-4F99-88E7-A819AFE8B877}"/>
    <cellStyle name="Notitie 2 5 12" xfId="5589" xr:uid="{00000000-0005-0000-0000-00003B200000}"/>
    <cellStyle name="Notitie 2 5 12 2" xfId="15316" xr:uid="{00000000-0005-0000-0000-00003C200000}"/>
    <cellStyle name="Notitie 2 5 12 2 2" xfId="28227" xr:uid="{2929891C-7F3B-4F00-A589-2174602FD241}"/>
    <cellStyle name="Notitie 2 5 12 3" xfId="26696" xr:uid="{8454A030-20A4-40A8-85A2-1C7353701A95}"/>
    <cellStyle name="Notitie 2 5 13" xfId="3031" xr:uid="{00000000-0005-0000-0000-00003D200000}"/>
    <cellStyle name="Notitie 2 5 13 2" xfId="12758" xr:uid="{00000000-0005-0000-0000-00003E200000}"/>
    <cellStyle name="Notitie 2 5 13 2 2" xfId="27930" xr:uid="{E5239E51-A8BE-460D-89FD-F26F3480DD6F}"/>
    <cellStyle name="Notitie 2 5 13 3" xfId="26399" xr:uid="{5DABA192-FF1C-4C27-B298-9952F63F55F4}"/>
    <cellStyle name="Notitie 2 5 14" xfId="6745" xr:uid="{00000000-0005-0000-0000-00003F200000}"/>
    <cellStyle name="Notitie 2 5 14 2" xfId="16472" xr:uid="{00000000-0005-0000-0000-000040200000}"/>
    <cellStyle name="Notitie 2 5 14 2 2" xfId="28484" xr:uid="{3E362035-4B58-49BA-8770-97B11A821635}"/>
    <cellStyle name="Notitie 2 5 14 3" xfId="26953" xr:uid="{1FCABF13-1900-4094-B9AC-E01D55823F8E}"/>
    <cellStyle name="Notitie 2 5 15" xfId="7421" xr:uid="{00000000-0005-0000-0000-000041200000}"/>
    <cellStyle name="Notitie 2 5 15 2" xfId="17148" xr:uid="{00000000-0005-0000-0000-000042200000}"/>
    <cellStyle name="Notitie 2 5 15 2 2" xfId="28615" xr:uid="{525D2B4A-E5F6-4D6A-BED5-8F6AC711266C}"/>
    <cellStyle name="Notitie 2 5 15 3" xfId="27084" xr:uid="{5CF16B27-5FF2-4551-A88A-AB4BB16D5DFB}"/>
    <cellStyle name="Notitie 2 5 16" xfId="6430" xr:uid="{00000000-0005-0000-0000-000043200000}"/>
    <cellStyle name="Notitie 2 5 16 2" xfId="16157" xr:uid="{00000000-0005-0000-0000-000044200000}"/>
    <cellStyle name="Notitie 2 5 16 2 2" xfId="28406" xr:uid="{F405D55E-397B-4930-AC70-608875AAB92E}"/>
    <cellStyle name="Notitie 2 5 16 3" xfId="26875" xr:uid="{5581E1EB-B03F-4E64-A70B-3F1755A3DF46}"/>
    <cellStyle name="Notitie 2 5 17" xfId="5001" xr:uid="{00000000-0005-0000-0000-000045200000}"/>
    <cellStyle name="Notitie 2 5 17 2" xfId="14728" xr:uid="{00000000-0005-0000-0000-000046200000}"/>
    <cellStyle name="Notitie 2 5 17 2 2" xfId="28063" xr:uid="{EA0A010D-CE47-4269-B66E-2022D12954B1}"/>
    <cellStyle name="Notitie 2 5 17 3" xfId="26532" xr:uid="{E0988121-4CAF-46A7-AB20-696BA7F06D8B}"/>
    <cellStyle name="Notitie 2 5 18" xfId="2719" xr:uid="{00000000-0005-0000-0000-000047200000}"/>
    <cellStyle name="Notitie 2 5 18 2" xfId="12446" xr:uid="{00000000-0005-0000-0000-000048200000}"/>
    <cellStyle name="Notitie 2 5 18 2 2" xfId="27840" xr:uid="{85D98487-F361-4FC1-8F5B-CBBBE3CBEF28}"/>
    <cellStyle name="Notitie 2 5 18 3" xfId="26309" xr:uid="{7163BB02-D7D9-4AF7-8469-7A140D681DC7}"/>
    <cellStyle name="Notitie 2 5 19" xfId="3099" xr:uid="{00000000-0005-0000-0000-000049200000}"/>
    <cellStyle name="Notitie 2 5 19 2" xfId="12826" xr:uid="{00000000-0005-0000-0000-00004A200000}"/>
    <cellStyle name="Notitie 2 5 19 2 2" xfId="27944" xr:uid="{11D3D605-02CD-4C4F-9E10-253712219CA8}"/>
    <cellStyle name="Notitie 2 5 19 3" xfId="26413" xr:uid="{A14674D4-207D-4886-B456-87286A289291}"/>
    <cellStyle name="Notitie 2 5 2" xfId="2527" xr:uid="{00000000-0005-0000-0000-00004B200000}"/>
    <cellStyle name="Notitie 2 5 2 2" xfId="12254" xr:uid="{00000000-0005-0000-0000-00004C200000}"/>
    <cellStyle name="Notitie 2 5 2 2 2" xfId="27780" xr:uid="{563A2097-02D0-44C9-AC57-3DD475262224}"/>
    <cellStyle name="Notitie 2 5 2 3" xfId="26249" xr:uid="{5D72CC88-BE62-4BEC-A897-2DB982CF718B}"/>
    <cellStyle name="Notitie 2 5 20" xfId="5400" xr:uid="{00000000-0005-0000-0000-00004D200000}"/>
    <cellStyle name="Notitie 2 5 20 2" xfId="15127" xr:uid="{00000000-0005-0000-0000-00004E200000}"/>
    <cellStyle name="Notitie 2 5 20 2 2" xfId="28177" xr:uid="{92B7E065-604B-46C1-B8D2-EFE621E69FD5}"/>
    <cellStyle name="Notitie 2 5 20 3" xfId="26646" xr:uid="{4A044553-3D6C-4514-90D9-5981B6A30B4A}"/>
    <cellStyle name="Notitie 2 5 21" xfId="7938" xr:uid="{00000000-0005-0000-0000-00004F200000}"/>
    <cellStyle name="Notitie 2 5 21 2" xfId="17665" xr:uid="{00000000-0005-0000-0000-000050200000}"/>
    <cellStyle name="Notitie 2 5 21 2 2" xfId="28730" xr:uid="{0B073531-9E23-4955-8614-C402A769CFCC}"/>
    <cellStyle name="Notitie 2 5 21 3" xfId="27199" xr:uid="{8DD6E17B-1EB7-4228-99BC-11FF7F841F78}"/>
    <cellStyle name="Notitie 2 5 22" xfId="5040" xr:uid="{00000000-0005-0000-0000-000051200000}"/>
    <cellStyle name="Notitie 2 5 22 2" xfId="14767" xr:uid="{00000000-0005-0000-0000-000052200000}"/>
    <cellStyle name="Notitie 2 5 22 2 2" xfId="28074" xr:uid="{2EEE6199-77E5-4E60-80AD-50211DC8F6BD}"/>
    <cellStyle name="Notitie 2 5 22 3" xfId="26543" xr:uid="{0B49FE9C-D8E5-4F2C-B52F-999085D339F7}"/>
    <cellStyle name="Notitie 2 5 23" xfId="8498" xr:uid="{00000000-0005-0000-0000-000053200000}"/>
    <cellStyle name="Notitie 2 5 23 2" xfId="18225" xr:uid="{00000000-0005-0000-0000-000054200000}"/>
    <cellStyle name="Notitie 2 5 23 2 2" xfId="28836" xr:uid="{DD9DB9E6-2BA6-405E-B243-FC1E3ADE9105}"/>
    <cellStyle name="Notitie 2 5 23 3" xfId="27305" xr:uid="{8B71E389-69CC-4580-A04F-3DAD65404C18}"/>
    <cellStyle name="Notitie 2 5 24" xfId="2498" xr:uid="{00000000-0005-0000-0000-000055200000}"/>
    <cellStyle name="Notitie 2 5 24 2" xfId="12225" xr:uid="{00000000-0005-0000-0000-000056200000}"/>
    <cellStyle name="Notitie 2 5 24 2 2" xfId="27770" xr:uid="{A1F0214A-8DFA-4FDD-8BA4-C701E86EF571}"/>
    <cellStyle name="Notitie 2 5 24 3" xfId="26239" xr:uid="{3B9AE042-D916-4730-A11B-BFCD84FDA74D}"/>
    <cellStyle name="Notitie 2 5 25" xfId="8235" xr:uid="{00000000-0005-0000-0000-000057200000}"/>
    <cellStyle name="Notitie 2 5 25 2" xfId="17962" xr:uid="{00000000-0005-0000-0000-000058200000}"/>
    <cellStyle name="Notitie 2 5 25 2 2" xfId="28796" xr:uid="{5F29595A-1DB8-409A-9FDA-D3AB27030FA4}"/>
    <cellStyle name="Notitie 2 5 25 3" xfId="27265" xr:uid="{1FC37C28-111D-4491-AE7D-A53D8DEA9BCC}"/>
    <cellStyle name="Notitie 2 5 26" xfId="7811" xr:uid="{00000000-0005-0000-0000-000059200000}"/>
    <cellStyle name="Notitie 2 5 26 2" xfId="17538" xr:uid="{00000000-0005-0000-0000-00005A200000}"/>
    <cellStyle name="Notitie 2 5 26 2 2" xfId="28696" xr:uid="{AB8E8B16-5CEC-4D1F-A114-F5943C7339E3}"/>
    <cellStyle name="Notitie 2 5 26 3" xfId="27165" xr:uid="{653B5CEA-700C-4469-BD68-D4629BD5FC15}"/>
    <cellStyle name="Notitie 2 5 27" xfId="9201" xr:uid="{00000000-0005-0000-0000-00005B200000}"/>
    <cellStyle name="Notitie 2 5 27 2" xfId="18928" xr:uid="{00000000-0005-0000-0000-00005C200000}"/>
    <cellStyle name="Notitie 2 5 27 2 2" xfId="28971" xr:uid="{4BEC717D-23FC-4DEC-8060-5FC8EC606F32}"/>
    <cellStyle name="Notitie 2 5 27 3" xfId="27440" xr:uid="{C993648E-2882-4260-A832-87494F174D34}"/>
    <cellStyle name="Notitie 2 5 28" xfId="2619" xr:uid="{00000000-0005-0000-0000-00005D200000}"/>
    <cellStyle name="Notitie 2 5 28 2" xfId="12346" xr:uid="{00000000-0005-0000-0000-00005E200000}"/>
    <cellStyle name="Notitie 2 5 28 2 2" xfId="27814" xr:uid="{1F424D07-96D0-442E-AEA5-404F28D2C666}"/>
    <cellStyle name="Notitie 2 5 28 3" xfId="26283" xr:uid="{92B18856-5628-434A-BEA9-7EE0E15D45AB}"/>
    <cellStyle name="Notitie 2 5 29" xfId="8952" xr:uid="{00000000-0005-0000-0000-00005F200000}"/>
    <cellStyle name="Notitie 2 5 29 2" xfId="18679" xr:uid="{00000000-0005-0000-0000-000060200000}"/>
    <cellStyle name="Notitie 2 5 29 2 2" xfId="28935" xr:uid="{5C87E4F2-C64E-41CE-89AD-4FE3F3149657}"/>
    <cellStyle name="Notitie 2 5 29 3" xfId="27404" xr:uid="{B01EB749-A5CF-4FB6-AF1C-E47BE7B3C6B7}"/>
    <cellStyle name="Notitie 2 5 3" xfId="4645" xr:uid="{00000000-0005-0000-0000-000061200000}"/>
    <cellStyle name="Notitie 2 5 3 2" xfId="14372" xr:uid="{00000000-0005-0000-0000-000062200000}"/>
    <cellStyle name="Notitie 2 5 3 2 2" xfId="27985" xr:uid="{D5DE0AE6-3828-4B5D-BFA9-13348906F49B}"/>
    <cellStyle name="Notitie 2 5 3 3" xfId="26454" xr:uid="{1DC81570-08DA-43CE-9810-074C214E3A7D}"/>
    <cellStyle name="Notitie 2 5 30" xfId="6100" xr:uid="{00000000-0005-0000-0000-000063200000}"/>
    <cellStyle name="Notitie 2 5 30 2" xfId="15827" xr:uid="{00000000-0005-0000-0000-000064200000}"/>
    <cellStyle name="Notitie 2 5 30 2 2" xfId="28335" xr:uid="{1FCF70AB-8734-4663-ABDB-0C91CBC87F19}"/>
    <cellStyle name="Notitie 2 5 30 3" xfId="26804" xr:uid="{5AC6B368-CB6D-4FBF-9006-84F6ECE01F49}"/>
    <cellStyle name="Notitie 2 5 31" xfId="5459" xr:uid="{00000000-0005-0000-0000-000065200000}"/>
    <cellStyle name="Notitie 2 5 31 2" xfId="15186" xr:uid="{00000000-0005-0000-0000-000066200000}"/>
    <cellStyle name="Notitie 2 5 31 2 2" xfId="28190" xr:uid="{B88FA219-9280-4CD5-B634-E0AC500ED710}"/>
    <cellStyle name="Notitie 2 5 31 3" xfId="26659" xr:uid="{A9023321-D40C-4952-AC27-D76BB72167D2}"/>
    <cellStyle name="Notitie 2 5 32" xfId="26021" xr:uid="{0ED875EC-FF39-4E56-866D-EA324AE73A00}"/>
    <cellStyle name="Notitie 2 5 4" xfId="5184" xr:uid="{00000000-0005-0000-0000-000067200000}"/>
    <cellStyle name="Notitie 2 5 4 2" xfId="14911" xr:uid="{00000000-0005-0000-0000-000068200000}"/>
    <cellStyle name="Notitie 2 5 4 2 2" xfId="28122" xr:uid="{5035280A-925A-4655-8326-9582EF67C477}"/>
    <cellStyle name="Notitie 2 5 4 3" xfId="26591" xr:uid="{410AEDE2-3192-474E-BF1B-DB99B21A4C77}"/>
    <cellStyle name="Notitie 2 5 5" xfId="6162" xr:uid="{00000000-0005-0000-0000-000069200000}"/>
    <cellStyle name="Notitie 2 5 5 2" xfId="15889" xr:uid="{00000000-0005-0000-0000-00006A200000}"/>
    <cellStyle name="Notitie 2 5 5 2 2" xfId="28353" xr:uid="{202EA06A-F844-4639-965B-F82D7D8CA111}"/>
    <cellStyle name="Notitie 2 5 5 3" xfId="26822" xr:uid="{D371AE5B-5804-49DF-A9F4-39E8E012D103}"/>
    <cellStyle name="Notitie 2 5 6" xfId="4725" xr:uid="{00000000-0005-0000-0000-00006B200000}"/>
    <cellStyle name="Notitie 2 5 6 2" xfId="14452" xr:uid="{00000000-0005-0000-0000-00006C200000}"/>
    <cellStyle name="Notitie 2 5 6 2 2" xfId="28007" xr:uid="{BCDEA906-2580-46E4-BE50-7983F9102F99}"/>
    <cellStyle name="Notitie 2 5 6 3" xfId="26476" xr:uid="{B3D03732-3997-4BA5-8D01-C78A528226C9}"/>
    <cellStyle name="Notitie 2 5 7" xfId="2866" xr:uid="{00000000-0005-0000-0000-00006D200000}"/>
    <cellStyle name="Notitie 2 5 7 2" xfId="12593" xr:uid="{00000000-0005-0000-0000-00006E200000}"/>
    <cellStyle name="Notitie 2 5 7 2 2" xfId="27880" xr:uid="{B680D64A-BBE5-4996-B918-A01962DCC400}"/>
    <cellStyle name="Notitie 2 5 7 3" xfId="26349" xr:uid="{30F49A05-2996-4290-86E0-3058B0B556CE}"/>
    <cellStyle name="Notitie 2 5 8" xfId="6431" xr:uid="{00000000-0005-0000-0000-00006F200000}"/>
    <cellStyle name="Notitie 2 5 8 2" xfId="16158" xr:uid="{00000000-0005-0000-0000-000070200000}"/>
    <cellStyle name="Notitie 2 5 8 2 2" xfId="28407" xr:uid="{A04B1F6D-FA2F-40F5-A74A-F21010E08B98}"/>
    <cellStyle name="Notitie 2 5 8 3" xfId="26876" xr:uid="{BA89F605-E2DA-4D61-9BDB-92DBDE5AB024}"/>
    <cellStyle name="Notitie 2 5 9" xfId="6644" xr:uid="{00000000-0005-0000-0000-000071200000}"/>
    <cellStyle name="Notitie 2 5 9 2" xfId="16371" xr:uid="{00000000-0005-0000-0000-000072200000}"/>
    <cellStyle name="Notitie 2 5 9 2 2" xfId="28454" xr:uid="{BF74C213-30B7-46B7-994E-E9082F0D46F3}"/>
    <cellStyle name="Notitie 2 5 9 3" xfId="26923" xr:uid="{92EC99B7-98B6-4610-B0DD-F0BF5A73FBDE}"/>
    <cellStyle name="Notitie 2 6" xfId="2519" xr:uid="{00000000-0005-0000-0000-000073200000}"/>
    <cellStyle name="Notitie 2 6 2" xfId="12246" xr:uid="{00000000-0005-0000-0000-000074200000}"/>
    <cellStyle name="Notitie 2 6 2 2" xfId="27773" xr:uid="{11DC8A6C-464C-4837-B0AB-095540A5DA60}"/>
    <cellStyle name="Notitie 2 6 3" xfId="26242" xr:uid="{C2841FC4-EB31-43EA-95A4-7EB871331E19}"/>
    <cellStyle name="Notitie 2 7" xfId="2600" xr:uid="{00000000-0005-0000-0000-000075200000}"/>
    <cellStyle name="Notitie 2 7 2" xfId="12327" xr:uid="{00000000-0005-0000-0000-000076200000}"/>
    <cellStyle name="Notitie 2 7 2 2" xfId="27807" xr:uid="{E00CDA5B-0B91-4D1B-9F25-BD066A23F3C2}"/>
    <cellStyle name="Notitie 2 7 3" xfId="26276" xr:uid="{D783A4E0-76E1-4C32-A64D-DD24462B49C5}"/>
    <cellStyle name="Notitie 2 8" xfId="5187" xr:uid="{00000000-0005-0000-0000-000077200000}"/>
    <cellStyle name="Notitie 2 8 2" xfId="14914" xr:uid="{00000000-0005-0000-0000-000078200000}"/>
    <cellStyle name="Notitie 2 8 2 2" xfId="28124" xr:uid="{C69E8BC2-EB57-425F-B8B3-5F5D16F3E1EA}"/>
    <cellStyle name="Notitie 2 8 3" xfId="26593" xr:uid="{BB66166D-9AEA-4C67-99A8-8D56872BE020}"/>
    <cellStyle name="Notitie 2 9" xfId="6167" xr:uid="{00000000-0005-0000-0000-000079200000}"/>
    <cellStyle name="Notitie 2 9 2" xfId="15894" xr:uid="{00000000-0005-0000-0000-00007A200000}"/>
    <cellStyle name="Notitie 2 9 2 2" xfId="28357" xr:uid="{20314E91-6798-4793-9D0E-E9C16F476DCF}"/>
    <cellStyle name="Notitie 2 9 3" xfId="26826" xr:uid="{64850F05-6958-4672-8BC8-BECDD895F6C7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0 2 2" xfId="27855" xr:uid="{5DBAE0C6-358C-428B-824B-448C7E61FDB8}"/>
    <cellStyle name="Notitie 3 10 3" xfId="26324" xr:uid="{24167FD3-C719-4BA4-9ADA-FF1A1E18779A}"/>
    <cellStyle name="Notitie 3 11" xfId="4852" xr:uid="{00000000-0005-0000-0000-00007E200000}"/>
    <cellStyle name="Notitie 3 11 2" xfId="14579" xr:uid="{00000000-0005-0000-0000-00007F200000}"/>
    <cellStyle name="Notitie 3 11 2 2" xfId="28030" xr:uid="{F8749F89-2FE5-42C0-826B-E7720F0F6134}"/>
    <cellStyle name="Notitie 3 11 3" xfId="26499" xr:uid="{4D8378C9-1F77-450B-9F10-994D862E6458}"/>
    <cellStyle name="Notitie 3 12" xfId="2871" xr:uid="{00000000-0005-0000-0000-000080200000}"/>
    <cellStyle name="Notitie 3 12 2" xfId="12598" xr:uid="{00000000-0005-0000-0000-000081200000}"/>
    <cellStyle name="Notitie 3 12 2 2" xfId="27883" xr:uid="{B5D19D83-B919-43A1-84C5-22E6C7E8DC2B}"/>
    <cellStyle name="Notitie 3 12 3" xfId="26352" xr:uid="{1435E885-77A6-49B2-8AE0-42C2D62DCB34}"/>
    <cellStyle name="Notitie 3 13" xfId="5339" xr:uid="{00000000-0005-0000-0000-000082200000}"/>
    <cellStyle name="Notitie 3 13 2" xfId="15066" xr:uid="{00000000-0005-0000-0000-000083200000}"/>
    <cellStyle name="Notitie 3 13 2 2" xfId="28155" xr:uid="{D31845AC-3626-4BF0-AFD2-594D320DC1B7}"/>
    <cellStyle name="Notitie 3 13 3" xfId="26624" xr:uid="{7089AF45-31C1-4D7B-9223-84E84DB4BB43}"/>
    <cellStyle name="Notitie 3 14" xfId="6172" xr:uid="{00000000-0005-0000-0000-000084200000}"/>
    <cellStyle name="Notitie 3 14 2" xfId="15899" xr:uid="{00000000-0005-0000-0000-000085200000}"/>
    <cellStyle name="Notitie 3 14 2 2" xfId="28358" xr:uid="{AA2826D1-273A-4DD6-A9B1-8C7B2A43D2F9}"/>
    <cellStyle name="Notitie 3 14 3" xfId="26827" xr:uid="{465A5C55-F4BC-42D4-86B0-0B4AB1AE180A}"/>
    <cellStyle name="Notitie 3 15" xfId="4718" xr:uid="{00000000-0005-0000-0000-000086200000}"/>
    <cellStyle name="Notitie 3 15 2" xfId="14445" xr:uid="{00000000-0005-0000-0000-000087200000}"/>
    <cellStyle name="Notitie 3 15 2 2" xfId="28006" xr:uid="{D1009E62-5170-4193-A5D2-01FB7FF6F1C1}"/>
    <cellStyle name="Notitie 3 15 3" xfId="26475" xr:uid="{D6D57D94-3A12-4F0A-8F70-68C1101A3F6F}"/>
    <cellStyle name="Notitie 3 16" xfId="5630" xr:uid="{00000000-0005-0000-0000-000088200000}"/>
    <cellStyle name="Notitie 3 16 2" xfId="15357" xr:uid="{00000000-0005-0000-0000-000089200000}"/>
    <cellStyle name="Notitie 3 16 2 2" xfId="28236" xr:uid="{C1E21E30-5266-4640-88F5-0A30F2593898}"/>
    <cellStyle name="Notitie 3 16 3" xfId="26705" xr:uid="{67359384-D459-4CE5-8200-E40AF1DC3754}"/>
    <cellStyle name="Notitie 3 17" xfId="2761" xr:uid="{00000000-0005-0000-0000-00008A200000}"/>
    <cellStyle name="Notitie 3 17 2" xfId="12488" xr:uid="{00000000-0005-0000-0000-00008B200000}"/>
    <cellStyle name="Notitie 3 17 2 2" xfId="27853" xr:uid="{9D6286DF-A897-43D3-AB71-92EF0CF4D3B2}"/>
    <cellStyle name="Notitie 3 17 3" xfId="26322" xr:uid="{6C955722-0B02-4D49-819F-679468FF7BB9}"/>
    <cellStyle name="Notitie 3 18" xfId="8085" xr:uid="{00000000-0005-0000-0000-00008C200000}"/>
    <cellStyle name="Notitie 3 18 2" xfId="17812" xr:uid="{00000000-0005-0000-0000-00008D200000}"/>
    <cellStyle name="Notitie 3 18 2 2" xfId="28751" xr:uid="{53782B3C-C8DD-470B-9A88-33FE4F7AB3F4}"/>
    <cellStyle name="Notitie 3 18 3" xfId="27220" xr:uid="{17ACE3B5-CCD9-479A-959A-38226920CD80}"/>
    <cellStyle name="Notitie 3 19" xfId="5264" xr:uid="{00000000-0005-0000-0000-00008E200000}"/>
    <cellStyle name="Notitie 3 19 2" xfId="14991" xr:uid="{00000000-0005-0000-0000-00008F200000}"/>
    <cellStyle name="Notitie 3 19 2 2" xfId="28136" xr:uid="{D5FC5EF1-CD86-4F60-952A-BF5F350E15BF}"/>
    <cellStyle name="Notitie 3 19 3" xfId="26605" xr:uid="{78B4A9A1-2791-459A-8BA7-CC10268154AF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0 2 2" xfId="28036" xr:uid="{B204A886-6C94-4750-810A-D9AD47DA56C5}"/>
    <cellStyle name="Notitie 3 2 10 3" xfId="26505" xr:uid="{01A30904-8142-42CE-B5E7-CDC41947A0A6}"/>
    <cellStyle name="Notitie 3 2 11" xfId="5849" xr:uid="{00000000-0005-0000-0000-000093200000}"/>
    <cellStyle name="Notitie 3 2 11 2" xfId="15576" xr:uid="{00000000-0005-0000-0000-000094200000}"/>
    <cellStyle name="Notitie 3 2 11 2 2" xfId="28285" xr:uid="{495A7079-8D1E-4BC6-94D4-9CA2A9A642FB}"/>
    <cellStyle name="Notitie 3 2 11 3" xfId="26754" xr:uid="{255DF4CD-876B-4B5F-B2A2-7AD78CEF7856}"/>
    <cellStyle name="Notitie 3 2 12" xfId="6120" xr:uid="{00000000-0005-0000-0000-000095200000}"/>
    <cellStyle name="Notitie 3 2 12 2" xfId="15847" xr:uid="{00000000-0005-0000-0000-000096200000}"/>
    <cellStyle name="Notitie 3 2 12 2 2" xfId="28342" xr:uid="{0BF18F57-C316-4E5C-9AAF-4836F875D8EF}"/>
    <cellStyle name="Notitie 3 2 12 3" xfId="26811" xr:uid="{965EE891-A265-465F-82C7-8689702453C1}"/>
    <cellStyle name="Notitie 3 2 13" xfId="3090" xr:uid="{00000000-0005-0000-0000-000097200000}"/>
    <cellStyle name="Notitie 3 2 13 2" xfId="12817" xr:uid="{00000000-0005-0000-0000-000098200000}"/>
    <cellStyle name="Notitie 3 2 13 2 2" xfId="27940" xr:uid="{87F78477-6B70-4045-ACC2-0E980F65DBC6}"/>
    <cellStyle name="Notitie 3 2 13 3" xfId="26409" xr:uid="{7D8C1AFC-E5A7-4EE1-92BC-B88F79E435B8}"/>
    <cellStyle name="Notitie 3 2 14" xfId="3033" xr:uid="{00000000-0005-0000-0000-000099200000}"/>
    <cellStyle name="Notitie 3 2 14 2" xfId="12760" xr:uid="{00000000-0005-0000-0000-00009A200000}"/>
    <cellStyle name="Notitie 3 2 14 2 2" xfId="27931" xr:uid="{CADE45B6-957F-47CB-8F73-FD4CCBF01FF6}"/>
    <cellStyle name="Notitie 3 2 14 3" xfId="26400" xr:uid="{11BA181E-87DD-4814-BAF7-7CCC4571A49D}"/>
    <cellStyle name="Notitie 3 2 15" xfId="8084" xr:uid="{00000000-0005-0000-0000-00009B200000}"/>
    <cellStyle name="Notitie 3 2 15 2" xfId="17811" xr:uid="{00000000-0005-0000-0000-00009C200000}"/>
    <cellStyle name="Notitie 3 2 15 2 2" xfId="28750" xr:uid="{0F2B9F3D-B718-4B03-A963-BD087AF09BDF}"/>
    <cellStyle name="Notitie 3 2 15 3" xfId="27219" xr:uid="{F4922821-3C1F-4F5C-AB5A-CB825819C70C}"/>
    <cellStyle name="Notitie 3 2 16" xfId="5551" xr:uid="{00000000-0005-0000-0000-00009D200000}"/>
    <cellStyle name="Notitie 3 2 16 2" xfId="15278" xr:uid="{00000000-0005-0000-0000-00009E200000}"/>
    <cellStyle name="Notitie 3 2 16 2 2" xfId="28217" xr:uid="{45A505A7-8C1D-4F4A-968C-7612DA06DB76}"/>
    <cellStyle name="Notitie 3 2 16 3" xfId="26686" xr:uid="{739AB5A6-DF9A-4FB7-BFA8-765DEA726BF7}"/>
    <cellStyle name="Notitie 3 2 17" xfId="4714" xr:uid="{00000000-0005-0000-0000-00009F200000}"/>
    <cellStyle name="Notitie 3 2 17 2" xfId="14441" xr:uid="{00000000-0005-0000-0000-0000A0200000}"/>
    <cellStyle name="Notitie 3 2 17 2 2" xfId="28004" xr:uid="{5A011314-5187-47E3-BB06-C8F569D97F24}"/>
    <cellStyle name="Notitie 3 2 17 3" xfId="26473" xr:uid="{662570C6-3345-45DC-A9F7-DA883510072E}"/>
    <cellStyle name="Notitie 3 2 18" xfId="5355" xr:uid="{00000000-0005-0000-0000-0000A1200000}"/>
    <cellStyle name="Notitie 3 2 18 2" xfId="15082" xr:uid="{00000000-0005-0000-0000-0000A2200000}"/>
    <cellStyle name="Notitie 3 2 18 2 2" xfId="28159" xr:uid="{CF751719-3628-4587-9BAC-F268139C05B9}"/>
    <cellStyle name="Notitie 3 2 18 3" xfId="26628" xr:uid="{B0C2DE09-E064-4E3B-9111-41A5B1DDDECB}"/>
    <cellStyle name="Notitie 3 2 19" xfId="7228" xr:uid="{00000000-0005-0000-0000-0000A3200000}"/>
    <cellStyle name="Notitie 3 2 19 2" xfId="16955" xr:uid="{00000000-0005-0000-0000-0000A4200000}"/>
    <cellStyle name="Notitie 3 2 19 2 2" xfId="28577" xr:uid="{745BD5E1-F4DF-4887-A638-773058A66131}"/>
    <cellStyle name="Notitie 3 2 19 3" xfId="27046" xr:uid="{CA925B34-EC97-421D-90DC-3294AB74C43D}"/>
    <cellStyle name="Notitie 3 2 2" xfId="2529" xr:uid="{00000000-0005-0000-0000-0000A5200000}"/>
    <cellStyle name="Notitie 3 2 2 2" xfId="12256" xr:uid="{00000000-0005-0000-0000-0000A6200000}"/>
    <cellStyle name="Notitie 3 2 2 2 2" xfId="27782" xr:uid="{FE0BAAA0-E68A-42C3-9844-F1A582FE2D67}"/>
    <cellStyle name="Notitie 3 2 2 3" xfId="26251" xr:uid="{D78D9D20-8E51-47F4-B1B9-D472E8C30B2D}"/>
    <cellStyle name="Notitie 3 2 20" xfId="4851" xr:uid="{00000000-0005-0000-0000-0000A7200000}"/>
    <cellStyle name="Notitie 3 2 20 2" xfId="14578" xr:uid="{00000000-0005-0000-0000-0000A8200000}"/>
    <cellStyle name="Notitie 3 2 20 2 2" xfId="28029" xr:uid="{0FB6790F-8328-45C8-9A6B-CDE9A5026EDE}"/>
    <cellStyle name="Notitie 3 2 20 3" xfId="26498" xr:uid="{ABEBBF06-9F56-48A3-87F3-B15C02DAFC6C}"/>
    <cellStyle name="Notitie 3 2 21" xfId="4662" xr:uid="{00000000-0005-0000-0000-0000A9200000}"/>
    <cellStyle name="Notitie 3 2 21 2" xfId="14389" xr:uid="{00000000-0005-0000-0000-0000AA200000}"/>
    <cellStyle name="Notitie 3 2 21 2 2" xfId="27992" xr:uid="{BE7A8AE7-923F-4081-BFB0-0B0FD630845F}"/>
    <cellStyle name="Notitie 3 2 21 3" xfId="26461" xr:uid="{A4643F45-9533-4F99-A116-90DD7C918001}"/>
    <cellStyle name="Notitie 3 2 22" xfId="5308" xr:uid="{00000000-0005-0000-0000-0000AB200000}"/>
    <cellStyle name="Notitie 3 2 22 2" xfId="15035" xr:uid="{00000000-0005-0000-0000-0000AC200000}"/>
    <cellStyle name="Notitie 3 2 22 2 2" xfId="28145" xr:uid="{9BCA12DD-970E-4485-ADBB-0A135793F939}"/>
    <cellStyle name="Notitie 3 2 22 3" xfId="26614" xr:uid="{343D0B4D-4590-4AAB-B005-160F57B1723C}"/>
    <cellStyle name="Notitie 3 2 23" xfId="4959" xr:uid="{00000000-0005-0000-0000-0000AD200000}"/>
    <cellStyle name="Notitie 3 2 23 2" xfId="14686" xr:uid="{00000000-0005-0000-0000-0000AE200000}"/>
    <cellStyle name="Notitie 3 2 23 2 2" xfId="28056" xr:uid="{43F1BA66-EB1F-4581-A0B2-55B734C9E216}"/>
    <cellStyle name="Notitie 3 2 23 3" xfId="26525" xr:uid="{B4C6FF98-3466-474C-8015-EED5FB0660C2}"/>
    <cellStyle name="Notitie 3 2 24" xfId="6541" xr:uid="{00000000-0005-0000-0000-0000AF200000}"/>
    <cellStyle name="Notitie 3 2 24 2" xfId="16268" xr:uid="{00000000-0005-0000-0000-0000B0200000}"/>
    <cellStyle name="Notitie 3 2 24 2 2" xfId="28445" xr:uid="{3FEA1BD3-5054-4A81-B7BD-1E7CFB4C1266}"/>
    <cellStyle name="Notitie 3 2 24 3" xfId="26914" xr:uid="{BE4602B8-9E41-4F00-9B4A-D1A79BD60212}"/>
    <cellStyle name="Notitie 3 2 25" xfId="7612" xr:uid="{00000000-0005-0000-0000-0000B1200000}"/>
    <cellStyle name="Notitie 3 2 25 2" xfId="17339" xr:uid="{00000000-0005-0000-0000-0000B2200000}"/>
    <cellStyle name="Notitie 3 2 25 2 2" xfId="28653" xr:uid="{15C63FE1-1A9E-4BD0-A5F9-599BF89832DC}"/>
    <cellStyle name="Notitie 3 2 25 3" xfId="27122" xr:uid="{776B2F8F-6B3C-493F-9208-D296471859C3}"/>
    <cellStyle name="Notitie 3 2 26" xfId="4881" xr:uid="{00000000-0005-0000-0000-0000B3200000}"/>
    <cellStyle name="Notitie 3 2 26 2" xfId="14608" xr:uid="{00000000-0005-0000-0000-0000B4200000}"/>
    <cellStyle name="Notitie 3 2 26 2 2" xfId="28034" xr:uid="{3DA13A23-83AC-4A45-AA27-CD13DDE44DDF}"/>
    <cellStyle name="Notitie 3 2 26 3" xfId="26503" xr:uid="{AFD65315-95BF-4A07-8D11-75E2DC61D04D}"/>
    <cellStyle name="Notitie 3 2 27" xfId="8115" xr:uid="{00000000-0005-0000-0000-0000B5200000}"/>
    <cellStyle name="Notitie 3 2 27 2" xfId="17842" xr:uid="{00000000-0005-0000-0000-0000B6200000}"/>
    <cellStyle name="Notitie 3 2 27 2 2" xfId="28763" xr:uid="{3D1C96A1-8AFC-4A8B-9F9B-343B7C84AC40}"/>
    <cellStyle name="Notitie 3 2 27 3" xfId="27232" xr:uid="{9FB8D103-D7F6-4DA2-BB16-00B6F43771B6}"/>
    <cellStyle name="Notitie 3 2 28" xfId="5177" xr:uid="{00000000-0005-0000-0000-0000B7200000}"/>
    <cellStyle name="Notitie 3 2 28 2" xfId="14904" xr:uid="{00000000-0005-0000-0000-0000B8200000}"/>
    <cellStyle name="Notitie 3 2 28 2 2" xfId="28117" xr:uid="{6989A785-357B-4DC3-B7C0-3DA5DFC60A0B}"/>
    <cellStyle name="Notitie 3 2 28 3" xfId="26586" xr:uid="{253C63BC-0F4F-4539-86D1-BBE30180D966}"/>
    <cellStyle name="Notitie 3 2 29" xfId="6082" xr:uid="{00000000-0005-0000-0000-0000B9200000}"/>
    <cellStyle name="Notitie 3 2 29 2" xfId="15809" xr:uid="{00000000-0005-0000-0000-0000BA200000}"/>
    <cellStyle name="Notitie 3 2 29 2 2" xfId="28328" xr:uid="{0A532896-7DE9-49D2-B74C-2778184B2E39}"/>
    <cellStyle name="Notitie 3 2 29 3" xfId="26797" xr:uid="{9CA480D2-9AD3-4AD6-A959-31F098E89FA7}"/>
    <cellStyle name="Notitie 3 2 3" xfId="2594" xr:uid="{00000000-0005-0000-0000-0000BB200000}"/>
    <cellStyle name="Notitie 3 2 3 2" xfId="12321" xr:uid="{00000000-0005-0000-0000-0000BC200000}"/>
    <cellStyle name="Notitie 3 2 3 2 2" xfId="27802" xr:uid="{B57AE3C9-0B03-4D40-9231-46B8DCF1D7EB}"/>
    <cellStyle name="Notitie 3 2 3 3" xfId="26271" xr:uid="{6E1CCF5D-9313-4591-8AE8-232FFE4A0C2E}"/>
    <cellStyle name="Notitie 3 2 30" xfId="7834" xr:uid="{00000000-0005-0000-0000-0000BD200000}"/>
    <cellStyle name="Notitie 3 2 30 2" xfId="17561" xr:uid="{00000000-0005-0000-0000-0000BE200000}"/>
    <cellStyle name="Notitie 3 2 30 2 2" xfId="28699" xr:uid="{0FF0AC87-3375-434C-8196-B3DF95436143}"/>
    <cellStyle name="Notitie 3 2 30 3" xfId="27168" xr:uid="{B007ABA5-5EDD-4BAD-9B11-DF8CF1D3365B}"/>
    <cellStyle name="Notitie 3 2 31" xfId="5534" xr:uid="{00000000-0005-0000-0000-0000BF200000}"/>
    <cellStyle name="Notitie 3 2 31 2" xfId="15261" xr:uid="{00000000-0005-0000-0000-0000C0200000}"/>
    <cellStyle name="Notitie 3 2 31 2 2" xfId="28213" xr:uid="{E2A2C655-6B9D-4CE2-836D-91644DAAEA33}"/>
    <cellStyle name="Notitie 3 2 31 3" xfId="26682" xr:uid="{304D9A02-BD72-453F-A0B9-77AF95F3E434}"/>
    <cellStyle name="Notitie 3 2 32" xfId="26023" xr:uid="{00CAAF9E-8F23-4E74-9887-A5C00DD9AEE9}"/>
    <cellStyle name="Notitie 3 2 4" xfId="5408" xr:uid="{00000000-0005-0000-0000-0000C1200000}"/>
    <cellStyle name="Notitie 3 2 4 2" xfId="15135" xr:uid="{00000000-0005-0000-0000-0000C2200000}"/>
    <cellStyle name="Notitie 3 2 4 2 2" xfId="28179" xr:uid="{7843CC70-4B6C-46C2-B339-4BE40F385549}"/>
    <cellStyle name="Notitie 3 2 4 3" xfId="26648" xr:uid="{258A73C1-E3DD-4700-B8CB-855DEABB2838}"/>
    <cellStyle name="Notitie 3 2 5" xfId="4994" xr:uid="{00000000-0005-0000-0000-0000C3200000}"/>
    <cellStyle name="Notitie 3 2 5 2" xfId="14721" xr:uid="{00000000-0005-0000-0000-0000C4200000}"/>
    <cellStyle name="Notitie 3 2 5 2 2" xfId="28061" xr:uid="{5836759A-4E1C-4827-812E-41EC35CE9138}"/>
    <cellStyle name="Notitie 3 2 5 3" xfId="26530" xr:uid="{331CA9F8-976B-4F3E-8BFD-91890A766910}"/>
    <cellStyle name="Notitie 3 2 6" xfId="5526" xr:uid="{00000000-0005-0000-0000-0000C5200000}"/>
    <cellStyle name="Notitie 3 2 6 2" xfId="15253" xr:uid="{00000000-0005-0000-0000-0000C6200000}"/>
    <cellStyle name="Notitie 3 2 6 2 2" xfId="28210" xr:uid="{961759D1-258F-4BBD-BEE8-4F85E89E5566}"/>
    <cellStyle name="Notitie 3 2 6 3" xfId="26679" xr:uid="{C6A1331F-C1C9-41A6-A811-3E27C6A776BC}"/>
    <cellStyle name="Notitie 3 2 7" xfId="2920" xr:uid="{00000000-0005-0000-0000-0000C7200000}"/>
    <cellStyle name="Notitie 3 2 7 2" xfId="12647" xr:uid="{00000000-0005-0000-0000-0000C8200000}"/>
    <cellStyle name="Notitie 3 2 7 2 2" xfId="27891" xr:uid="{ABB060C5-1F3F-4D37-8F89-415A5D9D68E5}"/>
    <cellStyle name="Notitie 3 2 7 3" xfId="26360" xr:uid="{50C3E8AB-3931-40BD-8EFA-830319DD1F76}"/>
    <cellStyle name="Notitie 3 2 8" xfId="5243" xr:uid="{00000000-0005-0000-0000-0000C9200000}"/>
    <cellStyle name="Notitie 3 2 8 2" xfId="14970" xr:uid="{00000000-0005-0000-0000-0000CA200000}"/>
    <cellStyle name="Notitie 3 2 8 2 2" xfId="28134" xr:uid="{49D65F6A-7068-4753-9CF2-B4EF8F9E31ED}"/>
    <cellStyle name="Notitie 3 2 8 3" xfId="26603" xr:uid="{175EF77F-CC63-46F0-9677-385B20A58F8B}"/>
    <cellStyle name="Notitie 3 2 9" xfId="2637" xr:uid="{00000000-0005-0000-0000-0000CB200000}"/>
    <cellStyle name="Notitie 3 2 9 2" xfId="12364" xr:uid="{00000000-0005-0000-0000-0000CC200000}"/>
    <cellStyle name="Notitie 3 2 9 2 2" xfId="27819" xr:uid="{54D9E93B-29BC-4849-9865-047C9440B872}"/>
    <cellStyle name="Notitie 3 2 9 3" xfId="26288" xr:uid="{1F52B1DD-D2F0-4937-BD17-586A43E1D91F}"/>
    <cellStyle name="Notitie 3 20" xfId="3104" xr:uid="{00000000-0005-0000-0000-0000CD200000}"/>
    <cellStyle name="Notitie 3 20 2" xfId="12831" xr:uid="{00000000-0005-0000-0000-0000CE200000}"/>
    <cellStyle name="Notitie 3 20 2 2" xfId="27946" xr:uid="{ECF374CB-9B4C-44EA-AD4B-534021B74EA7}"/>
    <cellStyle name="Notitie 3 20 3" xfId="26415" xr:uid="{E9DF5FFA-2E03-4C04-8514-CA435587E510}"/>
    <cellStyle name="Notitie 3 21" xfId="2825" xr:uid="{00000000-0005-0000-0000-0000CF200000}"/>
    <cellStyle name="Notitie 3 21 2" xfId="12552" xr:uid="{00000000-0005-0000-0000-0000D0200000}"/>
    <cellStyle name="Notitie 3 21 2 2" xfId="27871" xr:uid="{8FA108E1-4C10-43CC-9D91-FE30C8FF5F7C}"/>
    <cellStyle name="Notitie 3 21 3" xfId="26340" xr:uid="{8F8EE514-69E3-4994-8951-0D9DFC35C4E8}"/>
    <cellStyle name="Notitie 3 22" xfId="5747" xr:uid="{00000000-0005-0000-0000-0000D1200000}"/>
    <cellStyle name="Notitie 3 22 2" xfId="15474" xr:uid="{00000000-0005-0000-0000-0000D2200000}"/>
    <cellStyle name="Notitie 3 22 2 2" xfId="28273" xr:uid="{A95BA929-7446-417F-8659-D41A5BFD2605}"/>
    <cellStyle name="Notitie 3 22 3" xfId="26742" xr:uid="{171C6C01-1D38-47F3-9BE1-2D9D3BC7B01C}"/>
    <cellStyle name="Notitie 3 23" xfId="2773" xr:uid="{00000000-0005-0000-0000-0000D3200000}"/>
    <cellStyle name="Notitie 3 23 2" xfId="12500" xr:uid="{00000000-0005-0000-0000-0000D4200000}"/>
    <cellStyle name="Notitie 3 23 2 2" xfId="27854" xr:uid="{406C3F8C-3EA8-43AF-9E06-C9DEA36E541E}"/>
    <cellStyle name="Notitie 3 23 3" xfId="26323" xr:uid="{876034CF-E795-41D5-93CA-AE26D9A3050C}"/>
    <cellStyle name="Notitie 3 24" xfId="4659" xr:uid="{00000000-0005-0000-0000-0000D5200000}"/>
    <cellStyle name="Notitie 3 24 2" xfId="14386" xr:uid="{00000000-0005-0000-0000-0000D6200000}"/>
    <cellStyle name="Notitie 3 24 2 2" xfId="27990" xr:uid="{726F07FB-71B6-4B91-84ED-DEDAB5F9304E}"/>
    <cellStyle name="Notitie 3 24 3" xfId="26459" xr:uid="{C28D49C8-E42C-4658-AD96-9D7C0A9B3595}"/>
    <cellStyle name="Notitie 3 25" xfId="2700" xr:uid="{00000000-0005-0000-0000-0000D7200000}"/>
    <cellStyle name="Notitie 3 25 2" xfId="12427" xr:uid="{00000000-0005-0000-0000-0000D8200000}"/>
    <cellStyle name="Notitie 3 25 2 2" xfId="27836" xr:uid="{1A1D6771-4975-4F6C-8E00-86C127837066}"/>
    <cellStyle name="Notitie 3 25 3" xfId="26305" xr:uid="{D2ABB876-619B-42D0-BD0F-37AF25AC6820}"/>
    <cellStyle name="Notitie 3 26" xfId="7352" xr:uid="{00000000-0005-0000-0000-0000D9200000}"/>
    <cellStyle name="Notitie 3 26 2" xfId="17079" xr:uid="{00000000-0005-0000-0000-0000DA200000}"/>
    <cellStyle name="Notitie 3 26 2 2" xfId="28614" xr:uid="{39820F95-B925-4774-9FBC-72A3C7A3B6F9}"/>
    <cellStyle name="Notitie 3 26 3" xfId="27083" xr:uid="{A4EA74B5-5419-4CDC-977B-1DCCD8CF4159}"/>
    <cellStyle name="Notitie 3 27" xfId="3013" xr:uid="{00000000-0005-0000-0000-0000DB200000}"/>
    <cellStyle name="Notitie 3 27 2" xfId="12740" xr:uid="{00000000-0005-0000-0000-0000DC200000}"/>
    <cellStyle name="Notitie 3 27 2 2" xfId="27914" xr:uid="{EF830A7E-8C45-4508-AE52-B8CB06216A51}"/>
    <cellStyle name="Notitie 3 27 3" xfId="26383" xr:uid="{9F70CBDA-9004-45EE-8747-50D2A39DF6D4}"/>
    <cellStyle name="Notitie 3 28" xfId="5563" xr:uid="{00000000-0005-0000-0000-0000DD200000}"/>
    <cellStyle name="Notitie 3 28 2" xfId="15290" xr:uid="{00000000-0005-0000-0000-0000DE200000}"/>
    <cellStyle name="Notitie 3 28 2 2" xfId="28221" xr:uid="{0707F1AD-F689-4E40-A5C2-3F98FF7992B1}"/>
    <cellStyle name="Notitie 3 28 3" xfId="26690" xr:uid="{FAFE8B69-EF67-4EF9-B030-C539EEB69E43}"/>
    <cellStyle name="Notitie 3 29" xfId="8778" xr:uid="{00000000-0005-0000-0000-0000DF200000}"/>
    <cellStyle name="Notitie 3 29 2" xfId="18505" xr:uid="{00000000-0005-0000-0000-0000E0200000}"/>
    <cellStyle name="Notitie 3 29 2 2" xfId="28902" xr:uid="{5DC075C7-CDA9-43D6-9E87-EB5B069F5C93}"/>
    <cellStyle name="Notitie 3 29 3" xfId="27371" xr:uid="{2340250C-5F03-4E18-B4E5-25B2F6412FBA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0 2 2" xfId="28493" xr:uid="{2838CC5E-1DC1-4465-90BA-B3E6038E7618}"/>
    <cellStyle name="Notitie 3 3 10 3" xfId="26962" xr:uid="{009427C8-DD26-403D-9CDF-ABA33FDFB0D1}"/>
    <cellStyle name="Notitie 3 3 11" xfId="7050" xr:uid="{00000000-0005-0000-0000-0000E4200000}"/>
    <cellStyle name="Notitie 3 3 11 2" xfId="16777" xr:uid="{00000000-0005-0000-0000-0000E5200000}"/>
    <cellStyle name="Notitie 3 3 11 2 2" xfId="28538" xr:uid="{4B365DD0-6844-4D58-A929-0276CC56167F}"/>
    <cellStyle name="Notitie 3 3 11 3" xfId="27007" xr:uid="{2D3F05FD-3E12-443C-8D77-6D43F713596F}"/>
    <cellStyle name="Notitie 3 3 12" xfId="7245" xr:uid="{00000000-0005-0000-0000-0000E6200000}"/>
    <cellStyle name="Notitie 3 3 12 2" xfId="16972" xr:uid="{00000000-0005-0000-0000-0000E7200000}"/>
    <cellStyle name="Notitie 3 3 12 2 2" xfId="28582" xr:uid="{ABB110B5-B806-48B2-9AEE-23F14314F02E}"/>
    <cellStyle name="Notitie 3 3 12 3" xfId="27051" xr:uid="{60709EEF-B129-413E-B40E-6E2EB6A2E16E}"/>
    <cellStyle name="Notitie 3 3 13" xfId="7443" xr:uid="{00000000-0005-0000-0000-0000E8200000}"/>
    <cellStyle name="Notitie 3 3 13 2" xfId="17170" xr:uid="{00000000-0005-0000-0000-0000E9200000}"/>
    <cellStyle name="Notitie 3 3 13 2 2" xfId="28620" xr:uid="{1CC02CD1-3CBE-46BA-89B8-782BFC2F8C25}"/>
    <cellStyle name="Notitie 3 3 13 3" xfId="27089" xr:uid="{2D93AA22-F2BC-431C-8E18-6ABFC7FE2202}"/>
    <cellStyle name="Notitie 3 3 14" xfId="7636" xr:uid="{00000000-0005-0000-0000-0000EA200000}"/>
    <cellStyle name="Notitie 3 3 14 2" xfId="17363" xr:uid="{00000000-0005-0000-0000-0000EB200000}"/>
    <cellStyle name="Notitie 3 3 14 2 2" xfId="28660" xr:uid="{C49269FA-3D43-4104-88A0-886796055626}"/>
    <cellStyle name="Notitie 3 3 14 3" xfId="27129" xr:uid="{FDB43386-1F3A-4A1E-A8B9-1C3E73974067}"/>
    <cellStyle name="Notitie 3 3 15" xfId="5267" xr:uid="{00000000-0005-0000-0000-0000EC200000}"/>
    <cellStyle name="Notitie 3 3 15 2" xfId="14994" xr:uid="{00000000-0005-0000-0000-0000ED200000}"/>
    <cellStyle name="Notitie 3 3 15 2 2" xfId="28137" xr:uid="{CDC98BA7-D956-4A25-A67E-13120099FF29}"/>
    <cellStyle name="Notitie 3 3 15 3" xfId="26606" xr:uid="{E5925EB8-EA8E-4FA3-BC76-3AABE03ED932}"/>
    <cellStyle name="Notitie 3 3 16" xfId="2698" xr:uid="{00000000-0005-0000-0000-0000EE200000}"/>
    <cellStyle name="Notitie 3 3 16 2" xfId="12425" xr:uid="{00000000-0005-0000-0000-0000EF200000}"/>
    <cellStyle name="Notitie 3 3 16 2 2" xfId="27834" xr:uid="{3069FA48-2A4F-4A0D-922D-7A829F032C37}"/>
    <cellStyle name="Notitie 3 3 16 3" xfId="26303" xr:uid="{3E4A9A8E-784A-43DA-AACF-ADA59BAEB6C1}"/>
    <cellStyle name="Notitie 3 3 17" xfId="8137" xr:uid="{00000000-0005-0000-0000-0000F0200000}"/>
    <cellStyle name="Notitie 3 3 17 2" xfId="17864" xr:uid="{00000000-0005-0000-0000-0000F1200000}"/>
    <cellStyle name="Notitie 3 3 17 2 2" xfId="28767" xr:uid="{71923169-7603-4BDD-818C-3A21ECCA1DD0}"/>
    <cellStyle name="Notitie 3 3 17 3" xfId="27236" xr:uid="{FB05BE37-6F25-4924-9D62-1C67F1A2ACC7}"/>
    <cellStyle name="Notitie 3 3 18" xfId="8326" xr:uid="{00000000-0005-0000-0000-0000F2200000}"/>
    <cellStyle name="Notitie 3 3 18 2" xfId="18053" xr:uid="{00000000-0005-0000-0000-0000F3200000}"/>
    <cellStyle name="Notitie 3 3 18 2 2" xfId="28802" xr:uid="{231806F8-9D19-417B-B941-F41554DBF90A}"/>
    <cellStyle name="Notitie 3 3 18 3" xfId="27271" xr:uid="{649AEE19-5471-43C4-A18F-482A284D5321}"/>
    <cellStyle name="Notitie 3 3 19" xfId="8507" xr:uid="{00000000-0005-0000-0000-0000F4200000}"/>
    <cellStyle name="Notitie 3 3 19 2" xfId="18234" xr:uid="{00000000-0005-0000-0000-0000F5200000}"/>
    <cellStyle name="Notitie 3 3 19 2 2" xfId="28838" xr:uid="{2EDAD751-3611-4E9A-B19F-EF02E7276027}"/>
    <cellStyle name="Notitie 3 3 19 3" xfId="27307" xr:uid="{08CB5FCE-E4E8-4E38-8049-EFCC7A82A1EF}"/>
    <cellStyle name="Notitie 3 3 2" xfId="2530" xr:uid="{00000000-0005-0000-0000-0000F6200000}"/>
    <cellStyle name="Notitie 3 3 2 2" xfId="12257" xr:uid="{00000000-0005-0000-0000-0000F7200000}"/>
    <cellStyle name="Notitie 3 3 2 2 2" xfId="27783" xr:uid="{D62F48D8-128F-4540-8A9E-E028523D3DDC}"/>
    <cellStyle name="Notitie 3 3 2 3" xfId="26252" xr:uid="{6E7A0C4E-2ECC-4E17-8F2E-BCAEFBD25149}"/>
    <cellStyle name="Notitie 3 3 20" xfId="8686" xr:uid="{00000000-0005-0000-0000-0000F8200000}"/>
    <cellStyle name="Notitie 3 3 20 2" xfId="18413" xr:uid="{00000000-0005-0000-0000-0000F9200000}"/>
    <cellStyle name="Notitie 3 3 20 2 2" xfId="28871" xr:uid="{06B486B0-A699-4C31-BD92-5D5A5739F223}"/>
    <cellStyle name="Notitie 3 3 20 3" xfId="27340" xr:uid="{F80C1523-D15D-451E-860E-55CB6BC71C82}"/>
    <cellStyle name="Notitie 3 3 21" xfId="8858" xr:uid="{00000000-0005-0000-0000-0000FA200000}"/>
    <cellStyle name="Notitie 3 3 21 2" xfId="18585" xr:uid="{00000000-0005-0000-0000-0000FB200000}"/>
    <cellStyle name="Notitie 3 3 21 2 2" xfId="28906" xr:uid="{2A626358-B3F2-45EA-BEDC-74B217E245ED}"/>
    <cellStyle name="Notitie 3 3 21 3" xfId="27375" xr:uid="{7A046AB2-1555-4252-89B1-24158A089D95}"/>
    <cellStyle name="Notitie 3 3 22" xfId="9037" xr:uid="{00000000-0005-0000-0000-0000FC200000}"/>
    <cellStyle name="Notitie 3 3 22 2" xfId="18764" xr:uid="{00000000-0005-0000-0000-0000FD200000}"/>
    <cellStyle name="Notitie 3 3 22 2 2" xfId="28940" xr:uid="{D28DFD0C-2068-4FC5-9F72-871F263EB57F}"/>
    <cellStyle name="Notitie 3 3 22 3" xfId="27409" xr:uid="{94589D02-3402-44D4-9625-5681FD0BE5EF}"/>
    <cellStyle name="Notitie 3 3 23" xfId="9208" xr:uid="{00000000-0005-0000-0000-0000FE200000}"/>
    <cellStyle name="Notitie 3 3 23 2" xfId="18935" xr:uid="{00000000-0005-0000-0000-0000FF200000}"/>
    <cellStyle name="Notitie 3 3 23 2 2" xfId="28973" xr:uid="{7295F5AD-65B5-43AD-BDF5-1D834D184C16}"/>
    <cellStyle name="Notitie 3 3 23 3" xfId="27442" xr:uid="{6B89D54C-4BE5-4875-A824-26282AD9C87C}"/>
    <cellStyle name="Notitie 3 3 24" xfId="9380" xr:uid="{00000000-0005-0000-0000-000000210000}"/>
    <cellStyle name="Notitie 3 3 24 2" xfId="19107" xr:uid="{00000000-0005-0000-0000-000001210000}"/>
    <cellStyle name="Notitie 3 3 24 2 2" xfId="29007" xr:uid="{37388375-6059-49DE-89DA-A2EA7149C8CF}"/>
    <cellStyle name="Notitie 3 3 24 3" xfId="27476" xr:uid="{3B204B2B-5A50-482C-A7A4-DD976321F4D3}"/>
    <cellStyle name="Notitie 3 3 25" xfId="9543" xr:uid="{00000000-0005-0000-0000-000002210000}"/>
    <cellStyle name="Notitie 3 3 25 2" xfId="19270" xr:uid="{00000000-0005-0000-0000-000003210000}"/>
    <cellStyle name="Notitie 3 3 25 2 2" xfId="29041" xr:uid="{A7022C7C-86F0-437F-88C5-C8708A4F1A32}"/>
    <cellStyle name="Notitie 3 3 25 3" xfId="27510" xr:uid="{A8B0B610-AC73-4B92-AE1B-D9E9E8DEC47A}"/>
    <cellStyle name="Notitie 3 3 26" xfId="9715" xr:uid="{00000000-0005-0000-0000-000004210000}"/>
    <cellStyle name="Notitie 3 3 26 2" xfId="19442" xr:uid="{00000000-0005-0000-0000-000005210000}"/>
    <cellStyle name="Notitie 3 3 26 2 2" xfId="29073" xr:uid="{A1DC8AF6-F548-47F1-A612-13728AB6E85B}"/>
    <cellStyle name="Notitie 3 3 26 3" xfId="27542" xr:uid="{6EE0E464-D7A7-4C6F-86A0-6C999A19C559}"/>
    <cellStyle name="Notitie 3 3 27" xfId="9877" xr:uid="{00000000-0005-0000-0000-000006210000}"/>
    <cellStyle name="Notitie 3 3 27 2" xfId="19604" xr:uid="{00000000-0005-0000-0000-000007210000}"/>
    <cellStyle name="Notitie 3 3 27 2 2" xfId="29104" xr:uid="{FB5206CB-EED5-41A1-8B78-195A3E8ACB4C}"/>
    <cellStyle name="Notitie 3 3 27 3" xfId="27573" xr:uid="{D6DF11E4-CD51-4C64-A9B6-43765EF312D1}"/>
    <cellStyle name="Notitie 3 3 28" xfId="10036" xr:uid="{00000000-0005-0000-0000-000008210000}"/>
    <cellStyle name="Notitie 3 3 28 2" xfId="19763" xr:uid="{00000000-0005-0000-0000-000009210000}"/>
    <cellStyle name="Notitie 3 3 28 2 2" xfId="29135" xr:uid="{0678DFFA-2CC7-4CFD-A21F-3187A4F26CDB}"/>
    <cellStyle name="Notitie 3 3 28 3" xfId="27604" xr:uid="{CFCF66DB-D685-4BF2-89DB-4353BFF9A0F3}"/>
    <cellStyle name="Notitie 3 3 29" xfId="10192" xr:uid="{00000000-0005-0000-0000-00000A210000}"/>
    <cellStyle name="Notitie 3 3 29 2" xfId="19919" xr:uid="{00000000-0005-0000-0000-00000B210000}"/>
    <cellStyle name="Notitie 3 3 29 2 2" xfId="29165" xr:uid="{524CC242-E54D-48C4-B0C4-8E581BE579E6}"/>
    <cellStyle name="Notitie 3 3 29 3" xfId="27634" xr:uid="{ABD3AC68-9523-4407-B639-190817C06A46}"/>
    <cellStyle name="Notitie 3 3 3" xfId="2593" xr:uid="{00000000-0005-0000-0000-00000C210000}"/>
    <cellStyle name="Notitie 3 3 3 2" xfId="12320" xr:uid="{00000000-0005-0000-0000-00000D210000}"/>
    <cellStyle name="Notitie 3 3 3 2 2" xfId="27801" xr:uid="{2889C1B9-863C-4713-81B1-A3A3942943E0}"/>
    <cellStyle name="Notitie 3 3 3 3" xfId="26270" xr:uid="{90B04F94-AF08-4133-8691-BA56A3E21614}"/>
    <cellStyle name="Notitie 3 3 30" xfId="10346" xr:uid="{00000000-0005-0000-0000-00000E210000}"/>
    <cellStyle name="Notitie 3 3 30 2" xfId="20073" xr:uid="{00000000-0005-0000-0000-00000F210000}"/>
    <cellStyle name="Notitie 3 3 30 2 2" xfId="29195" xr:uid="{4A48A817-4270-454F-B84C-D7B725E33A0C}"/>
    <cellStyle name="Notitie 3 3 30 3" xfId="27664" xr:uid="{37C76AE8-DD90-4921-AE0C-BAA8CFC0F3A4}"/>
    <cellStyle name="Notitie 3 3 31" xfId="10497" xr:uid="{00000000-0005-0000-0000-000010210000}"/>
    <cellStyle name="Notitie 3 3 31 2" xfId="20224" xr:uid="{00000000-0005-0000-0000-000011210000}"/>
    <cellStyle name="Notitie 3 3 31 2 2" xfId="29224" xr:uid="{9F0C1949-62BC-45D7-8B8E-981206F7BE83}"/>
    <cellStyle name="Notitie 3 3 31 3" xfId="27693" xr:uid="{B98202C7-7A48-4611-BF3C-75C591F2E614}"/>
    <cellStyle name="Notitie 3 3 32" xfId="26024" xr:uid="{92050834-4004-49C7-B32F-94C758B6DB7A}"/>
    <cellStyle name="Notitie 3 3 4" xfId="5644" xr:uid="{00000000-0005-0000-0000-000012210000}"/>
    <cellStyle name="Notitie 3 3 4 2" xfId="15371" xr:uid="{00000000-0005-0000-0000-000013210000}"/>
    <cellStyle name="Notitie 3 3 4 2 2" xfId="28240" xr:uid="{65659E1E-E4EA-4805-9113-ACBA69D41213}"/>
    <cellStyle name="Notitie 3 3 4 3" xfId="26709" xr:uid="{995EF6B2-7527-4240-BE34-B62FE3127769}"/>
    <cellStyle name="Notitie 3 3 5" xfId="6160" xr:uid="{00000000-0005-0000-0000-000014210000}"/>
    <cellStyle name="Notitie 3 3 5 2" xfId="15887" xr:uid="{00000000-0005-0000-0000-000015210000}"/>
    <cellStyle name="Notitie 3 3 5 2 2" xfId="28351" xr:uid="{AFFB5A24-6278-41C5-A0BB-A58AA81F95A5}"/>
    <cellStyle name="Notitie 3 3 5 3" xfId="26820" xr:uid="{C784843A-BD8D-465A-A574-1ADDA4CA9564}"/>
    <cellStyle name="Notitie 3 3 6" xfId="5109" xr:uid="{00000000-0005-0000-0000-000016210000}"/>
    <cellStyle name="Notitie 3 3 6 2" xfId="14836" xr:uid="{00000000-0005-0000-0000-000017210000}"/>
    <cellStyle name="Notitie 3 3 6 2 2" xfId="28095" xr:uid="{1DF0ADE9-DBC2-446B-83D5-281393EAF9CB}"/>
    <cellStyle name="Notitie 3 3 6 3" xfId="26564" xr:uid="{A21F833D-218B-4487-B0FD-E296948FD176}"/>
    <cellStyle name="Notitie 3 3 7" xfId="6233" xr:uid="{00000000-0005-0000-0000-000018210000}"/>
    <cellStyle name="Notitie 3 3 7 2" xfId="15960" xr:uid="{00000000-0005-0000-0000-000019210000}"/>
    <cellStyle name="Notitie 3 3 7 2 2" xfId="28370" xr:uid="{F17DFD28-D779-4138-8D68-0E9866C033B5}"/>
    <cellStyle name="Notitie 3 3 7 3" xfId="26839" xr:uid="{4D492824-883B-4EFE-8584-FEC95164D6EE}"/>
    <cellStyle name="Notitie 3 3 8" xfId="4711" xr:uid="{00000000-0005-0000-0000-00001A210000}"/>
    <cellStyle name="Notitie 3 3 8 2" xfId="14438" xr:uid="{00000000-0005-0000-0000-00001B210000}"/>
    <cellStyle name="Notitie 3 3 8 2 2" xfId="28001" xr:uid="{620D3E37-0AFE-4758-AA3F-65197F77D7CA}"/>
    <cellStyle name="Notitie 3 3 8 3" xfId="26470" xr:uid="{C037CA53-2506-42F5-892C-7A7BAFDF7141}"/>
    <cellStyle name="Notitie 3 3 9" xfId="5443" xr:uid="{00000000-0005-0000-0000-00001C210000}"/>
    <cellStyle name="Notitie 3 3 9 2" xfId="15170" xr:uid="{00000000-0005-0000-0000-00001D210000}"/>
    <cellStyle name="Notitie 3 3 9 2 2" xfId="28187" xr:uid="{A472E358-8E3B-469F-BC02-6444F62B53C7}"/>
    <cellStyle name="Notitie 3 3 9 3" xfId="26656" xr:uid="{8ADEC719-303C-439A-8704-F66E60F230C5}"/>
    <cellStyle name="Notitie 3 30" xfId="5825" xr:uid="{00000000-0005-0000-0000-00001E210000}"/>
    <cellStyle name="Notitie 3 30 2" xfId="15552" xr:uid="{00000000-0005-0000-0000-00001F210000}"/>
    <cellStyle name="Notitie 3 30 2 2" xfId="28277" xr:uid="{94E52A84-00DB-4692-AD87-49E93D7D596B}"/>
    <cellStyle name="Notitie 3 30 3" xfId="26746" xr:uid="{41B4A1E8-9B40-4622-BC4C-4637ABF10337}"/>
    <cellStyle name="Notitie 3 31" xfId="5569" xr:uid="{00000000-0005-0000-0000-000020210000}"/>
    <cellStyle name="Notitie 3 31 2" xfId="15296" xr:uid="{00000000-0005-0000-0000-000021210000}"/>
    <cellStyle name="Notitie 3 31 2 2" xfId="28223" xr:uid="{99F44628-0D6E-4488-A6A8-849AD1BDD2D7}"/>
    <cellStyle name="Notitie 3 31 3" xfId="26692" xr:uid="{D6D9F42A-4866-4DBF-8005-5C0991901D76}"/>
    <cellStyle name="Notitie 3 32" xfId="8114" xr:uid="{00000000-0005-0000-0000-000022210000}"/>
    <cellStyle name="Notitie 3 32 2" xfId="17841" xr:uid="{00000000-0005-0000-0000-000023210000}"/>
    <cellStyle name="Notitie 3 32 2 2" xfId="28762" xr:uid="{BD5D9963-A6E3-439F-B6AF-C663F2849100}"/>
    <cellStyle name="Notitie 3 32 3" xfId="27231" xr:uid="{418B3D4B-8FD0-42F2-B902-4761800BDBDC}"/>
    <cellStyle name="Notitie 3 33" xfId="9471" xr:uid="{00000000-0005-0000-0000-000024210000}"/>
    <cellStyle name="Notitie 3 33 2" xfId="19198" xr:uid="{00000000-0005-0000-0000-000025210000}"/>
    <cellStyle name="Notitie 3 33 2 2" xfId="29038" xr:uid="{EEA2887B-AE1C-4B13-84BA-25B5030C2BFB}"/>
    <cellStyle name="Notitie 3 33 3" xfId="27507" xr:uid="{8FD31C69-EF86-41DD-B025-E3EF56E55DF9}"/>
    <cellStyle name="Notitie 3 34" xfId="2554" xr:uid="{00000000-0005-0000-0000-000026210000}"/>
    <cellStyle name="Notitie 3 34 2" xfId="12281" xr:uid="{00000000-0005-0000-0000-000027210000}"/>
    <cellStyle name="Notitie 3 34 2 2" xfId="27792" xr:uid="{EF7C43EF-DA80-4F48-946B-23355E8D3F7F}"/>
    <cellStyle name="Notitie 3 34 3" xfId="26261" xr:uid="{0416BBE7-9739-43A3-BD1C-F39D9BA06285}"/>
    <cellStyle name="Notitie 3 35" xfId="26022" xr:uid="{551DFF29-E9D8-48CB-9A53-F5A33C58A65B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0 2 2" xfId="27813" xr:uid="{4D53CE89-146B-4D99-AB57-C3C7A85DF889}"/>
    <cellStyle name="Notitie 3 4 10 3" xfId="26282" xr:uid="{8188CCDD-D239-4975-928D-27DC4A91FF2B}"/>
    <cellStyle name="Notitie 3 4 11" xfId="2974" xr:uid="{00000000-0005-0000-0000-00002B210000}"/>
    <cellStyle name="Notitie 3 4 11 2" xfId="12701" xr:uid="{00000000-0005-0000-0000-00002C210000}"/>
    <cellStyle name="Notitie 3 4 11 2 2" xfId="27903" xr:uid="{389B6D8A-D150-44EF-BC21-D61519DB636C}"/>
    <cellStyle name="Notitie 3 4 11 3" xfId="26372" xr:uid="{85ACC722-6BF7-48C9-907C-841111912608}"/>
    <cellStyle name="Notitie 3 4 12" xfId="5621" xr:uid="{00000000-0005-0000-0000-00002D210000}"/>
    <cellStyle name="Notitie 3 4 12 2" xfId="15348" xr:uid="{00000000-0005-0000-0000-00002E210000}"/>
    <cellStyle name="Notitie 3 4 12 2 2" xfId="28234" xr:uid="{CBC3D747-0E2D-4EF5-98BF-C0F489F5A3EE}"/>
    <cellStyle name="Notitie 3 4 12 3" xfId="26703" xr:uid="{460109A0-DF19-4A85-8014-D7E79B739118}"/>
    <cellStyle name="Notitie 3 4 13" xfId="2711" xr:uid="{00000000-0005-0000-0000-00002F210000}"/>
    <cellStyle name="Notitie 3 4 13 2" xfId="12438" xr:uid="{00000000-0005-0000-0000-000030210000}"/>
    <cellStyle name="Notitie 3 4 13 2 2" xfId="27838" xr:uid="{96CA1831-E225-4076-8AA8-197182C7D25C}"/>
    <cellStyle name="Notitie 3 4 13 3" xfId="26307" xr:uid="{25B06EA8-84EF-4EF3-83E9-2006F03A5F9E}"/>
    <cellStyle name="Notitie 3 4 14" xfId="7024" xr:uid="{00000000-0005-0000-0000-000031210000}"/>
    <cellStyle name="Notitie 3 4 14 2" xfId="16751" xr:uid="{00000000-0005-0000-0000-000032210000}"/>
    <cellStyle name="Notitie 3 4 14 2 2" xfId="28533" xr:uid="{17D0A314-E488-480A-AA62-27CAD9BD2032}"/>
    <cellStyle name="Notitie 3 4 14 3" xfId="27002" xr:uid="{25B70996-52FF-4C2C-A8C5-191BC141A549}"/>
    <cellStyle name="Notitie 3 4 15" xfId="8083" xr:uid="{00000000-0005-0000-0000-000033210000}"/>
    <cellStyle name="Notitie 3 4 15 2" xfId="17810" xr:uid="{00000000-0005-0000-0000-000034210000}"/>
    <cellStyle name="Notitie 3 4 15 2 2" xfId="28749" xr:uid="{1A33D2BD-DCC5-483C-8389-56BA72F5AA2E}"/>
    <cellStyle name="Notitie 3 4 15 3" xfId="27218" xr:uid="{0C0A80F8-4F16-4933-9548-61B860896030}"/>
    <cellStyle name="Notitie 3 4 16" xfId="6133" xr:uid="{00000000-0005-0000-0000-000035210000}"/>
    <cellStyle name="Notitie 3 4 16 2" xfId="15860" xr:uid="{00000000-0005-0000-0000-000036210000}"/>
    <cellStyle name="Notitie 3 4 16 2 2" xfId="28344" xr:uid="{2AE63465-1067-497C-A507-904CB603F11A}"/>
    <cellStyle name="Notitie 3 4 16 3" xfId="26813" xr:uid="{8C483A28-26A8-4AE7-992B-F79BAA65481C}"/>
    <cellStyle name="Notitie 3 4 17" xfId="8081" xr:uid="{00000000-0005-0000-0000-000037210000}"/>
    <cellStyle name="Notitie 3 4 17 2" xfId="17808" xr:uid="{00000000-0005-0000-0000-000038210000}"/>
    <cellStyle name="Notitie 3 4 17 2 2" xfId="28747" xr:uid="{A1B775A2-B868-431F-B759-8F00E798A71C}"/>
    <cellStyle name="Notitie 3 4 17 3" xfId="27216" xr:uid="{92C39F40-29D0-463C-B441-B54F45A0E10A}"/>
    <cellStyle name="Notitie 3 4 18" xfId="8020" xr:uid="{00000000-0005-0000-0000-000039210000}"/>
    <cellStyle name="Notitie 3 4 18 2" xfId="17747" xr:uid="{00000000-0005-0000-0000-00003A210000}"/>
    <cellStyle name="Notitie 3 4 18 2 2" xfId="28733" xr:uid="{5C9E588A-51E2-4F36-AE62-E57EF6B88890}"/>
    <cellStyle name="Notitie 3 4 18 3" xfId="27202" xr:uid="{BD1073E8-3889-490D-8597-46D052E60AD6}"/>
    <cellStyle name="Notitie 3 4 19" xfId="2725" xr:uid="{00000000-0005-0000-0000-00003B210000}"/>
    <cellStyle name="Notitie 3 4 19 2" xfId="12452" xr:uid="{00000000-0005-0000-0000-00003C210000}"/>
    <cellStyle name="Notitie 3 4 19 2 2" xfId="27844" xr:uid="{1AF924E0-8BCE-4B06-B393-9A3928634BEA}"/>
    <cellStyle name="Notitie 3 4 19 3" xfId="26313" xr:uid="{83952205-3956-4BBA-96A1-F3895A8B34CD}"/>
    <cellStyle name="Notitie 3 4 2" xfId="2531" xr:uid="{00000000-0005-0000-0000-00003D210000}"/>
    <cellStyle name="Notitie 3 4 2 2" xfId="12258" xr:uid="{00000000-0005-0000-0000-00003E210000}"/>
    <cellStyle name="Notitie 3 4 2 2 2" xfId="27784" xr:uid="{3C89B63E-AE1C-4EFE-8D74-9305E6AA8200}"/>
    <cellStyle name="Notitie 3 4 2 3" xfId="26253" xr:uid="{60F6346C-B24E-4CE1-B2EB-15B5307C0002}"/>
    <cellStyle name="Notitie 3 4 20" xfId="2878" xr:uid="{00000000-0005-0000-0000-00003F210000}"/>
    <cellStyle name="Notitie 3 4 20 2" xfId="12605" xr:uid="{00000000-0005-0000-0000-000040210000}"/>
    <cellStyle name="Notitie 3 4 20 2 2" xfId="27885" xr:uid="{6E7E1EF8-EA08-456E-9AF8-58460CAF18FB}"/>
    <cellStyle name="Notitie 3 4 20 3" xfId="26354" xr:uid="{59C1DE1C-ABCC-432F-B3F8-B3FB340DB64B}"/>
    <cellStyle name="Notitie 3 4 21" xfId="7227" xr:uid="{00000000-0005-0000-0000-000041210000}"/>
    <cellStyle name="Notitie 3 4 21 2" xfId="16954" xr:uid="{00000000-0005-0000-0000-000042210000}"/>
    <cellStyle name="Notitie 3 4 21 2 2" xfId="28576" xr:uid="{C9FA5822-8FA0-4341-A68C-D179ED1D99FD}"/>
    <cellStyle name="Notitie 3 4 21 3" xfId="27045" xr:uid="{67672099-33DA-4D3A-92EC-112E3877A1DC}"/>
    <cellStyle name="Notitie 3 4 22" xfId="5026" xr:uid="{00000000-0005-0000-0000-000043210000}"/>
    <cellStyle name="Notitie 3 4 22 2" xfId="14753" xr:uid="{00000000-0005-0000-0000-000044210000}"/>
    <cellStyle name="Notitie 3 4 22 2 2" xfId="28069" xr:uid="{11C6F389-3BD6-483B-96F8-BA2ADFD9CE3D}"/>
    <cellStyle name="Notitie 3 4 22 3" xfId="26538" xr:uid="{A221CB80-3F5B-4E4E-A6F4-3C9C741458CC}"/>
    <cellStyle name="Notitie 3 4 23" xfId="8672" xr:uid="{00000000-0005-0000-0000-000045210000}"/>
    <cellStyle name="Notitie 3 4 23 2" xfId="18399" xr:uid="{00000000-0005-0000-0000-000046210000}"/>
    <cellStyle name="Notitie 3 4 23 2 2" xfId="28870" xr:uid="{313539D4-AC06-4BA2-B51C-803FAF2E2FF1}"/>
    <cellStyle name="Notitie 3 4 23 3" xfId="27339" xr:uid="{F7303639-69F2-4790-BFEB-B09A5A91C9E3}"/>
    <cellStyle name="Notitie 3 4 24" xfId="2794" xr:uid="{00000000-0005-0000-0000-000047210000}"/>
    <cellStyle name="Notitie 3 4 24 2" xfId="12521" xr:uid="{00000000-0005-0000-0000-000048210000}"/>
    <cellStyle name="Notitie 3 4 24 2 2" xfId="27863" xr:uid="{BCC73AAB-5D1B-4C13-B5CD-2127E502ACFE}"/>
    <cellStyle name="Notitie 3 4 24 3" xfId="26332" xr:uid="{3F93693D-3050-41DB-A315-A7BC7870FA24}"/>
    <cellStyle name="Notitie 3 4 25" xfId="4700" xr:uid="{00000000-0005-0000-0000-000049210000}"/>
    <cellStyle name="Notitie 3 4 25 2" xfId="14427" xr:uid="{00000000-0005-0000-0000-00004A210000}"/>
    <cellStyle name="Notitie 3 4 25 2 2" xfId="27999" xr:uid="{EF858E9E-08A3-4AB7-B8F2-662A38741A4D}"/>
    <cellStyle name="Notitie 3 4 25 3" xfId="26468" xr:uid="{8A254EE1-FC03-4E9F-B61F-852290D09F6E}"/>
    <cellStyle name="Notitie 3 4 26" xfId="7016" xr:uid="{00000000-0005-0000-0000-00004B210000}"/>
    <cellStyle name="Notitie 3 4 26 2" xfId="16743" xr:uid="{00000000-0005-0000-0000-00004C210000}"/>
    <cellStyle name="Notitie 3 4 26 2 2" xfId="28530" xr:uid="{745FD69B-D2D5-458D-8E4F-BB523F373289}"/>
    <cellStyle name="Notitie 3 4 26 3" xfId="26999" xr:uid="{C13581BD-6CC5-4DEF-8E92-3E85E5B0273E}"/>
    <cellStyle name="Notitie 3 4 27" xfId="9367" xr:uid="{00000000-0005-0000-0000-00004D210000}"/>
    <cellStyle name="Notitie 3 4 27 2" xfId="19094" xr:uid="{00000000-0005-0000-0000-00004E210000}"/>
    <cellStyle name="Notitie 3 4 27 2 2" xfId="29005" xr:uid="{01371BC9-1BFE-4A7A-8F11-E0B99D618868}"/>
    <cellStyle name="Notitie 3 4 27 3" xfId="27474" xr:uid="{246C7BB5-FCFD-4BFC-A86B-65856296906B}"/>
    <cellStyle name="Notitie 3 4 28" xfId="5218" xr:uid="{00000000-0005-0000-0000-00004F210000}"/>
    <cellStyle name="Notitie 3 4 28 2" xfId="14945" xr:uid="{00000000-0005-0000-0000-000050210000}"/>
    <cellStyle name="Notitie 3 4 28 2 2" xfId="28131" xr:uid="{75A22B03-24B7-4A81-93A0-9D41CDD46C89}"/>
    <cellStyle name="Notitie 3 4 28 3" xfId="26600" xr:uid="{9B9736A6-BFB5-4585-BDDC-543255B3B216}"/>
    <cellStyle name="Notitie 3 4 29" xfId="5831" xr:uid="{00000000-0005-0000-0000-000051210000}"/>
    <cellStyle name="Notitie 3 4 29 2" xfId="15558" xr:uid="{00000000-0005-0000-0000-000052210000}"/>
    <cellStyle name="Notitie 3 4 29 2 2" xfId="28280" xr:uid="{3DBD6552-76E3-46C7-ABD2-3DA129EF27B7}"/>
    <cellStyle name="Notitie 3 4 29 3" xfId="26749" xr:uid="{B03A3E27-DB7E-4A43-AC12-BF38666DA623}"/>
    <cellStyle name="Notitie 3 4 3" xfId="4546" xr:uid="{00000000-0005-0000-0000-000053210000}"/>
    <cellStyle name="Notitie 3 4 3 2" xfId="14273" xr:uid="{00000000-0005-0000-0000-000054210000}"/>
    <cellStyle name="Notitie 3 4 3 2 2" xfId="27983" xr:uid="{81665585-EB99-4B48-9F4D-535828D20CB3}"/>
    <cellStyle name="Notitie 3 4 3 3" xfId="26452" xr:uid="{5EF2B48B-CF3C-48A9-9A0C-C27BAFB75D5E}"/>
    <cellStyle name="Notitie 3 4 30" xfId="8066" xr:uid="{00000000-0005-0000-0000-000055210000}"/>
    <cellStyle name="Notitie 3 4 30 2" xfId="17793" xr:uid="{00000000-0005-0000-0000-000056210000}"/>
    <cellStyle name="Notitie 3 4 30 2 2" xfId="28744" xr:uid="{F2AC15AD-72C6-4024-B895-C0BDDD36239E}"/>
    <cellStyle name="Notitie 3 4 30 3" xfId="27213" xr:uid="{1466D810-774F-4BE8-9373-C31CCA6E795F}"/>
    <cellStyle name="Notitie 3 4 31" xfId="8852" xr:uid="{00000000-0005-0000-0000-000057210000}"/>
    <cellStyle name="Notitie 3 4 31 2" xfId="18579" xr:uid="{00000000-0005-0000-0000-000058210000}"/>
    <cellStyle name="Notitie 3 4 31 2 2" xfId="28905" xr:uid="{FC5DC654-713A-4AD8-80FF-47A1E7B16C9D}"/>
    <cellStyle name="Notitie 3 4 31 3" xfId="27374" xr:uid="{CFA1BA86-E781-4806-9E0D-BD1EE3D24C8A}"/>
    <cellStyle name="Notitie 3 4 32" xfId="26025" xr:uid="{345002BE-2029-4F99-8B23-9DC2DF55FC52}"/>
    <cellStyle name="Notitie 3 4 4" xfId="5174" xr:uid="{00000000-0005-0000-0000-000059210000}"/>
    <cellStyle name="Notitie 3 4 4 2" xfId="14901" xr:uid="{00000000-0005-0000-0000-00005A210000}"/>
    <cellStyle name="Notitie 3 4 4 2 2" xfId="28115" xr:uid="{B94EC3CA-0972-4220-B762-FFD5E2F15835}"/>
    <cellStyle name="Notitie 3 4 4 3" xfId="26584" xr:uid="{2A301512-F294-43E4-97EF-75C91FD7B59C}"/>
    <cellStyle name="Notitie 3 4 5" xfId="6159" xr:uid="{00000000-0005-0000-0000-00005B210000}"/>
    <cellStyle name="Notitie 3 4 5 2" xfId="15886" xr:uid="{00000000-0005-0000-0000-00005C210000}"/>
    <cellStyle name="Notitie 3 4 5 2 2" xfId="28350" xr:uid="{AA243834-E3B6-4813-A369-4E42A0A6E1B2}"/>
    <cellStyle name="Notitie 3 4 5 3" xfId="26819" xr:uid="{515A9C53-AEA6-4B96-B9D1-DFC859ADD694}"/>
    <cellStyle name="Notitie 3 4 6" xfId="3444" xr:uid="{00000000-0005-0000-0000-00005D210000}"/>
    <cellStyle name="Notitie 3 4 6 2" xfId="13171" xr:uid="{00000000-0005-0000-0000-00005E210000}"/>
    <cellStyle name="Notitie 3 4 6 2 2" xfId="27954" xr:uid="{7A3B68F4-6117-4443-A470-53A7378BE50F}"/>
    <cellStyle name="Notitie 3 4 6 3" xfId="26423" xr:uid="{790A1C29-6148-420B-9E9D-67079E7757EB}"/>
    <cellStyle name="Notitie 3 4 7" xfId="6158" xr:uid="{00000000-0005-0000-0000-00005F210000}"/>
    <cellStyle name="Notitie 3 4 7 2" xfId="15885" xr:uid="{00000000-0005-0000-0000-000060210000}"/>
    <cellStyle name="Notitie 3 4 7 2 2" xfId="28349" xr:uid="{CEC17CFD-D0B0-4BA6-ADF0-B25CA1162AE6}"/>
    <cellStyle name="Notitie 3 4 7 3" xfId="26818" xr:uid="{A905CD94-5A5C-4E37-A24D-B6F2A4C7161F}"/>
    <cellStyle name="Notitie 3 4 8" xfId="5841" xr:uid="{00000000-0005-0000-0000-000061210000}"/>
    <cellStyle name="Notitie 3 4 8 2" xfId="15568" xr:uid="{00000000-0005-0000-0000-000062210000}"/>
    <cellStyle name="Notitie 3 4 8 2 2" xfId="28283" xr:uid="{199620AC-5836-4CA1-AA3E-BE56C2FDE99F}"/>
    <cellStyle name="Notitie 3 4 8 3" xfId="26752" xr:uid="{239BDFDC-71A8-4468-9D57-39A6441D3C93}"/>
    <cellStyle name="Notitie 3 4 9" xfId="6076" xr:uid="{00000000-0005-0000-0000-000063210000}"/>
    <cellStyle name="Notitie 3 4 9 2" xfId="15803" xr:uid="{00000000-0005-0000-0000-000064210000}"/>
    <cellStyle name="Notitie 3 4 9 2 2" xfId="28325" xr:uid="{034C6C0B-F3FB-4ADB-9AC2-77A30AA36718}"/>
    <cellStyle name="Notitie 3 4 9 3" xfId="26794" xr:uid="{1A0B4610-4BB8-418C-831F-E7804B44BEAA}"/>
    <cellStyle name="Notitie 3 5" xfId="2528" xr:uid="{00000000-0005-0000-0000-000065210000}"/>
    <cellStyle name="Notitie 3 5 2" xfId="12255" xr:uid="{00000000-0005-0000-0000-000066210000}"/>
    <cellStyle name="Notitie 3 5 2 2" xfId="27781" xr:uid="{A3ECFE7A-B056-45F3-950C-44D6609016F3}"/>
    <cellStyle name="Notitie 3 5 3" xfId="26250" xr:uid="{118657EA-A5EC-451E-94E5-CA59C86358C0}"/>
    <cellStyle name="Notitie 3 6" xfId="3410" xr:uid="{00000000-0005-0000-0000-000067210000}"/>
    <cellStyle name="Notitie 3 6 2" xfId="13137" xr:uid="{00000000-0005-0000-0000-000068210000}"/>
    <cellStyle name="Notitie 3 6 2 2" xfId="27950" xr:uid="{CF071EDF-5359-4406-BD64-8A3F5E6A1A0B}"/>
    <cellStyle name="Notitie 3 6 3" xfId="26419" xr:uid="{4A1A627D-FAF8-4A60-A9ED-A313AA217341}"/>
    <cellStyle name="Notitie 3 7" xfId="4931" xr:uid="{00000000-0005-0000-0000-000069210000}"/>
    <cellStyle name="Notitie 3 7 2" xfId="14658" xr:uid="{00000000-0005-0000-0000-00006A210000}"/>
    <cellStyle name="Notitie 3 7 2 2" xfId="28044" xr:uid="{DBC19861-B496-450C-B34E-423C66C71335}"/>
    <cellStyle name="Notitie 3 7 3" xfId="26513" xr:uid="{47C9E88A-0FB1-44BB-B249-A54DD75391E6}"/>
    <cellStyle name="Notitie 3 8" xfId="6161" xr:uid="{00000000-0005-0000-0000-00006B210000}"/>
    <cellStyle name="Notitie 3 8 2" xfId="15888" xr:uid="{00000000-0005-0000-0000-00006C210000}"/>
    <cellStyle name="Notitie 3 8 2 2" xfId="28352" xr:uid="{76651043-2A44-4E09-90D7-8082E0712101}"/>
    <cellStyle name="Notitie 3 8 3" xfId="26821" xr:uid="{9FD95517-3633-4A85-9FDD-9F6F32ABF30C}"/>
    <cellStyle name="Notitie 3 9" xfId="4942" xr:uid="{00000000-0005-0000-0000-00006D210000}"/>
    <cellStyle name="Notitie 3 9 2" xfId="14669" xr:uid="{00000000-0005-0000-0000-00006E210000}"/>
    <cellStyle name="Notitie 3 9 2 2" xfId="28050" xr:uid="{BCDA1A6C-62DC-4E2F-AD91-CC8664F2CCA0}"/>
    <cellStyle name="Notitie 3 9 3" xfId="26519" xr:uid="{B3C436EE-6FF9-490E-BB0E-943955909884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0 2 2" xfId="28194" xr:uid="{6A09941D-2D67-4EEE-86A2-A1A8E5C4DE1F}"/>
    <cellStyle name="Notitie 4 10 3" xfId="26663" xr:uid="{797B902D-ED29-4B8B-878F-C7939E317193}"/>
    <cellStyle name="Notitie 4 11" xfId="6092" xr:uid="{00000000-0005-0000-0000-000072210000}"/>
    <cellStyle name="Notitie 4 11 2" xfId="15819" xr:uid="{00000000-0005-0000-0000-000073210000}"/>
    <cellStyle name="Notitie 4 11 2 2" xfId="28330" xr:uid="{CC2E65B8-73FA-4C34-BB88-3E6FC7C2F8F9}"/>
    <cellStyle name="Notitie 4 11 3" xfId="26799" xr:uid="{9D8EBC73-C009-4527-A4ED-52FDCDF4412B}"/>
    <cellStyle name="Notitie 4 12" xfId="5866" xr:uid="{00000000-0005-0000-0000-000074210000}"/>
    <cellStyle name="Notitie 4 12 2" xfId="15593" xr:uid="{00000000-0005-0000-0000-000075210000}"/>
    <cellStyle name="Notitie 4 12 2 2" xfId="28287" xr:uid="{AB9A0053-8237-4075-B28B-C6322FB590FA}"/>
    <cellStyle name="Notitie 4 12 3" xfId="26756" xr:uid="{9696B5EC-7C0A-47B2-AF9E-7AD11AEA0CA7}"/>
    <cellStyle name="Notitie 4 13" xfId="3101" xr:uid="{00000000-0005-0000-0000-000076210000}"/>
    <cellStyle name="Notitie 4 13 2" xfId="12828" xr:uid="{00000000-0005-0000-0000-000077210000}"/>
    <cellStyle name="Notitie 4 13 2 2" xfId="27945" xr:uid="{1FC153A5-D4A9-48AF-9A30-DF068A4A755E}"/>
    <cellStyle name="Notitie 4 13 3" xfId="26414" xr:uid="{725AA39B-1D5E-4048-9867-74BFC46AD58E}"/>
    <cellStyle name="Notitie 4 14" xfId="4712" xr:uid="{00000000-0005-0000-0000-000078210000}"/>
    <cellStyle name="Notitie 4 14 2" xfId="14439" xr:uid="{00000000-0005-0000-0000-000079210000}"/>
    <cellStyle name="Notitie 4 14 2 2" xfId="28002" xr:uid="{8377A591-52CF-4331-806C-37A87849B2E7}"/>
    <cellStyle name="Notitie 4 14 3" xfId="26471" xr:uid="{9AB4121F-A53E-430A-A8F6-B42C790AFC84}"/>
    <cellStyle name="Notitie 4 15" xfId="5389" xr:uid="{00000000-0005-0000-0000-00007A210000}"/>
    <cellStyle name="Notitie 4 15 2" xfId="15116" xr:uid="{00000000-0005-0000-0000-00007B210000}"/>
    <cellStyle name="Notitie 4 15 2 2" xfId="28171" xr:uid="{3B26CD3F-8EA3-48F6-8D03-E399F132595B}"/>
    <cellStyle name="Notitie 4 15 3" xfId="26640" xr:uid="{C46084D6-F6D6-45D6-82B7-FF3446614CF6}"/>
    <cellStyle name="Notitie 4 16" xfId="6441" xr:uid="{00000000-0005-0000-0000-00007C210000}"/>
    <cellStyle name="Notitie 4 16 2" xfId="16168" xr:uid="{00000000-0005-0000-0000-00007D210000}"/>
    <cellStyle name="Notitie 4 16 2 2" xfId="28411" xr:uid="{F2E0E43A-45D4-45F6-8455-65258CA8896C}"/>
    <cellStyle name="Notitie 4 16 3" xfId="26880" xr:uid="{40F01383-8B8D-4ED7-96BF-2FD0E6EEC051}"/>
    <cellStyle name="Notitie 4 17" xfId="7812" xr:uid="{00000000-0005-0000-0000-00007E210000}"/>
    <cellStyle name="Notitie 4 17 2" xfId="17539" xr:uid="{00000000-0005-0000-0000-00007F210000}"/>
    <cellStyle name="Notitie 4 17 2 2" xfId="28697" xr:uid="{0ABC02EC-AC5D-4A5E-BC88-65952B64F655}"/>
    <cellStyle name="Notitie 4 17 3" xfId="27166" xr:uid="{BC4DB856-F4C9-4E27-8B57-37697770782C}"/>
    <cellStyle name="Notitie 4 18" xfId="7808" xr:uid="{00000000-0005-0000-0000-000080210000}"/>
    <cellStyle name="Notitie 4 18 2" xfId="17535" xr:uid="{00000000-0005-0000-0000-000081210000}"/>
    <cellStyle name="Notitie 4 18 2 2" xfId="28695" xr:uid="{0133A645-080E-457F-A124-30CFAEDD3553}"/>
    <cellStyle name="Notitie 4 18 3" xfId="27164" xr:uid="{D149E625-CE7E-4354-88C4-F8097FEC7784}"/>
    <cellStyle name="Notitie 4 19" xfId="2818" xr:uid="{00000000-0005-0000-0000-000082210000}"/>
    <cellStyle name="Notitie 4 19 2" xfId="12545" xr:uid="{00000000-0005-0000-0000-000083210000}"/>
    <cellStyle name="Notitie 4 19 2 2" xfId="27868" xr:uid="{92C1FB0B-BC13-400E-B3BC-6954B69676B0}"/>
    <cellStyle name="Notitie 4 19 3" xfId="26337" xr:uid="{8203E6FA-6EA6-4AA2-8FC3-6FA4EFABE752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0 2 2" xfId="28559" xr:uid="{A8C4D4A3-C5E1-4335-AA6C-BA7EE485B67D}"/>
    <cellStyle name="Notitie 4 2 10 3" xfId="27028" xr:uid="{157E6F96-E30A-4AE5-9E06-7A4119BC4D9B}"/>
    <cellStyle name="Notitie 4 2 11" xfId="7334" xr:uid="{00000000-0005-0000-0000-000087210000}"/>
    <cellStyle name="Notitie 4 2 11 2" xfId="17061" xr:uid="{00000000-0005-0000-0000-000088210000}"/>
    <cellStyle name="Notitie 4 2 11 2 2" xfId="28599" xr:uid="{3BB93322-029F-49A4-866F-3DD85D87E7A1}"/>
    <cellStyle name="Notitie 4 2 11 3" xfId="27068" xr:uid="{D55B3985-DE03-4ED8-9640-3F309D233AC1}"/>
    <cellStyle name="Notitie 4 2 12" xfId="7529" xr:uid="{00000000-0005-0000-0000-000089210000}"/>
    <cellStyle name="Notitie 4 2 12 2" xfId="17256" xr:uid="{00000000-0005-0000-0000-00008A210000}"/>
    <cellStyle name="Notitie 4 2 12 2 2" xfId="28639" xr:uid="{E3F01081-CF84-4D9F-BE6E-613891121E0C}"/>
    <cellStyle name="Notitie 4 2 12 3" xfId="27108" xr:uid="{CB56F6E6-0DE7-4E71-86F2-4350219A3201}"/>
    <cellStyle name="Notitie 4 2 13" xfId="7723" xr:uid="{00000000-0005-0000-0000-00008B210000}"/>
    <cellStyle name="Notitie 4 2 13 2" xfId="17450" xr:uid="{00000000-0005-0000-0000-00008C210000}"/>
    <cellStyle name="Notitie 4 2 13 2 2" xfId="28681" xr:uid="{246EF34F-7779-44E7-ACC8-FFA76F24832D}"/>
    <cellStyle name="Notitie 4 2 13 3" xfId="27150" xr:uid="{E3B5661E-5E38-47B3-A164-95BF00E539D4}"/>
    <cellStyle name="Notitie 4 2 14" xfId="7919" xr:uid="{00000000-0005-0000-0000-00008D210000}"/>
    <cellStyle name="Notitie 4 2 14 2" xfId="17646" xr:uid="{00000000-0005-0000-0000-00008E210000}"/>
    <cellStyle name="Notitie 4 2 14 2 2" xfId="28717" xr:uid="{CFC4B4D3-AA98-4540-9C17-5CB7AE3C83BD}"/>
    <cellStyle name="Notitie 4 2 14 3" xfId="27186" xr:uid="{D2D673F7-A532-4C9A-A8BA-917ABBA7FC74}"/>
    <cellStyle name="Notitie 4 2 15" xfId="7062" xr:uid="{00000000-0005-0000-0000-00008F210000}"/>
    <cellStyle name="Notitie 4 2 15 2" xfId="16789" xr:uid="{00000000-0005-0000-0000-000090210000}"/>
    <cellStyle name="Notitie 4 2 15 2 2" xfId="28544" xr:uid="{6E05D34E-C784-43B5-823F-1B6FC984D70B}"/>
    <cellStyle name="Notitie 4 2 15 3" xfId="27013" xr:uid="{5E91F3CB-94EB-4342-BDB8-D9CE84005FA0}"/>
    <cellStyle name="Notitie 4 2 16" xfId="8221" xr:uid="{00000000-0005-0000-0000-000091210000}"/>
    <cellStyle name="Notitie 4 2 16 2" xfId="17948" xr:uid="{00000000-0005-0000-0000-000092210000}"/>
    <cellStyle name="Notitie 4 2 16 2 2" xfId="28784" xr:uid="{FB8911E3-7F1A-4F74-A4DB-F406E4F6DF55}"/>
    <cellStyle name="Notitie 4 2 16 3" xfId="27253" xr:uid="{6EC399E9-2A23-4A7E-A4B2-74713C8D5425}"/>
    <cellStyle name="Notitie 4 2 17" xfId="8409" xr:uid="{00000000-0005-0000-0000-000093210000}"/>
    <cellStyle name="Notitie 4 2 17 2" xfId="18136" xr:uid="{00000000-0005-0000-0000-000094210000}"/>
    <cellStyle name="Notitie 4 2 17 2 2" xfId="28821" xr:uid="{5B0389CC-087A-4EA7-8E82-93FE2DC4E37B}"/>
    <cellStyle name="Notitie 4 2 17 3" xfId="27290" xr:uid="{4655EA64-51B4-4B8D-9393-AB29F8295671}"/>
    <cellStyle name="Notitie 4 2 18" xfId="8591" xr:uid="{00000000-0005-0000-0000-000095210000}"/>
    <cellStyle name="Notitie 4 2 18 2" xfId="18318" xr:uid="{00000000-0005-0000-0000-000096210000}"/>
    <cellStyle name="Notitie 4 2 18 2 2" xfId="28855" xr:uid="{F4EFC79D-9001-4314-8657-3A6F3AEFE4E8}"/>
    <cellStyle name="Notitie 4 2 18 3" xfId="27324" xr:uid="{DFD80F5B-E3EB-47CC-B104-E7E08D6BD039}"/>
    <cellStyle name="Notitie 4 2 19" xfId="8765" xr:uid="{00000000-0005-0000-0000-000097210000}"/>
    <cellStyle name="Notitie 4 2 19 2" xfId="18492" xr:uid="{00000000-0005-0000-0000-000098210000}"/>
    <cellStyle name="Notitie 4 2 19 2 2" xfId="28889" xr:uid="{A2F05E4A-CB0E-40C6-A818-CB165A4B49E4}"/>
    <cellStyle name="Notitie 4 2 19 3" xfId="27358" xr:uid="{E2425D34-337F-4A22-B2FE-F984A7B4AA49}"/>
    <cellStyle name="Notitie 4 2 2" xfId="4521" xr:uid="{00000000-0005-0000-0000-000099210000}"/>
    <cellStyle name="Notitie 4 2 2 2" xfId="14248" xr:uid="{00000000-0005-0000-0000-00009A210000}"/>
    <cellStyle name="Notitie 4 2 2 2 2" xfId="27971" xr:uid="{3D4F6625-9CBC-4781-91F6-F323E4EE6696}"/>
    <cellStyle name="Notitie 4 2 2 3" xfId="26440" xr:uid="{33FBEA5A-3474-415B-94A2-88410029EDEC}"/>
    <cellStyle name="Notitie 4 2 20" xfId="8938" xr:uid="{00000000-0005-0000-0000-00009B210000}"/>
    <cellStyle name="Notitie 4 2 20 2" xfId="18665" xr:uid="{00000000-0005-0000-0000-00009C210000}"/>
    <cellStyle name="Notitie 4 2 20 2 2" xfId="28923" xr:uid="{835DDA6C-DC3B-4A37-9B26-A8929AFECA08}"/>
    <cellStyle name="Notitie 4 2 20 3" xfId="27392" xr:uid="{D9ACFECF-362A-468A-9C82-17786B02A161}"/>
    <cellStyle name="Notitie 4 2 21" xfId="9118" xr:uid="{00000000-0005-0000-0000-00009D210000}"/>
    <cellStyle name="Notitie 4 2 21 2" xfId="18845" xr:uid="{00000000-0005-0000-0000-00009E210000}"/>
    <cellStyle name="Notitie 4 2 21 2 2" xfId="28957" xr:uid="{E6A90B13-ACB1-439C-8990-FACA581A2E19}"/>
    <cellStyle name="Notitie 4 2 21 3" xfId="27426" xr:uid="{AF234034-C580-4C0A-878A-A7434D681E1B}"/>
    <cellStyle name="Notitie 4 2 22" xfId="9288" xr:uid="{00000000-0005-0000-0000-00009F210000}"/>
    <cellStyle name="Notitie 4 2 22 2" xfId="19015" xr:uid="{00000000-0005-0000-0000-0000A0210000}"/>
    <cellStyle name="Notitie 4 2 22 2 2" xfId="28990" xr:uid="{7A81CD19-68A0-4CFD-B9EE-CBF173E76CBE}"/>
    <cellStyle name="Notitie 4 2 22 3" xfId="27459" xr:uid="{19FB30F3-0188-4872-A820-08B56051DB65}"/>
    <cellStyle name="Notitie 4 2 23" xfId="9458" xr:uid="{00000000-0005-0000-0000-0000A1210000}"/>
    <cellStyle name="Notitie 4 2 23 2" xfId="19185" xr:uid="{00000000-0005-0000-0000-0000A2210000}"/>
    <cellStyle name="Notitie 4 2 23 2 2" xfId="29025" xr:uid="{886E38AD-56D0-4106-9795-FCE4C5A62EF1}"/>
    <cellStyle name="Notitie 4 2 23 3" xfId="27494" xr:uid="{0AD7029B-59E7-4FED-A715-69BD7E922458}"/>
    <cellStyle name="Notitie 4 2 24" xfId="9622" xr:uid="{00000000-0005-0000-0000-0000A3210000}"/>
    <cellStyle name="Notitie 4 2 24 2" xfId="19349" xr:uid="{00000000-0005-0000-0000-0000A4210000}"/>
    <cellStyle name="Notitie 4 2 24 2 2" xfId="29058" xr:uid="{9F5F0AC2-AA8A-4569-A73E-00F0D44BA682}"/>
    <cellStyle name="Notitie 4 2 24 3" xfId="27527" xr:uid="{02354D95-171F-49A5-96C6-FB58553C53A3}"/>
    <cellStyle name="Notitie 4 2 25" xfId="9794" xr:uid="{00000000-0005-0000-0000-0000A5210000}"/>
    <cellStyle name="Notitie 4 2 25 2" xfId="19521" xr:uid="{00000000-0005-0000-0000-0000A6210000}"/>
    <cellStyle name="Notitie 4 2 25 2 2" xfId="29090" xr:uid="{04C5BE7A-53CC-4096-8BAA-FDB550BDAC22}"/>
    <cellStyle name="Notitie 4 2 25 3" xfId="27559" xr:uid="{38DC27B1-5B01-4E5C-A911-A8427830055B}"/>
    <cellStyle name="Notitie 4 2 26" xfId="9955" xr:uid="{00000000-0005-0000-0000-0000A7210000}"/>
    <cellStyle name="Notitie 4 2 26 2" xfId="19682" xr:uid="{00000000-0005-0000-0000-0000A8210000}"/>
    <cellStyle name="Notitie 4 2 26 2 2" xfId="29121" xr:uid="{844181A5-DEB8-47F0-A221-8974925890FE}"/>
    <cellStyle name="Notitie 4 2 26 3" xfId="27590" xr:uid="{0AB8568D-E769-4C56-B7C0-6F37AF067A6B}"/>
    <cellStyle name="Notitie 4 2 27" xfId="10114" xr:uid="{00000000-0005-0000-0000-0000A9210000}"/>
    <cellStyle name="Notitie 4 2 27 2" xfId="19841" xr:uid="{00000000-0005-0000-0000-0000AA210000}"/>
    <cellStyle name="Notitie 4 2 27 2 2" xfId="29152" xr:uid="{34224B15-B780-4283-8ABB-C453B82A5376}"/>
    <cellStyle name="Notitie 4 2 27 3" xfId="27621" xr:uid="{1D495CEF-6C3B-4ABC-8ADB-AC905E0125A3}"/>
    <cellStyle name="Notitie 4 2 28" xfId="10269" xr:uid="{00000000-0005-0000-0000-0000AB210000}"/>
    <cellStyle name="Notitie 4 2 28 2" xfId="19996" xr:uid="{00000000-0005-0000-0000-0000AC210000}"/>
    <cellStyle name="Notitie 4 2 28 2 2" xfId="29182" xr:uid="{E0B10298-1C0F-49FB-8A8E-104F5B4F84D6}"/>
    <cellStyle name="Notitie 4 2 28 3" xfId="27651" xr:uid="{84A57EB2-205B-4A2D-9D80-09A0D4061F94}"/>
    <cellStyle name="Notitie 4 2 29" xfId="10423" xr:uid="{00000000-0005-0000-0000-0000AD210000}"/>
    <cellStyle name="Notitie 4 2 29 2" xfId="20150" xr:uid="{00000000-0005-0000-0000-0000AE210000}"/>
    <cellStyle name="Notitie 4 2 29 2 2" xfId="29212" xr:uid="{0B9C6551-B278-4283-85B3-D3F4E52387EB}"/>
    <cellStyle name="Notitie 4 2 29 3" xfId="27681" xr:uid="{45A959E8-0DA2-4D1D-9E9F-B376D24457B8}"/>
    <cellStyle name="Notitie 4 2 3" xfId="5730" xr:uid="{00000000-0005-0000-0000-0000AF210000}"/>
    <cellStyle name="Notitie 4 2 3 2" xfId="15457" xr:uid="{00000000-0005-0000-0000-0000B0210000}"/>
    <cellStyle name="Notitie 4 2 3 2 2" xfId="28260" xr:uid="{5F945FF1-D906-4C10-AFC6-58D848F10CB4}"/>
    <cellStyle name="Notitie 4 2 3 3" xfId="26729" xr:uid="{693C0CE7-2155-4C5C-BF0E-3AF5E554C051}"/>
    <cellStyle name="Notitie 4 2 30" xfId="10574" xr:uid="{00000000-0005-0000-0000-0000B1210000}"/>
    <cellStyle name="Notitie 4 2 30 2" xfId="20301" xr:uid="{00000000-0005-0000-0000-0000B2210000}"/>
    <cellStyle name="Notitie 4 2 30 2 2" xfId="29241" xr:uid="{E7402572-D069-4DE7-A369-20EBAD9CBB5B}"/>
    <cellStyle name="Notitie 4 2 30 3" xfId="27710" xr:uid="{43B60392-8DDA-49AE-B41A-9F6C21B06565}"/>
    <cellStyle name="Notitie 4 2 31" xfId="10720" xr:uid="{00000000-0005-0000-0000-0000B3210000}"/>
    <cellStyle name="Notitie 4 2 31 2" xfId="20447" xr:uid="{00000000-0005-0000-0000-0000B4210000}"/>
    <cellStyle name="Notitie 4 2 31 2 2" xfId="29267" xr:uid="{FD6EE4D1-2C64-46D4-83E1-470766BFCFDF}"/>
    <cellStyle name="Notitie 4 2 31 3" xfId="27736" xr:uid="{C18111F2-6D5B-4A3B-8C3B-D9468AB6DCCC}"/>
    <cellStyle name="Notitie 4 2 32" xfId="26199" xr:uid="{9B78B0AE-D945-4F17-B5A6-2E4A3C48E3C8}"/>
    <cellStyle name="Notitie 4 2 4" xfId="5945" xr:uid="{00000000-0005-0000-0000-0000B5210000}"/>
    <cellStyle name="Notitie 4 2 4 2" xfId="15672" xr:uid="{00000000-0005-0000-0000-0000B6210000}"/>
    <cellStyle name="Notitie 4 2 4 2 2" xfId="28303" xr:uid="{616A7589-CA1F-42D5-893D-26CE99F35B27}"/>
    <cellStyle name="Notitie 4 2 4 3" xfId="26772" xr:uid="{2C6CF71D-35F7-40C4-838D-823DA7ED7144}"/>
    <cellStyle name="Notitie 4 2 5" xfId="2614" xr:uid="{00000000-0005-0000-0000-0000B7210000}"/>
    <cellStyle name="Notitie 4 2 5 2" xfId="12341" xr:uid="{00000000-0005-0000-0000-0000B8210000}"/>
    <cellStyle name="Notitie 4 2 5 2 2" xfId="27810" xr:uid="{60A6994E-6D07-4C13-9BDB-55AD6F5329BC}"/>
    <cellStyle name="Notitie 4 2 5 3" xfId="26279" xr:uid="{1C77236F-4AA9-40E9-93A9-B7A5A636FFEE}"/>
    <cellStyle name="Notitie 4 2 6" xfId="6319" xr:uid="{00000000-0005-0000-0000-0000B9210000}"/>
    <cellStyle name="Notitie 4 2 6 2" xfId="16046" xr:uid="{00000000-0005-0000-0000-0000BA210000}"/>
    <cellStyle name="Notitie 4 2 6 2 2" xfId="28390" xr:uid="{4A4F82C0-5AD8-475A-89E2-402452DD2153}"/>
    <cellStyle name="Notitie 4 2 6 3" xfId="26859" xr:uid="{D1523E4D-C7C0-4B87-8F72-CE97C377E0CC}"/>
    <cellStyle name="Notitie 4 2 7" xfId="6522" xr:uid="{00000000-0005-0000-0000-0000BB210000}"/>
    <cellStyle name="Notitie 4 2 7 2" xfId="16249" xr:uid="{00000000-0005-0000-0000-0000BC210000}"/>
    <cellStyle name="Notitie 4 2 7 2 2" xfId="28429" xr:uid="{C4FEBE22-B056-4B2F-97E5-745E6700F2CE}"/>
    <cellStyle name="Notitie 4 2 7 3" xfId="26898" xr:uid="{5EDE4DAE-D006-4B4D-9923-723832C8836F}"/>
    <cellStyle name="Notitie 4 2 8" xfId="6732" xr:uid="{00000000-0005-0000-0000-0000BD210000}"/>
    <cellStyle name="Notitie 4 2 8 2" xfId="16459" xr:uid="{00000000-0005-0000-0000-0000BE210000}"/>
    <cellStyle name="Notitie 4 2 8 2 2" xfId="28471" xr:uid="{F5750D66-E0AA-46B6-B853-FC556E8F93A3}"/>
    <cellStyle name="Notitie 4 2 8 3" xfId="26940" xr:uid="{066798A9-F2BC-462E-ADC5-A3578CC08B4C}"/>
    <cellStyle name="Notitie 4 2 9" xfId="6928" xr:uid="{00000000-0005-0000-0000-0000BF210000}"/>
    <cellStyle name="Notitie 4 2 9 2" xfId="16655" xr:uid="{00000000-0005-0000-0000-0000C0210000}"/>
    <cellStyle name="Notitie 4 2 9 2 2" xfId="28512" xr:uid="{5EEE55DF-5C5D-4D68-B08B-A2064DAFA4F5}"/>
    <cellStyle name="Notitie 4 2 9 3" xfId="26981" xr:uid="{1320C78C-9A09-465F-B441-597111CE757F}"/>
    <cellStyle name="Notitie 4 20" xfId="8071" xr:uid="{00000000-0005-0000-0000-0000C1210000}"/>
    <cellStyle name="Notitie 4 20 2" xfId="17798" xr:uid="{00000000-0005-0000-0000-0000C2210000}"/>
    <cellStyle name="Notitie 4 20 2 2" xfId="28745" xr:uid="{A59CD0AD-485B-437B-9356-DF06220C297E}"/>
    <cellStyle name="Notitie 4 20 3" xfId="27214" xr:uid="{832BB86C-E753-40A1-BE88-07CDDA503FAA}"/>
    <cellStyle name="Notitie 4 21" xfId="3030" xr:uid="{00000000-0005-0000-0000-0000C3210000}"/>
    <cellStyle name="Notitie 4 21 2" xfId="12757" xr:uid="{00000000-0005-0000-0000-0000C4210000}"/>
    <cellStyle name="Notitie 4 21 2 2" xfId="27929" xr:uid="{6E863F72-B59E-4CE2-B69C-8B9CF93031F3}"/>
    <cellStyle name="Notitie 4 21 3" xfId="26398" xr:uid="{BE02F13B-49BD-4B54-BC3D-83CD00F98F87}"/>
    <cellStyle name="Notitie 4 22" xfId="2548" xr:uid="{00000000-0005-0000-0000-0000C5210000}"/>
    <cellStyle name="Notitie 4 22 2" xfId="12275" xr:uid="{00000000-0005-0000-0000-0000C6210000}"/>
    <cellStyle name="Notitie 4 22 2 2" xfId="27791" xr:uid="{9342A781-8350-44D0-B3B7-5C164DE7A6C2}"/>
    <cellStyle name="Notitie 4 22 3" xfId="26260" xr:uid="{2BC165A0-427C-4B3F-B8B1-0CBA2FFD5263}"/>
    <cellStyle name="Notitie 4 23" xfId="5003" xr:uid="{00000000-0005-0000-0000-0000C7210000}"/>
    <cellStyle name="Notitie 4 23 2" xfId="14730" xr:uid="{00000000-0005-0000-0000-0000C8210000}"/>
    <cellStyle name="Notitie 4 23 2 2" xfId="28065" xr:uid="{4C7A99E7-46AC-482A-ACFE-B68F74CBC0DB}"/>
    <cellStyle name="Notitie 4 23 3" xfId="26534" xr:uid="{FC526724-9D38-46C9-AAD8-DA46D0A8B2EE}"/>
    <cellStyle name="Notitie 4 24" xfId="7425" xr:uid="{00000000-0005-0000-0000-0000C9210000}"/>
    <cellStyle name="Notitie 4 24 2" xfId="17152" xr:uid="{00000000-0005-0000-0000-0000CA210000}"/>
    <cellStyle name="Notitie 4 24 2 2" xfId="28616" xr:uid="{FEF81CC7-D43A-4AA8-91B1-0FA9E8E39674}"/>
    <cellStyle name="Notitie 4 24 3" xfId="27085" xr:uid="{885E7618-92C9-4990-A9B1-CF3DCC3EFB0C}"/>
    <cellStyle name="Notitie 4 25" xfId="6438" xr:uid="{00000000-0005-0000-0000-0000CB210000}"/>
    <cellStyle name="Notitie 4 25 2" xfId="16165" xr:uid="{00000000-0005-0000-0000-0000CC210000}"/>
    <cellStyle name="Notitie 4 25 2 2" xfId="28409" xr:uid="{D1177CBC-EC34-4D3C-8636-73C888988F34}"/>
    <cellStyle name="Notitie 4 25 3" xfId="26878" xr:uid="{159A3346-ADE4-47C7-AC66-56DCFB01FC3C}"/>
    <cellStyle name="Notitie 4 26" xfId="7053" xr:uid="{00000000-0005-0000-0000-0000CD210000}"/>
    <cellStyle name="Notitie 4 26 2" xfId="16780" xr:uid="{00000000-0005-0000-0000-0000CE210000}"/>
    <cellStyle name="Notitie 4 26 2 2" xfId="28540" xr:uid="{43EAB16D-ACC2-4795-93CB-3B091491310C}"/>
    <cellStyle name="Notitie 4 26 3" xfId="27009" xr:uid="{26347D3A-D4FE-4550-B072-E698D40EBD2B}"/>
    <cellStyle name="Notitie 4 27" xfId="6102" xr:uid="{00000000-0005-0000-0000-0000CF210000}"/>
    <cellStyle name="Notitie 4 27 2" xfId="15829" xr:uid="{00000000-0005-0000-0000-0000D0210000}"/>
    <cellStyle name="Notitie 4 27 2 2" xfId="28337" xr:uid="{E5767825-AF7F-41F3-B224-9ED9E49BFD1B}"/>
    <cellStyle name="Notitie 4 27 3" xfId="26806" xr:uid="{3A5D8CD8-0012-4B87-9C80-FF072F4C38DF}"/>
    <cellStyle name="Notitie 4 28" xfId="5098" xr:uid="{00000000-0005-0000-0000-0000D1210000}"/>
    <cellStyle name="Notitie 4 28 2" xfId="14825" xr:uid="{00000000-0005-0000-0000-0000D2210000}"/>
    <cellStyle name="Notitie 4 28 2 2" xfId="28092" xr:uid="{314A97E6-789A-4458-A25A-EBCE985C683B}"/>
    <cellStyle name="Notitie 4 28 3" xfId="26561" xr:uid="{5A83184E-24BB-406B-BE94-F895BF3F1AEE}"/>
    <cellStyle name="Notitie 4 29" xfId="4804" xr:uid="{00000000-0005-0000-0000-0000D3210000}"/>
    <cellStyle name="Notitie 4 29 2" xfId="14531" xr:uid="{00000000-0005-0000-0000-0000D4210000}"/>
    <cellStyle name="Notitie 4 29 2 2" xfId="28024" xr:uid="{539D2195-5AE4-435C-AE0B-943D0672E604}"/>
    <cellStyle name="Notitie 4 29 3" xfId="26493" xr:uid="{0290B7C3-15C4-4C22-84DE-D97C7DE5C417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0 2 2" xfId="28560" xr:uid="{891A7BA8-4853-401C-B505-C408D9270CD1}"/>
    <cellStyle name="Notitie 4 3 10 3" xfId="27029" xr:uid="{04D3E34C-3D2F-4DCD-9244-F9EDF40BE8CF}"/>
    <cellStyle name="Notitie 4 3 11" xfId="7335" xr:uid="{00000000-0005-0000-0000-0000D8210000}"/>
    <cellStyle name="Notitie 4 3 11 2" xfId="17062" xr:uid="{00000000-0005-0000-0000-0000D9210000}"/>
    <cellStyle name="Notitie 4 3 11 2 2" xfId="28600" xr:uid="{CB454A86-C52A-4A1C-9528-4C1B0135C234}"/>
    <cellStyle name="Notitie 4 3 11 3" xfId="27069" xr:uid="{6BE8E193-21C8-4956-82EA-C3E6268E9D14}"/>
    <cellStyle name="Notitie 4 3 12" xfId="7530" xr:uid="{00000000-0005-0000-0000-0000DA210000}"/>
    <cellStyle name="Notitie 4 3 12 2" xfId="17257" xr:uid="{00000000-0005-0000-0000-0000DB210000}"/>
    <cellStyle name="Notitie 4 3 12 2 2" xfId="28640" xr:uid="{F60E92D7-2373-413C-91A8-2AB2565BA585}"/>
    <cellStyle name="Notitie 4 3 12 3" xfId="27109" xr:uid="{4A27A202-7426-4A88-B834-EA17A9049497}"/>
    <cellStyle name="Notitie 4 3 13" xfId="7724" xr:uid="{00000000-0005-0000-0000-0000DC210000}"/>
    <cellStyle name="Notitie 4 3 13 2" xfId="17451" xr:uid="{00000000-0005-0000-0000-0000DD210000}"/>
    <cellStyle name="Notitie 4 3 13 2 2" xfId="28682" xr:uid="{5B18EC89-0DA1-4B23-B721-5A2AD14C85E7}"/>
    <cellStyle name="Notitie 4 3 13 3" xfId="27151" xr:uid="{36811EE4-72BA-4D76-B59C-ADC43837894E}"/>
    <cellStyle name="Notitie 4 3 14" xfId="7920" xr:uid="{00000000-0005-0000-0000-0000DE210000}"/>
    <cellStyle name="Notitie 4 3 14 2" xfId="17647" xr:uid="{00000000-0005-0000-0000-0000DF210000}"/>
    <cellStyle name="Notitie 4 3 14 2 2" xfId="28718" xr:uid="{B3EA8A1E-3BFF-4F83-9288-F654D086C1A2}"/>
    <cellStyle name="Notitie 4 3 14 3" xfId="27187" xr:uid="{671356A7-1C75-4CA0-B99A-F8B997DAB5DF}"/>
    <cellStyle name="Notitie 4 3 15" xfId="5499" xr:uid="{00000000-0005-0000-0000-0000E0210000}"/>
    <cellStyle name="Notitie 4 3 15 2" xfId="15226" xr:uid="{00000000-0005-0000-0000-0000E1210000}"/>
    <cellStyle name="Notitie 4 3 15 2 2" xfId="28201" xr:uid="{6C81D2F0-864C-433F-B61A-C09886862173}"/>
    <cellStyle name="Notitie 4 3 15 3" xfId="26670" xr:uid="{5EA4A02F-FA21-4F28-9BD9-3B906976F650}"/>
    <cellStyle name="Notitie 4 3 16" xfId="8222" xr:uid="{00000000-0005-0000-0000-0000E2210000}"/>
    <cellStyle name="Notitie 4 3 16 2" xfId="17949" xr:uid="{00000000-0005-0000-0000-0000E3210000}"/>
    <cellStyle name="Notitie 4 3 16 2 2" xfId="28785" xr:uid="{F43F37E6-300D-471A-8937-0AE104220D31}"/>
    <cellStyle name="Notitie 4 3 16 3" xfId="27254" xr:uid="{EA2FC38C-9F17-4FD0-A036-9144FB0D9D79}"/>
    <cellStyle name="Notitie 4 3 17" xfId="8410" xr:uid="{00000000-0005-0000-0000-0000E4210000}"/>
    <cellStyle name="Notitie 4 3 17 2" xfId="18137" xr:uid="{00000000-0005-0000-0000-0000E5210000}"/>
    <cellStyle name="Notitie 4 3 17 2 2" xfId="28822" xr:uid="{2E01F82D-8E90-43E6-8178-FC2E6EAAA8E0}"/>
    <cellStyle name="Notitie 4 3 17 3" xfId="27291" xr:uid="{1CA5D72C-F805-4051-8B84-6754CF686C30}"/>
    <cellStyle name="Notitie 4 3 18" xfId="8592" xr:uid="{00000000-0005-0000-0000-0000E6210000}"/>
    <cellStyle name="Notitie 4 3 18 2" xfId="18319" xr:uid="{00000000-0005-0000-0000-0000E7210000}"/>
    <cellStyle name="Notitie 4 3 18 2 2" xfId="28856" xr:uid="{397D1113-E674-4CD0-8A99-76DA8BBD1170}"/>
    <cellStyle name="Notitie 4 3 18 3" xfId="27325" xr:uid="{B81850F4-8C11-4E0D-AB66-B5FAE038E3F3}"/>
    <cellStyle name="Notitie 4 3 19" xfId="8766" xr:uid="{00000000-0005-0000-0000-0000E8210000}"/>
    <cellStyle name="Notitie 4 3 19 2" xfId="18493" xr:uid="{00000000-0005-0000-0000-0000E9210000}"/>
    <cellStyle name="Notitie 4 3 19 2 2" xfId="28890" xr:uid="{8F74A42A-4A9A-4145-9D7F-72B14DF688B4}"/>
    <cellStyle name="Notitie 4 3 19 3" xfId="27359" xr:uid="{DF8FCB68-AF0B-4B03-A54B-70CCFA1BBCA8}"/>
    <cellStyle name="Notitie 4 3 2" xfId="4522" xr:uid="{00000000-0005-0000-0000-0000EA210000}"/>
    <cellStyle name="Notitie 4 3 2 2" xfId="14249" xr:uid="{00000000-0005-0000-0000-0000EB210000}"/>
    <cellStyle name="Notitie 4 3 2 2 2" xfId="27972" xr:uid="{90B5ADCD-3BEB-487A-B2C0-880424AF4C60}"/>
    <cellStyle name="Notitie 4 3 2 3" xfId="26441" xr:uid="{27EB7F41-03EB-49F6-9FED-7A2506F15911}"/>
    <cellStyle name="Notitie 4 3 20" xfId="8939" xr:uid="{00000000-0005-0000-0000-0000EC210000}"/>
    <cellStyle name="Notitie 4 3 20 2" xfId="18666" xr:uid="{00000000-0005-0000-0000-0000ED210000}"/>
    <cellStyle name="Notitie 4 3 20 2 2" xfId="28924" xr:uid="{201565A7-C516-4D5F-97E4-C84ECD595672}"/>
    <cellStyle name="Notitie 4 3 20 3" xfId="27393" xr:uid="{EAFD9BEB-0E62-4A46-A72B-39E9472BCF1B}"/>
    <cellStyle name="Notitie 4 3 21" xfId="9119" xr:uid="{00000000-0005-0000-0000-0000EE210000}"/>
    <cellStyle name="Notitie 4 3 21 2" xfId="18846" xr:uid="{00000000-0005-0000-0000-0000EF210000}"/>
    <cellStyle name="Notitie 4 3 21 2 2" xfId="28958" xr:uid="{D836A36C-3C97-421E-AD91-4CA818428899}"/>
    <cellStyle name="Notitie 4 3 21 3" xfId="27427" xr:uid="{8A8E5AC6-3F4D-46ED-A1E8-BB9EEF94E88B}"/>
    <cellStyle name="Notitie 4 3 22" xfId="9289" xr:uid="{00000000-0005-0000-0000-0000F0210000}"/>
    <cellStyle name="Notitie 4 3 22 2" xfId="19016" xr:uid="{00000000-0005-0000-0000-0000F1210000}"/>
    <cellStyle name="Notitie 4 3 22 2 2" xfId="28991" xr:uid="{F5EAFC16-F2EE-4AB0-ADE4-F729AADC7776}"/>
    <cellStyle name="Notitie 4 3 22 3" xfId="27460" xr:uid="{E6ECB8B9-E065-4B31-BD78-34C0F58D021F}"/>
    <cellStyle name="Notitie 4 3 23" xfId="9459" xr:uid="{00000000-0005-0000-0000-0000F2210000}"/>
    <cellStyle name="Notitie 4 3 23 2" xfId="19186" xr:uid="{00000000-0005-0000-0000-0000F3210000}"/>
    <cellStyle name="Notitie 4 3 23 2 2" xfId="29026" xr:uid="{7FD1FBB3-A8CD-4313-914D-6C2617A3A9DC}"/>
    <cellStyle name="Notitie 4 3 23 3" xfId="27495" xr:uid="{FBF72972-DFED-4C8C-A5C3-05C9FA6CB61B}"/>
    <cellStyle name="Notitie 4 3 24" xfId="9623" xr:uid="{00000000-0005-0000-0000-0000F4210000}"/>
    <cellStyle name="Notitie 4 3 24 2" xfId="19350" xr:uid="{00000000-0005-0000-0000-0000F5210000}"/>
    <cellStyle name="Notitie 4 3 24 2 2" xfId="29059" xr:uid="{FDD5A9D1-2073-4D43-A5A4-B6F69EB4702D}"/>
    <cellStyle name="Notitie 4 3 24 3" xfId="27528" xr:uid="{6EFBFBD1-94F7-4265-9FF5-C754E1B128F2}"/>
    <cellStyle name="Notitie 4 3 25" xfId="9795" xr:uid="{00000000-0005-0000-0000-0000F6210000}"/>
    <cellStyle name="Notitie 4 3 25 2" xfId="19522" xr:uid="{00000000-0005-0000-0000-0000F7210000}"/>
    <cellStyle name="Notitie 4 3 25 2 2" xfId="29091" xr:uid="{1E3D932E-F684-4910-B10A-244FE6532769}"/>
    <cellStyle name="Notitie 4 3 25 3" xfId="27560" xr:uid="{86BE8D2B-20ED-48A4-A960-D9958C608E60}"/>
    <cellStyle name="Notitie 4 3 26" xfId="9956" xr:uid="{00000000-0005-0000-0000-0000F8210000}"/>
    <cellStyle name="Notitie 4 3 26 2" xfId="19683" xr:uid="{00000000-0005-0000-0000-0000F9210000}"/>
    <cellStyle name="Notitie 4 3 26 2 2" xfId="29122" xr:uid="{58029BF9-057B-4E09-AFAB-E360D4EED1B9}"/>
    <cellStyle name="Notitie 4 3 26 3" xfId="27591" xr:uid="{470E7F74-F16B-4FC2-9EB6-9BCB9ACDF350}"/>
    <cellStyle name="Notitie 4 3 27" xfId="10115" xr:uid="{00000000-0005-0000-0000-0000FA210000}"/>
    <cellStyle name="Notitie 4 3 27 2" xfId="19842" xr:uid="{00000000-0005-0000-0000-0000FB210000}"/>
    <cellStyle name="Notitie 4 3 27 2 2" xfId="29153" xr:uid="{BEFC8991-91CC-4176-9B6D-90A66FA1AB5F}"/>
    <cellStyle name="Notitie 4 3 27 3" xfId="27622" xr:uid="{70C77212-5A60-40A4-96A2-A994E8CC6ADC}"/>
    <cellStyle name="Notitie 4 3 28" xfId="10270" xr:uid="{00000000-0005-0000-0000-0000FC210000}"/>
    <cellStyle name="Notitie 4 3 28 2" xfId="19997" xr:uid="{00000000-0005-0000-0000-0000FD210000}"/>
    <cellStyle name="Notitie 4 3 28 2 2" xfId="29183" xr:uid="{912982E6-ED50-4E08-AFF6-C1BED02CCD56}"/>
    <cellStyle name="Notitie 4 3 28 3" xfId="27652" xr:uid="{6AEF8713-E52D-4FD8-AB27-985BDC37AA09}"/>
    <cellStyle name="Notitie 4 3 29" xfId="10424" xr:uid="{00000000-0005-0000-0000-0000FE210000}"/>
    <cellStyle name="Notitie 4 3 29 2" xfId="20151" xr:uid="{00000000-0005-0000-0000-0000FF210000}"/>
    <cellStyle name="Notitie 4 3 29 2 2" xfId="29213" xr:uid="{7932556D-EA2E-4782-907A-B9A21402D655}"/>
    <cellStyle name="Notitie 4 3 29 3" xfId="27682" xr:uid="{7B23CE90-1DFF-431C-8A8B-01CC05C1B585}"/>
    <cellStyle name="Notitie 4 3 3" xfId="5731" xr:uid="{00000000-0005-0000-0000-000000220000}"/>
    <cellStyle name="Notitie 4 3 3 2" xfId="15458" xr:uid="{00000000-0005-0000-0000-000001220000}"/>
    <cellStyle name="Notitie 4 3 3 2 2" xfId="28261" xr:uid="{47CBBEA2-A6C9-44A5-87C6-BB4BBEAB1A8E}"/>
    <cellStyle name="Notitie 4 3 3 3" xfId="26730" xr:uid="{0E1A8D7C-6ECD-45E0-8429-48AAA6278D4D}"/>
    <cellStyle name="Notitie 4 3 30" xfId="10575" xr:uid="{00000000-0005-0000-0000-000002220000}"/>
    <cellStyle name="Notitie 4 3 30 2" xfId="20302" xr:uid="{00000000-0005-0000-0000-000003220000}"/>
    <cellStyle name="Notitie 4 3 30 2 2" xfId="29242" xr:uid="{C2578278-B6EB-46F8-96DC-AD4C4A4E2E17}"/>
    <cellStyle name="Notitie 4 3 30 3" xfId="27711" xr:uid="{98B952C8-0EF7-4DFD-ACB5-4A7070DB0F53}"/>
    <cellStyle name="Notitie 4 3 31" xfId="10721" xr:uid="{00000000-0005-0000-0000-000004220000}"/>
    <cellStyle name="Notitie 4 3 31 2" xfId="20448" xr:uid="{00000000-0005-0000-0000-000005220000}"/>
    <cellStyle name="Notitie 4 3 31 2 2" xfId="29268" xr:uid="{BFF516C6-81E4-4822-9312-3FD74E0270D9}"/>
    <cellStyle name="Notitie 4 3 31 3" xfId="27737" xr:uid="{28C98E7E-D8EE-4CC5-9CAD-E49EF6D61800}"/>
    <cellStyle name="Notitie 4 3 32" xfId="26200" xr:uid="{FA0A15DF-E454-4E95-85CE-8505B3C615F8}"/>
    <cellStyle name="Notitie 4 3 4" xfId="5946" xr:uid="{00000000-0005-0000-0000-000006220000}"/>
    <cellStyle name="Notitie 4 3 4 2" xfId="15673" xr:uid="{00000000-0005-0000-0000-000007220000}"/>
    <cellStyle name="Notitie 4 3 4 2 2" xfId="28304" xr:uid="{C29C6815-E168-4E12-93AA-9BD481C13BB3}"/>
    <cellStyle name="Notitie 4 3 4 3" xfId="26773" xr:uid="{E2695E35-6267-401E-91D6-EDF7EDBEF4D3}"/>
    <cellStyle name="Notitie 4 3 5" xfId="4770" xr:uid="{00000000-0005-0000-0000-000008220000}"/>
    <cellStyle name="Notitie 4 3 5 2" xfId="14497" xr:uid="{00000000-0005-0000-0000-000009220000}"/>
    <cellStyle name="Notitie 4 3 5 2 2" xfId="28016" xr:uid="{96885D7D-68B6-4EB0-B18E-5E7138358E8E}"/>
    <cellStyle name="Notitie 4 3 5 3" xfId="26485" xr:uid="{9872C1D4-9367-48CB-A2E5-99BAACE6AE63}"/>
    <cellStyle name="Notitie 4 3 6" xfId="6320" xr:uid="{00000000-0005-0000-0000-00000A220000}"/>
    <cellStyle name="Notitie 4 3 6 2" xfId="16047" xr:uid="{00000000-0005-0000-0000-00000B220000}"/>
    <cellStyle name="Notitie 4 3 6 2 2" xfId="28391" xr:uid="{9873B8F9-06AF-44C9-820C-3AB429BFA6EA}"/>
    <cellStyle name="Notitie 4 3 6 3" xfId="26860" xr:uid="{A1936C76-DAC5-4C8A-9C47-31B2E483301C}"/>
    <cellStyle name="Notitie 4 3 7" xfId="6523" xr:uid="{00000000-0005-0000-0000-00000C220000}"/>
    <cellStyle name="Notitie 4 3 7 2" xfId="16250" xr:uid="{00000000-0005-0000-0000-00000D220000}"/>
    <cellStyle name="Notitie 4 3 7 2 2" xfId="28430" xr:uid="{8FA3B992-F50F-4ABE-B02F-461D1BEDFFF9}"/>
    <cellStyle name="Notitie 4 3 7 3" xfId="26899" xr:uid="{52DB3299-2859-4641-A5C6-982A420C9822}"/>
    <cellStyle name="Notitie 4 3 8" xfId="6733" xr:uid="{00000000-0005-0000-0000-00000E220000}"/>
    <cellStyle name="Notitie 4 3 8 2" xfId="16460" xr:uid="{00000000-0005-0000-0000-00000F220000}"/>
    <cellStyle name="Notitie 4 3 8 2 2" xfId="28472" xr:uid="{5CC6F8F0-C7E6-47C2-AA18-BD314C3B8BCB}"/>
    <cellStyle name="Notitie 4 3 8 3" xfId="26941" xr:uid="{EF0F1149-FE82-47BF-A398-5887C98FECE7}"/>
    <cellStyle name="Notitie 4 3 9" xfId="6929" xr:uid="{00000000-0005-0000-0000-000010220000}"/>
    <cellStyle name="Notitie 4 3 9 2" xfId="16656" xr:uid="{00000000-0005-0000-0000-000011220000}"/>
    <cellStyle name="Notitie 4 3 9 2 2" xfId="28513" xr:uid="{C64CCE91-7CA7-441B-A125-A41FDECC69D4}"/>
    <cellStyle name="Notitie 4 3 9 3" xfId="26982" xr:uid="{DA89DFFE-B2CA-438F-8397-83DC5B2111B5}"/>
    <cellStyle name="Notitie 4 30" xfId="8493" xr:uid="{00000000-0005-0000-0000-000012220000}"/>
    <cellStyle name="Notitie 4 30 2" xfId="18220" xr:uid="{00000000-0005-0000-0000-000013220000}"/>
    <cellStyle name="Notitie 4 30 2 2" xfId="28835" xr:uid="{9AEEAB85-FD22-4483-9F19-A3D340501E2B}"/>
    <cellStyle name="Notitie 4 30 3" xfId="27304" xr:uid="{11F1EE3D-3CC0-47C7-AA62-70A2F5BC2B95}"/>
    <cellStyle name="Notitie 4 31" xfId="5637" xr:uid="{00000000-0005-0000-0000-000014220000}"/>
    <cellStyle name="Notitie 4 31 2" xfId="15364" xr:uid="{00000000-0005-0000-0000-000015220000}"/>
    <cellStyle name="Notitie 4 31 2 2" xfId="28239" xr:uid="{6E83FAA5-9784-44B7-BF89-0A29E18DB4D6}"/>
    <cellStyle name="Notitie 4 31 3" xfId="26708" xr:uid="{16EE668A-3E25-4F38-8537-361F92C79DB2}"/>
    <cellStyle name="Notitie 4 32" xfId="4655" xr:uid="{00000000-0005-0000-0000-000016220000}"/>
    <cellStyle name="Notitie 4 32 2" xfId="14382" xr:uid="{00000000-0005-0000-0000-000017220000}"/>
    <cellStyle name="Notitie 4 32 2 2" xfId="27988" xr:uid="{5975B5F8-67A0-4560-A353-B06BC5427407}"/>
    <cellStyle name="Notitie 4 32 3" xfId="26457" xr:uid="{7074BAAB-4E84-433D-B770-D55217EDBFF1}"/>
    <cellStyle name="Notitie 4 33" xfId="2612" xr:uid="{00000000-0005-0000-0000-000018220000}"/>
    <cellStyle name="Notitie 4 33 2" xfId="12339" xr:uid="{00000000-0005-0000-0000-000019220000}"/>
    <cellStyle name="Notitie 4 33 2 2" xfId="27809" xr:uid="{6D41BA7F-8098-463D-BEDA-B780DEB50824}"/>
    <cellStyle name="Notitie 4 33 3" xfId="26278" xr:uid="{8328E24B-1D8C-406B-8764-A92B0503DD19}"/>
    <cellStyle name="Notitie 4 34" xfId="26162" xr:uid="{2900D7C3-AF59-4ADB-9560-2A0A6CF85276}"/>
    <cellStyle name="Notitie 4 4" xfId="3022" xr:uid="{00000000-0005-0000-0000-00001A220000}"/>
    <cellStyle name="Notitie 4 4 2" xfId="12749" xr:uid="{00000000-0005-0000-0000-00001B220000}"/>
    <cellStyle name="Notitie 4 4 2 2" xfId="27923" xr:uid="{99200748-EA7F-4072-8FEB-68B9FEE13E35}"/>
    <cellStyle name="Notitie 4 4 3" xfId="26392" xr:uid="{14A6BCC0-EE1F-4B35-90B6-BF70ECC0A41F}"/>
    <cellStyle name="Notitie 4 5" xfId="2694" xr:uid="{00000000-0005-0000-0000-00001C220000}"/>
    <cellStyle name="Notitie 4 5 2" xfId="12421" xr:uid="{00000000-0005-0000-0000-00001D220000}"/>
    <cellStyle name="Notitie 4 5 2 2" xfId="27832" xr:uid="{9F479F8C-B068-45E8-BC1C-05C3E515E52D}"/>
    <cellStyle name="Notitie 4 5 3" xfId="26301" xr:uid="{380B7282-9B14-4C9E-BC15-E83FE55B1B6C}"/>
    <cellStyle name="Notitie 4 6" xfId="4715" xr:uid="{00000000-0005-0000-0000-00001E220000}"/>
    <cellStyle name="Notitie 4 6 2" xfId="14442" xr:uid="{00000000-0005-0000-0000-00001F220000}"/>
    <cellStyle name="Notitie 4 6 2 2" xfId="28005" xr:uid="{0EB98CED-BF6A-4CF3-BAFA-7AB1655A0B1B}"/>
    <cellStyle name="Notitie 4 6 3" xfId="26474" xr:uid="{FA13727E-B5AF-4108-A512-B9F3B27DE1D3}"/>
    <cellStyle name="Notitie 4 7" xfId="2631" xr:uid="{00000000-0005-0000-0000-000020220000}"/>
    <cellStyle name="Notitie 4 7 2" xfId="12358" xr:uid="{00000000-0005-0000-0000-000021220000}"/>
    <cellStyle name="Notitie 4 7 2 2" xfId="27816" xr:uid="{94BB24F3-50B0-454D-8DD1-FC41B5CFCAF1}"/>
    <cellStyle name="Notitie 4 7 3" xfId="26285" xr:uid="{A43EC7B0-3C4A-4993-8EE0-BFB0075FD9F9}"/>
    <cellStyle name="Notitie 4 8" xfId="2876" xr:uid="{00000000-0005-0000-0000-000022220000}"/>
    <cellStyle name="Notitie 4 8 2" xfId="12603" xr:uid="{00000000-0005-0000-0000-000023220000}"/>
    <cellStyle name="Notitie 4 8 2 2" xfId="27884" xr:uid="{8210F1DA-D850-4FE5-B716-FC6C37D60BE6}"/>
    <cellStyle name="Notitie 4 8 3" xfId="26353" xr:uid="{86C212EE-BF83-43FD-98BB-0DC19CFD5622}"/>
    <cellStyle name="Notitie 4 9" xfId="5050" xr:uid="{00000000-0005-0000-0000-000024220000}"/>
    <cellStyle name="Notitie 4 9 2" xfId="14777" xr:uid="{00000000-0005-0000-0000-000025220000}"/>
    <cellStyle name="Notitie 4 9 2 2" xfId="28077" xr:uid="{5CB17904-7E9A-42A2-887E-13E6D0CBDE31}"/>
    <cellStyle name="Notitie 4 9 3" xfId="26546" xr:uid="{2645AD88-FD09-45A5-872B-14224924CEE5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0 2 2" xfId="28035" xr:uid="{80183AFE-AA2F-4ACB-90AA-3DC9DC6D39A9}"/>
    <cellStyle name="Notitie 5 10 3" xfId="26504" xr:uid="{5B11D657-7EF0-44B9-8906-8C6CF16B9E37}"/>
    <cellStyle name="Notitie 5 11" xfId="2941" xr:uid="{00000000-0005-0000-0000-000029220000}"/>
    <cellStyle name="Notitie 5 11 2" xfId="12668" xr:uid="{00000000-0005-0000-0000-00002A220000}"/>
    <cellStyle name="Notitie 5 11 2 2" xfId="27898" xr:uid="{C71743F5-91BE-484E-9EFC-CD10903B788E}"/>
    <cellStyle name="Notitie 5 11 3" xfId="26367" xr:uid="{4AA3A0AA-7F9C-4A19-BA2D-35D506CC919C}"/>
    <cellStyle name="Notitie 5 12" xfId="2921" xr:uid="{00000000-0005-0000-0000-00002B220000}"/>
    <cellStyle name="Notitie 5 12 2" xfId="12648" xr:uid="{00000000-0005-0000-0000-00002C220000}"/>
    <cellStyle name="Notitie 5 12 2 2" xfId="27892" xr:uid="{173884C6-3276-4A4E-8E55-2ADE95FFBF9E}"/>
    <cellStyle name="Notitie 5 12 3" xfId="26361" xr:uid="{9C94610F-1F95-47A1-B8FD-7CBFC0A018DC}"/>
    <cellStyle name="Notitie 5 13" xfId="5334" xr:uid="{00000000-0005-0000-0000-00002D220000}"/>
    <cellStyle name="Notitie 5 13 2" xfId="15061" xr:uid="{00000000-0005-0000-0000-00002E220000}"/>
    <cellStyle name="Notitie 5 13 2 2" xfId="28154" xr:uid="{05778A43-D996-4F81-8F8B-6E4A669B43EF}"/>
    <cellStyle name="Notitie 5 13 3" xfId="26623" xr:uid="{39657AF5-4FF3-4986-B84C-6547288CE5B9}"/>
    <cellStyle name="Notitie 5 14" xfId="2934" xr:uid="{00000000-0005-0000-0000-00002F220000}"/>
    <cellStyle name="Notitie 5 14 2" xfId="12661" xr:uid="{00000000-0005-0000-0000-000030220000}"/>
    <cellStyle name="Notitie 5 14 2 2" xfId="27895" xr:uid="{F4E34CFB-8435-4FB1-A06E-280BA6FA49FD}"/>
    <cellStyle name="Notitie 5 14 3" xfId="26364" xr:uid="{2BB77C4C-B6B6-4D23-94DC-C92152133550}"/>
    <cellStyle name="Notitie 5 15" xfId="6074" xr:uid="{00000000-0005-0000-0000-000031220000}"/>
    <cellStyle name="Notitie 5 15 2" xfId="15801" xr:uid="{00000000-0005-0000-0000-000032220000}"/>
    <cellStyle name="Notitie 5 15 2 2" xfId="28323" xr:uid="{5EDBDD05-34EA-4C09-905D-B2C278384DEC}"/>
    <cellStyle name="Notitie 5 15 3" xfId="26792" xr:uid="{D8F18D6E-868A-4FD8-8F9B-D2DDBE1B547D}"/>
    <cellStyle name="Notitie 5 16" xfId="5151" xr:uid="{00000000-0005-0000-0000-000033220000}"/>
    <cellStyle name="Notitie 5 16 2" xfId="14878" xr:uid="{00000000-0005-0000-0000-000034220000}"/>
    <cellStyle name="Notitie 5 16 2 2" xfId="28107" xr:uid="{0CB3683B-E5AF-444A-943A-CCBABB514DE3}"/>
    <cellStyle name="Notitie 5 16 3" xfId="26576" xr:uid="{B1D53E7E-6780-47D7-866D-BFD898685656}"/>
    <cellStyle name="Notitie 5 17" xfId="6111" xr:uid="{00000000-0005-0000-0000-000035220000}"/>
    <cellStyle name="Notitie 5 17 2" xfId="15838" xr:uid="{00000000-0005-0000-0000-000036220000}"/>
    <cellStyle name="Notitie 5 17 2 2" xfId="28338" xr:uid="{10F8108B-A97C-47F4-B3B8-EB41ABF18E67}"/>
    <cellStyle name="Notitie 5 17 3" xfId="26807" xr:uid="{05B65C3E-D35E-4278-AF79-D33ABCE63B5E}"/>
    <cellStyle name="Notitie 5 18" xfId="2545" xr:uid="{00000000-0005-0000-0000-000037220000}"/>
    <cellStyle name="Notitie 5 18 2" xfId="12272" xr:uid="{00000000-0005-0000-0000-000038220000}"/>
    <cellStyle name="Notitie 5 18 2 2" xfId="27789" xr:uid="{E3994A31-7295-4C01-9F36-624EC3F803B8}"/>
    <cellStyle name="Notitie 5 18 3" xfId="26258" xr:uid="{8221291B-DFB0-4809-B466-9C1B02BCF47D}"/>
    <cellStyle name="Notitie 5 19" xfId="2720" xr:uid="{00000000-0005-0000-0000-000039220000}"/>
    <cellStyle name="Notitie 5 19 2" xfId="12447" xr:uid="{00000000-0005-0000-0000-00003A220000}"/>
    <cellStyle name="Notitie 5 19 2 2" xfId="27841" xr:uid="{7460CD0E-D289-4C05-A50E-D51A440DCAE9}"/>
    <cellStyle name="Notitie 5 19 3" xfId="26310" xr:uid="{3677B1E4-76D5-4C83-A18C-43E70D2AB0E1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0 2 2" xfId="28561" xr:uid="{1401E771-85C6-4142-A028-7107819B8062}"/>
    <cellStyle name="Notitie 5 2 10 3" xfId="27030" xr:uid="{1B03BE67-BC1A-408E-80CA-6574897A2AC7}"/>
    <cellStyle name="Notitie 5 2 11" xfId="7336" xr:uid="{00000000-0005-0000-0000-00003E220000}"/>
    <cellStyle name="Notitie 5 2 11 2" xfId="17063" xr:uid="{00000000-0005-0000-0000-00003F220000}"/>
    <cellStyle name="Notitie 5 2 11 2 2" xfId="28601" xr:uid="{FEAB325C-7366-4005-83EE-D241B4E7C443}"/>
    <cellStyle name="Notitie 5 2 11 3" xfId="27070" xr:uid="{18E87037-ED56-41DC-AA13-902504AE5024}"/>
    <cellStyle name="Notitie 5 2 12" xfId="7531" xr:uid="{00000000-0005-0000-0000-000040220000}"/>
    <cellStyle name="Notitie 5 2 12 2" xfId="17258" xr:uid="{00000000-0005-0000-0000-000041220000}"/>
    <cellStyle name="Notitie 5 2 12 2 2" xfId="28641" xr:uid="{ED9B4490-0FF1-48DE-AE42-05260E8B715D}"/>
    <cellStyle name="Notitie 5 2 12 3" xfId="27110" xr:uid="{8FEB6973-3311-4948-9A7B-092B58D5B8F9}"/>
    <cellStyle name="Notitie 5 2 13" xfId="7725" xr:uid="{00000000-0005-0000-0000-000042220000}"/>
    <cellStyle name="Notitie 5 2 13 2" xfId="17452" xr:uid="{00000000-0005-0000-0000-000043220000}"/>
    <cellStyle name="Notitie 5 2 13 2 2" xfId="28683" xr:uid="{23352DCE-34C8-496D-95DB-240DA4CD7346}"/>
    <cellStyle name="Notitie 5 2 13 3" xfId="27152" xr:uid="{0BD0D70A-4209-4EB8-A7F6-471CEED969E9}"/>
    <cellStyle name="Notitie 5 2 14" xfId="7921" xr:uid="{00000000-0005-0000-0000-000044220000}"/>
    <cellStyle name="Notitie 5 2 14 2" xfId="17648" xr:uid="{00000000-0005-0000-0000-000045220000}"/>
    <cellStyle name="Notitie 5 2 14 2 2" xfId="28719" xr:uid="{EA330B81-B16B-46CC-851C-9BBE2AE9E7F6}"/>
    <cellStyle name="Notitie 5 2 14 3" xfId="27188" xr:uid="{6B38FAED-25D0-44E9-A138-6627EC3BBDDA}"/>
    <cellStyle name="Notitie 5 2 15" xfId="4939" xr:uid="{00000000-0005-0000-0000-000046220000}"/>
    <cellStyle name="Notitie 5 2 15 2" xfId="14666" xr:uid="{00000000-0005-0000-0000-000047220000}"/>
    <cellStyle name="Notitie 5 2 15 2 2" xfId="28048" xr:uid="{CD83408B-B9A8-4DAC-97BE-9E8E61771D8E}"/>
    <cellStyle name="Notitie 5 2 15 3" xfId="26517" xr:uid="{2D99ABAF-C9D5-4788-A993-F305B951F6B1}"/>
    <cellStyle name="Notitie 5 2 16" xfId="8223" xr:uid="{00000000-0005-0000-0000-000048220000}"/>
    <cellStyle name="Notitie 5 2 16 2" xfId="17950" xr:uid="{00000000-0005-0000-0000-000049220000}"/>
    <cellStyle name="Notitie 5 2 16 2 2" xfId="28786" xr:uid="{59726A46-FE9D-4AF2-9F59-79D997FAD055}"/>
    <cellStyle name="Notitie 5 2 16 3" xfId="27255" xr:uid="{7DE00D6E-F009-41AB-973A-A00BA2383296}"/>
    <cellStyle name="Notitie 5 2 17" xfId="8411" xr:uid="{00000000-0005-0000-0000-00004A220000}"/>
    <cellStyle name="Notitie 5 2 17 2" xfId="18138" xr:uid="{00000000-0005-0000-0000-00004B220000}"/>
    <cellStyle name="Notitie 5 2 17 2 2" xfId="28823" xr:uid="{7FE82CC0-C2B5-4D8C-8341-22087F8BDB91}"/>
    <cellStyle name="Notitie 5 2 17 3" xfId="27292" xr:uid="{C424C60F-796D-4F21-96B5-B5D0E10BBA99}"/>
    <cellStyle name="Notitie 5 2 18" xfId="8593" xr:uid="{00000000-0005-0000-0000-00004C220000}"/>
    <cellStyle name="Notitie 5 2 18 2" xfId="18320" xr:uid="{00000000-0005-0000-0000-00004D220000}"/>
    <cellStyle name="Notitie 5 2 18 2 2" xfId="28857" xr:uid="{EDD5C863-5743-4790-A728-7F0893658B40}"/>
    <cellStyle name="Notitie 5 2 18 3" xfId="27326" xr:uid="{DD3EB8B6-1963-499E-91E5-67307CCC3EA1}"/>
    <cellStyle name="Notitie 5 2 19" xfId="8767" xr:uid="{00000000-0005-0000-0000-00004E220000}"/>
    <cellStyle name="Notitie 5 2 19 2" xfId="18494" xr:uid="{00000000-0005-0000-0000-00004F220000}"/>
    <cellStyle name="Notitie 5 2 19 2 2" xfId="28891" xr:uid="{EF22F082-F510-466E-9736-442CC66670D8}"/>
    <cellStyle name="Notitie 5 2 19 3" xfId="27360" xr:uid="{8FC3F365-3934-4D33-8FD4-7475BF462420}"/>
    <cellStyle name="Notitie 5 2 2" xfId="4523" xr:uid="{00000000-0005-0000-0000-000050220000}"/>
    <cellStyle name="Notitie 5 2 2 2" xfId="14250" xr:uid="{00000000-0005-0000-0000-000051220000}"/>
    <cellStyle name="Notitie 5 2 2 2 2" xfId="27973" xr:uid="{88702F0E-CB5C-4B60-A27D-0D845A609B4B}"/>
    <cellStyle name="Notitie 5 2 2 3" xfId="26442" xr:uid="{8E397E7F-7A86-4237-BDBA-73A9CEFDC6B7}"/>
    <cellStyle name="Notitie 5 2 20" xfId="8940" xr:uid="{00000000-0005-0000-0000-000052220000}"/>
    <cellStyle name="Notitie 5 2 20 2" xfId="18667" xr:uid="{00000000-0005-0000-0000-000053220000}"/>
    <cellStyle name="Notitie 5 2 20 2 2" xfId="28925" xr:uid="{52B160A8-06F6-453C-8891-BC656F511251}"/>
    <cellStyle name="Notitie 5 2 20 3" xfId="27394" xr:uid="{B8C698A6-2A2F-4D03-8731-350A606CD890}"/>
    <cellStyle name="Notitie 5 2 21" xfId="9120" xr:uid="{00000000-0005-0000-0000-000054220000}"/>
    <cellStyle name="Notitie 5 2 21 2" xfId="18847" xr:uid="{00000000-0005-0000-0000-000055220000}"/>
    <cellStyle name="Notitie 5 2 21 2 2" xfId="28959" xr:uid="{628143E0-6460-42A5-B0F1-E95D9654D82D}"/>
    <cellStyle name="Notitie 5 2 21 3" xfId="27428" xr:uid="{6F66C89A-3F3E-42D1-8B53-7CA25D8076BF}"/>
    <cellStyle name="Notitie 5 2 22" xfId="9290" xr:uid="{00000000-0005-0000-0000-000056220000}"/>
    <cellStyle name="Notitie 5 2 22 2" xfId="19017" xr:uid="{00000000-0005-0000-0000-000057220000}"/>
    <cellStyle name="Notitie 5 2 22 2 2" xfId="28992" xr:uid="{98CBE8C9-BD06-4C3C-9064-21626575FCDF}"/>
    <cellStyle name="Notitie 5 2 22 3" xfId="27461" xr:uid="{AE91DBF2-EE7E-42D6-B62E-990DFD3340EA}"/>
    <cellStyle name="Notitie 5 2 23" xfId="9460" xr:uid="{00000000-0005-0000-0000-000058220000}"/>
    <cellStyle name="Notitie 5 2 23 2" xfId="19187" xr:uid="{00000000-0005-0000-0000-000059220000}"/>
    <cellStyle name="Notitie 5 2 23 2 2" xfId="29027" xr:uid="{B0D843C4-5EDB-4A80-ABEB-7722CF3BB71A}"/>
    <cellStyle name="Notitie 5 2 23 3" xfId="27496" xr:uid="{8E6D2480-1856-44FD-996B-9BDC314F4F51}"/>
    <cellStyle name="Notitie 5 2 24" xfId="9624" xr:uid="{00000000-0005-0000-0000-00005A220000}"/>
    <cellStyle name="Notitie 5 2 24 2" xfId="19351" xr:uid="{00000000-0005-0000-0000-00005B220000}"/>
    <cellStyle name="Notitie 5 2 24 2 2" xfId="29060" xr:uid="{2CB633AE-3B5C-44F6-8B92-3E726358F813}"/>
    <cellStyle name="Notitie 5 2 24 3" xfId="27529" xr:uid="{45FBFFB4-8F5A-46F3-A9D7-C354C6B95D54}"/>
    <cellStyle name="Notitie 5 2 25" xfId="9796" xr:uid="{00000000-0005-0000-0000-00005C220000}"/>
    <cellStyle name="Notitie 5 2 25 2" xfId="19523" xr:uid="{00000000-0005-0000-0000-00005D220000}"/>
    <cellStyle name="Notitie 5 2 25 2 2" xfId="29092" xr:uid="{227CC19C-2A48-4979-9C54-5AF4AD41EF26}"/>
    <cellStyle name="Notitie 5 2 25 3" xfId="27561" xr:uid="{08DB2134-0408-4DCC-A257-AE04BC20E198}"/>
    <cellStyle name="Notitie 5 2 26" xfId="9957" xr:uid="{00000000-0005-0000-0000-00005E220000}"/>
    <cellStyle name="Notitie 5 2 26 2" xfId="19684" xr:uid="{00000000-0005-0000-0000-00005F220000}"/>
    <cellStyle name="Notitie 5 2 26 2 2" xfId="29123" xr:uid="{9469DA66-93A1-406C-A492-048F95C3EDFB}"/>
    <cellStyle name="Notitie 5 2 26 3" xfId="27592" xr:uid="{1CEDFF77-A59A-4025-B9CA-896B4C1B7589}"/>
    <cellStyle name="Notitie 5 2 27" xfId="10116" xr:uid="{00000000-0005-0000-0000-000060220000}"/>
    <cellStyle name="Notitie 5 2 27 2" xfId="19843" xr:uid="{00000000-0005-0000-0000-000061220000}"/>
    <cellStyle name="Notitie 5 2 27 2 2" xfId="29154" xr:uid="{88DE4592-CC89-499C-AB0A-343D0EBB5FFA}"/>
    <cellStyle name="Notitie 5 2 27 3" xfId="27623" xr:uid="{2613AED0-09B6-4FC0-A51F-EFD18C8BA47B}"/>
    <cellStyle name="Notitie 5 2 28" xfId="10271" xr:uid="{00000000-0005-0000-0000-000062220000}"/>
    <cellStyle name="Notitie 5 2 28 2" xfId="19998" xr:uid="{00000000-0005-0000-0000-000063220000}"/>
    <cellStyle name="Notitie 5 2 28 2 2" xfId="29184" xr:uid="{D9462E0B-3594-425D-8C5C-8F0E6C188E0C}"/>
    <cellStyle name="Notitie 5 2 28 3" xfId="27653" xr:uid="{6FD631F2-25FD-4747-BE65-74F18A228E4A}"/>
    <cellStyle name="Notitie 5 2 29" xfId="10425" xr:uid="{00000000-0005-0000-0000-000064220000}"/>
    <cellStyle name="Notitie 5 2 29 2" xfId="20152" xr:uid="{00000000-0005-0000-0000-000065220000}"/>
    <cellStyle name="Notitie 5 2 29 2 2" xfId="29214" xr:uid="{75D5B897-F20E-4C12-BE73-EDE157E3049B}"/>
    <cellStyle name="Notitie 5 2 29 3" xfId="27683" xr:uid="{951CB9D7-F7B2-4A1F-9B97-1AA86322F7A2}"/>
    <cellStyle name="Notitie 5 2 3" xfId="5732" xr:uid="{00000000-0005-0000-0000-000066220000}"/>
    <cellStyle name="Notitie 5 2 3 2" xfId="15459" xr:uid="{00000000-0005-0000-0000-000067220000}"/>
    <cellStyle name="Notitie 5 2 3 2 2" xfId="28262" xr:uid="{9120C199-DC33-4260-9EAC-8DEE848742BC}"/>
    <cellStyle name="Notitie 5 2 3 3" xfId="26731" xr:uid="{879D8B76-6BA6-4B43-9332-5F2B7F73F8F1}"/>
    <cellStyle name="Notitie 5 2 30" xfId="10576" xr:uid="{00000000-0005-0000-0000-000068220000}"/>
    <cellStyle name="Notitie 5 2 30 2" xfId="20303" xr:uid="{00000000-0005-0000-0000-000069220000}"/>
    <cellStyle name="Notitie 5 2 30 2 2" xfId="29243" xr:uid="{B28E4773-A68E-4E86-86FD-4C8BB162C77B}"/>
    <cellStyle name="Notitie 5 2 30 3" xfId="27712" xr:uid="{51D69B81-0228-489A-AFDC-5B5FE8423978}"/>
    <cellStyle name="Notitie 5 2 31" xfId="10722" xr:uid="{00000000-0005-0000-0000-00006A220000}"/>
    <cellStyle name="Notitie 5 2 31 2" xfId="20449" xr:uid="{00000000-0005-0000-0000-00006B220000}"/>
    <cellStyle name="Notitie 5 2 31 2 2" xfId="29269" xr:uid="{20EBA1E2-73DA-4BC2-A828-D5DDAFF39B8C}"/>
    <cellStyle name="Notitie 5 2 31 3" xfId="27738" xr:uid="{E5DB2CA8-E2D7-4EBE-8473-0447AE422809}"/>
    <cellStyle name="Notitie 5 2 32" xfId="26201" xr:uid="{286243D1-57B0-4338-96DA-06C372B580BC}"/>
    <cellStyle name="Notitie 5 2 4" xfId="5947" xr:uid="{00000000-0005-0000-0000-00006C220000}"/>
    <cellStyle name="Notitie 5 2 4 2" xfId="15674" xr:uid="{00000000-0005-0000-0000-00006D220000}"/>
    <cellStyle name="Notitie 5 2 4 2 2" xfId="28305" xr:uid="{A2A2237A-47BB-457F-9843-B93B7A93C29F}"/>
    <cellStyle name="Notitie 5 2 4 3" xfId="26774" xr:uid="{AD2432BE-4280-4601-B220-98A3815141C0}"/>
    <cellStyle name="Notitie 5 2 5" xfId="2868" xr:uid="{00000000-0005-0000-0000-00006E220000}"/>
    <cellStyle name="Notitie 5 2 5 2" xfId="12595" xr:uid="{00000000-0005-0000-0000-00006F220000}"/>
    <cellStyle name="Notitie 5 2 5 2 2" xfId="27881" xr:uid="{932EF61F-B40D-4B49-A375-158DB1277127}"/>
    <cellStyle name="Notitie 5 2 5 3" xfId="26350" xr:uid="{63B90700-C49A-4B5F-B94D-CB56FBB4868B}"/>
    <cellStyle name="Notitie 5 2 6" xfId="6321" xr:uid="{00000000-0005-0000-0000-000070220000}"/>
    <cellStyle name="Notitie 5 2 6 2" xfId="16048" xr:uid="{00000000-0005-0000-0000-000071220000}"/>
    <cellStyle name="Notitie 5 2 6 2 2" xfId="28392" xr:uid="{E70C9CF9-30A5-498D-A7D8-2631528936C5}"/>
    <cellStyle name="Notitie 5 2 6 3" xfId="26861" xr:uid="{F567535A-EC85-4D7F-B23F-116617AAC4A9}"/>
    <cellStyle name="Notitie 5 2 7" xfId="6524" xr:uid="{00000000-0005-0000-0000-000072220000}"/>
    <cellStyle name="Notitie 5 2 7 2" xfId="16251" xr:uid="{00000000-0005-0000-0000-000073220000}"/>
    <cellStyle name="Notitie 5 2 7 2 2" xfId="28431" xr:uid="{25DE7C34-CA3D-4923-A154-54AE45DCCE97}"/>
    <cellStyle name="Notitie 5 2 7 3" xfId="26900" xr:uid="{F2BFB1FA-A563-4078-A129-875BDF97774D}"/>
    <cellStyle name="Notitie 5 2 8" xfId="6734" xr:uid="{00000000-0005-0000-0000-000074220000}"/>
    <cellStyle name="Notitie 5 2 8 2" xfId="16461" xr:uid="{00000000-0005-0000-0000-000075220000}"/>
    <cellStyle name="Notitie 5 2 8 2 2" xfId="28473" xr:uid="{2C53CD78-3367-49EF-881F-F99637B14537}"/>
    <cellStyle name="Notitie 5 2 8 3" xfId="26942" xr:uid="{D4C8D330-FCD2-4C5B-AB87-247EF9D214E2}"/>
    <cellStyle name="Notitie 5 2 9" xfId="6930" xr:uid="{00000000-0005-0000-0000-000076220000}"/>
    <cellStyle name="Notitie 5 2 9 2" xfId="16657" xr:uid="{00000000-0005-0000-0000-000077220000}"/>
    <cellStyle name="Notitie 5 2 9 2 2" xfId="28514" xr:uid="{04E457C0-2BBE-4AA5-93EB-FE60F00C5623}"/>
    <cellStyle name="Notitie 5 2 9 3" xfId="26983" xr:uid="{23407EBA-9176-4E79-909F-41CC30F84288}"/>
    <cellStyle name="Notitie 5 20" xfId="3082" xr:uid="{00000000-0005-0000-0000-000078220000}"/>
    <cellStyle name="Notitie 5 20 2" xfId="12809" xr:uid="{00000000-0005-0000-0000-000079220000}"/>
    <cellStyle name="Notitie 5 20 2 2" xfId="27938" xr:uid="{EE6F4038-15D8-4516-BF7F-619B180519B0}"/>
    <cellStyle name="Notitie 5 20 3" xfId="26407" xr:uid="{A95EE8C3-5D8C-4365-987E-BF7CE006D29F}"/>
    <cellStyle name="Notitie 5 21" xfId="5900" xr:uid="{00000000-0005-0000-0000-00007A220000}"/>
    <cellStyle name="Notitie 5 21 2" xfId="15627" xr:uid="{00000000-0005-0000-0000-00007B220000}"/>
    <cellStyle name="Notitie 5 21 2 2" xfId="28288" xr:uid="{965FB614-9112-45A0-BEBD-38206B2DF8A6}"/>
    <cellStyle name="Notitie 5 21 3" xfId="26757" xr:uid="{E9320D2D-1F67-4425-85AC-0BA20D2A1086}"/>
    <cellStyle name="Notitie 5 22" xfId="8104" xr:uid="{00000000-0005-0000-0000-00007C220000}"/>
    <cellStyle name="Notitie 5 22 2" xfId="17831" xr:uid="{00000000-0005-0000-0000-00007D220000}"/>
    <cellStyle name="Notitie 5 22 2 2" xfId="28759" xr:uid="{74B4D967-DFEA-46E8-AB2A-C97E1FBDB28B}"/>
    <cellStyle name="Notitie 5 22 3" xfId="27228" xr:uid="{0AD66F1C-B794-4CD9-ACF7-FA1BC342A92E}"/>
    <cellStyle name="Notitie 5 23" xfId="5181" xr:uid="{00000000-0005-0000-0000-00007E220000}"/>
    <cellStyle name="Notitie 5 23 2" xfId="14908" xr:uid="{00000000-0005-0000-0000-00007F220000}"/>
    <cellStyle name="Notitie 5 23 2 2" xfId="28120" xr:uid="{FB1E830C-7077-466C-87CE-5AD3EA93F739}"/>
    <cellStyle name="Notitie 5 23 3" xfId="26589" xr:uid="{9B0858E6-F7A2-475A-AA3D-807DFCD8978D}"/>
    <cellStyle name="Notitie 5 24" xfId="8056" xr:uid="{00000000-0005-0000-0000-000080220000}"/>
    <cellStyle name="Notitie 5 24 2" xfId="17783" xr:uid="{00000000-0005-0000-0000-000081220000}"/>
    <cellStyle name="Notitie 5 24 2 2" xfId="28742" xr:uid="{FD36D2F2-95B4-4AFE-9182-0D91A479D5E2}"/>
    <cellStyle name="Notitie 5 24 3" xfId="27211" xr:uid="{017C692B-4A6B-4D0A-8B14-DACF566D2D53}"/>
    <cellStyle name="Notitie 5 25" xfId="8043" xr:uid="{00000000-0005-0000-0000-000082220000}"/>
    <cellStyle name="Notitie 5 25 2" xfId="17770" xr:uid="{00000000-0005-0000-0000-000083220000}"/>
    <cellStyle name="Notitie 5 25 2 2" xfId="28738" xr:uid="{9BC64AFD-625B-4646-A100-3073587A5DB5}"/>
    <cellStyle name="Notitie 5 25 3" xfId="27207" xr:uid="{76F91338-0173-4758-BA89-8E237BE75389}"/>
    <cellStyle name="Notitie 5 26" xfId="6639" xr:uid="{00000000-0005-0000-0000-000084220000}"/>
    <cellStyle name="Notitie 5 26 2" xfId="16366" xr:uid="{00000000-0005-0000-0000-000085220000}"/>
    <cellStyle name="Notitie 5 26 2 2" xfId="28453" xr:uid="{8040F8FE-45CC-4850-878B-36594C47C846}"/>
    <cellStyle name="Notitie 5 26 3" xfId="26922" xr:uid="{1F9F3A26-D8E3-4AD6-8928-3E91FEFE5276}"/>
    <cellStyle name="Notitie 5 27" xfId="6538" xr:uid="{00000000-0005-0000-0000-000086220000}"/>
    <cellStyle name="Notitie 5 27 2" xfId="16265" xr:uid="{00000000-0005-0000-0000-000087220000}"/>
    <cellStyle name="Notitie 5 27 2 2" xfId="28443" xr:uid="{1851D685-33C0-4CA9-A1CC-56F6BAE5D8AD}"/>
    <cellStyle name="Notitie 5 27 3" xfId="26912" xr:uid="{EB636195-B094-43F5-A92F-B081862B4D55}"/>
    <cellStyle name="Notitie 5 28" xfId="3040" xr:uid="{00000000-0005-0000-0000-000088220000}"/>
    <cellStyle name="Notitie 5 28 2" xfId="12767" xr:uid="{00000000-0005-0000-0000-000089220000}"/>
    <cellStyle name="Notitie 5 28 2 2" xfId="27934" xr:uid="{ED676AC5-B61E-450E-BCDE-85EE51209AC6}"/>
    <cellStyle name="Notitie 5 28 3" xfId="26403" xr:uid="{ACECABD0-F7FD-41BE-ABFB-660E8A890087}"/>
    <cellStyle name="Notitie 5 29" xfId="6336" xr:uid="{00000000-0005-0000-0000-00008A220000}"/>
    <cellStyle name="Notitie 5 29 2" xfId="16063" xr:uid="{00000000-0005-0000-0000-00008B220000}"/>
    <cellStyle name="Notitie 5 29 2 2" xfId="28403" xr:uid="{66E2BE8F-8DBF-4F17-8472-02CAE7C4ADCD}"/>
    <cellStyle name="Notitie 5 29 3" xfId="26872" xr:uid="{0401A48A-803D-4071-AED2-9CA2DE3CFA49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0 2 2" xfId="28562" xr:uid="{EC67BD29-E3F8-42C5-B0F1-ED7631E8B391}"/>
    <cellStyle name="Notitie 5 3 10 3" xfId="27031" xr:uid="{7A7EA0E5-6C55-435E-AC4A-FC16B7B0F0AA}"/>
    <cellStyle name="Notitie 5 3 11" xfId="7337" xr:uid="{00000000-0005-0000-0000-00008F220000}"/>
    <cellStyle name="Notitie 5 3 11 2" xfId="17064" xr:uid="{00000000-0005-0000-0000-000090220000}"/>
    <cellStyle name="Notitie 5 3 11 2 2" xfId="28602" xr:uid="{F249974B-931F-4107-9282-D3837AE46CDA}"/>
    <cellStyle name="Notitie 5 3 11 3" xfId="27071" xr:uid="{569FF873-FBE1-4C9D-8571-ED70426A8412}"/>
    <cellStyle name="Notitie 5 3 12" xfId="7532" xr:uid="{00000000-0005-0000-0000-000091220000}"/>
    <cellStyle name="Notitie 5 3 12 2" xfId="17259" xr:uid="{00000000-0005-0000-0000-000092220000}"/>
    <cellStyle name="Notitie 5 3 12 2 2" xfId="28642" xr:uid="{A6B1AF49-3443-46E6-99BD-87350942C4A2}"/>
    <cellStyle name="Notitie 5 3 12 3" xfId="27111" xr:uid="{A414268A-5026-4C10-BCE0-B2E92520C378}"/>
    <cellStyle name="Notitie 5 3 13" xfId="7726" xr:uid="{00000000-0005-0000-0000-000093220000}"/>
    <cellStyle name="Notitie 5 3 13 2" xfId="17453" xr:uid="{00000000-0005-0000-0000-000094220000}"/>
    <cellStyle name="Notitie 5 3 13 2 2" xfId="28684" xr:uid="{445F1F82-F1CE-469F-8FB4-45F052DCCC74}"/>
    <cellStyle name="Notitie 5 3 13 3" xfId="27153" xr:uid="{6D372E55-C96F-44A0-9205-199F796ED591}"/>
    <cellStyle name="Notitie 5 3 14" xfId="7922" xr:uid="{00000000-0005-0000-0000-000095220000}"/>
    <cellStyle name="Notitie 5 3 14 2" xfId="17649" xr:uid="{00000000-0005-0000-0000-000096220000}"/>
    <cellStyle name="Notitie 5 3 14 2 2" xfId="28720" xr:uid="{B2B92975-2DA7-439F-88B1-39F51FA2D584}"/>
    <cellStyle name="Notitie 5 3 14 3" xfId="27189" xr:uid="{AB6E66B4-E4B4-45C7-A96A-D147AF3C3DA6}"/>
    <cellStyle name="Notitie 5 3 15" xfId="2795" xr:uid="{00000000-0005-0000-0000-000097220000}"/>
    <cellStyle name="Notitie 5 3 15 2" xfId="12522" xr:uid="{00000000-0005-0000-0000-000098220000}"/>
    <cellStyle name="Notitie 5 3 15 2 2" xfId="27864" xr:uid="{FEB13290-B0F4-4826-A3E1-C95D6E339FB4}"/>
    <cellStyle name="Notitie 5 3 15 3" xfId="26333" xr:uid="{171865D8-4D71-4E72-8B7C-104E312704C8}"/>
    <cellStyle name="Notitie 5 3 16" xfId="8224" xr:uid="{00000000-0005-0000-0000-000099220000}"/>
    <cellStyle name="Notitie 5 3 16 2" xfId="17951" xr:uid="{00000000-0005-0000-0000-00009A220000}"/>
    <cellStyle name="Notitie 5 3 16 2 2" xfId="28787" xr:uid="{EC18FC81-742D-490B-99BE-B800DA189D53}"/>
    <cellStyle name="Notitie 5 3 16 3" xfId="27256" xr:uid="{2259E4BC-5A8B-4133-AB55-0023845C46C5}"/>
    <cellStyle name="Notitie 5 3 17" xfId="8412" xr:uid="{00000000-0005-0000-0000-00009B220000}"/>
    <cellStyle name="Notitie 5 3 17 2" xfId="18139" xr:uid="{00000000-0005-0000-0000-00009C220000}"/>
    <cellStyle name="Notitie 5 3 17 2 2" xfId="28824" xr:uid="{D799A920-1989-4205-8954-940A7155F6BF}"/>
    <cellStyle name="Notitie 5 3 17 3" xfId="27293" xr:uid="{530B11F6-B311-434A-B7D1-6A4E68A09FC0}"/>
    <cellStyle name="Notitie 5 3 18" xfId="8594" xr:uid="{00000000-0005-0000-0000-00009D220000}"/>
    <cellStyle name="Notitie 5 3 18 2" xfId="18321" xr:uid="{00000000-0005-0000-0000-00009E220000}"/>
    <cellStyle name="Notitie 5 3 18 2 2" xfId="28858" xr:uid="{40A62119-8770-4CC2-83C1-8C48E848A2CD}"/>
    <cellStyle name="Notitie 5 3 18 3" xfId="27327" xr:uid="{5CB5888E-E8F5-4F58-BF3A-FE5B5DE7FC1D}"/>
    <cellStyle name="Notitie 5 3 19" xfId="8768" xr:uid="{00000000-0005-0000-0000-00009F220000}"/>
    <cellStyle name="Notitie 5 3 19 2" xfId="18495" xr:uid="{00000000-0005-0000-0000-0000A0220000}"/>
    <cellStyle name="Notitie 5 3 19 2 2" xfId="28892" xr:uid="{462A9E5E-9752-4843-AEB9-5DAD8DD8D0FF}"/>
    <cellStyle name="Notitie 5 3 19 3" xfId="27361" xr:uid="{C7EFC904-7B92-41BF-B56A-2D6DF4A78383}"/>
    <cellStyle name="Notitie 5 3 2" xfId="4524" xr:uid="{00000000-0005-0000-0000-0000A1220000}"/>
    <cellStyle name="Notitie 5 3 2 2" xfId="14251" xr:uid="{00000000-0005-0000-0000-0000A2220000}"/>
    <cellStyle name="Notitie 5 3 2 2 2" xfId="27974" xr:uid="{F34E7E24-5A91-4E12-9952-5EDE2631FB02}"/>
    <cellStyle name="Notitie 5 3 2 3" xfId="26443" xr:uid="{5AD54537-CB99-43AF-AA5E-43EBD5E829ED}"/>
    <cellStyle name="Notitie 5 3 20" xfId="8941" xr:uid="{00000000-0005-0000-0000-0000A3220000}"/>
    <cellStyle name="Notitie 5 3 20 2" xfId="18668" xr:uid="{00000000-0005-0000-0000-0000A4220000}"/>
    <cellStyle name="Notitie 5 3 20 2 2" xfId="28926" xr:uid="{1ADB12D3-5C48-4F4C-B309-815561264034}"/>
    <cellStyle name="Notitie 5 3 20 3" xfId="27395" xr:uid="{72F92E2A-CA4C-41A4-A716-6E26FDA2A79F}"/>
    <cellStyle name="Notitie 5 3 21" xfId="9121" xr:uid="{00000000-0005-0000-0000-0000A5220000}"/>
    <cellStyle name="Notitie 5 3 21 2" xfId="18848" xr:uid="{00000000-0005-0000-0000-0000A6220000}"/>
    <cellStyle name="Notitie 5 3 21 2 2" xfId="28960" xr:uid="{0DBBF247-070F-4C7B-980B-C697D671F1E7}"/>
    <cellStyle name="Notitie 5 3 21 3" xfId="27429" xr:uid="{D71E9DDC-4E0C-4DF5-B0A1-6D2C69119BB4}"/>
    <cellStyle name="Notitie 5 3 22" xfId="9291" xr:uid="{00000000-0005-0000-0000-0000A7220000}"/>
    <cellStyle name="Notitie 5 3 22 2" xfId="19018" xr:uid="{00000000-0005-0000-0000-0000A8220000}"/>
    <cellStyle name="Notitie 5 3 22 2 2" xfId="28993" xr:uid="{AECEEDEE-DAD5-4355-945B-578DB299134E}"/>
    <cellStyle name="Notitie 5 3 22 3" xfId="27462" xr:uid="{2F72BC27-0EAE-40FB-81D7-6890BE8BC152}"/>
    <cellStyle name="Notitie 5 3 23" xfId="9461" xr:uid="{00000000-0005-0000-0000-0000A9220000}"/>
    <cellStyle name="Notitie 5 3 23 2" xfId="19188" xr:uid="{00000000-0005-0000-0000-0000AA220000}"/>
    <cellStyle name="Notitie 5 3 23 2 2" xfId="29028" xr:uid="{6A13A617-2A51-4A61-9811-EDEC6444202D}"/>
    <cellStyle name="Notitie 5 3 23 3" xfId="27497" xr:uid="{B6B06FFD-6F9B-427E-AAEE-F0CB8ECCCA29}"/>
    <cellStyle name="Notitie 5 3 24" xfId="9625" xr:uid="{00000000-0005-0000-0000-0000AB220000}"/>
    <cellStyle name="Notitie 5 3 24 2" xfId="19352" xr:uid="{00000000-0005-0000-0000-0000AC220000}"/>
    <cellStyle name="Notitie 5 3 24 2 2" xfId="29061" xr:uid="{7342ED89-57E2-4073-8F63-7F9746F3889A}"/>
    <cellStyle name="Notitie 5 3 24 3" xfId="27530" xr:uid="{88A88801-332A-4430-8D12-EAF3011F8604}"/>
    <cellStyle name="Notitie 5 3 25" xfId="9797" xr:uid="{00000000-0005-0000-0000-0000AD220000}"/>
    <cellStyle name="Notitie 5 3 25 2" xfId="19524" xr:uid="{00000000-0005-0000-0000-0000AE220000}"/>
    <cellStyle name="Notitie 5 3 25 2 2" xfId="29093" xr:uid="{60FC0A5D-4BE4-4294-9BD2-3482DA9021E2}"/>
    <cellStyle name="Notitie 5 3 25 3" xfId="27562" xr:uid="{9E72F4E0-2309-47D6-8ECE-42D66E20625C}"/>
    <cellStyle name="Notitie 5 3 26" xfId="9958" xr:uid="{00000000-0005-0000-0000-0000AF220000}"/>
    <cellStyle name="Notitie 5 3 26 2" xfId="19685" xr:uid="{00000000-0005-0000-0000-0000B0220000}"/>
    <cellStyle name="Notitie 5 3 26 2 2" xfId="29124" xr:uid="{F78C14A0-FBD1-4017-B62F-6FE39344091F}"/>
    <cellStyle name="Notitie 5 3 26 3" xfId="27593" xr:uid="{AE33E4D7-40B5-4CB1-85D2-52603F57BFFD}"/>
    <cellStyle name="Notitie 5 3 27" xfId="10117" xr:uid="{00000000-0005-0000-0000-0000B1220000}"/>
    <cellStyle name="Notitie 5 3 27 2" xfId="19844" xr:uid="{00000000-0005-0000-0000-0000B2220000}"/>
    <cellStyle name="Notitie 5 3 27 2 2" xfId="29155" xr:uid="{41581AF6-161C-4FB8-994E-12A93DF3138D}"/>
    <cellStyle name="Notitie 5 3 27 3" xfId="27624" xr:uid="{4B1CD1AC-285B-4F2E-8189-717596F15C03}"/>
    <cellStyle name="Notitie 5 3 28" xfId="10272" xr:uid="{00000000-0005-0000-0000-0000B3220000}"/>
    <cellStyle name="Notitie 5 3 28 2" xfId="19999" xr:uid="{00000000-0005-0000-0000-0000B4220000}"/>
    <cellStyle name="Notitie 5 3 28 2 2" xfId="29185" xr:uid="{A2F1AC14-9D9E-4970-B920-5A1683E1EBD8}"/>
    <cellStyle name="Notitie 5 3 28 3" xfId="27654" xr:uid="{005921EC-D91A-45D6-A366-154B9BC9C40C}"/>
    <cellStyle name="Notitie 5 3 29" xfId="10426" xr:uid="{00000000-0005-0000-0000-0000B5220000}"/>
    <cellStyle name="Notitie 5 3 29 2" xfId="20153" xr:uid="{00000000-0005-0000-0000-0000B6220000}"/>
    <cellStyle name="Notitie 5 3 29 2 2" xfId="29215" xr:uid="{5B65DFA8-37FD-4CA7-9787-D435EF2FC658}"/>
    <cellStyle name="Notitie 5 3 29 3" xfId="27684" xr:uid="{38E71995-04B6-47F0-8137-06A11C9698EF}"/>
    <cellStyle name="Notitie 5 3 3" xfId="5733" xr:uid="{00000000-0005-0000-0000-0000B7220000}"/>
    <cellStyle name="Notitie 5 3 3 2" xfId="15460" xr:uid="{00000000-0005-0000-0000-0000B8220000}"/>
    <cellStyle name="Notitie 5 3 3 2 2" xfId="28263" xr:uid="{2F4BB567-1356-4272-A69D-E4C13741191C}"/>
    <cellStyle name="Notitie 5 3 3 3" xfId="26732" xr:uid="{309C051A-DE79-487A-81DB-13E98ADD720C}"/>
    <cellStyle name="Notitie 5 3 30" xfId="10577" xr:uid="{00000000-0005-0000-0000-0000B9220000}"/>
    <cellStyle name="Notitie 5 3 30 2" xfId="20304" xr:uid="{00000000-0005-0000-0000-0000BA220000}"/>
    <cellStyle name="Notitie 5 3 30 2 2" xfId="29244" xr:uid="{A45055B8-683A-481A-A2F9-88F887DA4731}"/>
    <cellStyle name="Notitie 5 3 30 3" xfId="27713" xr:uid="{F98A6600-6A2C-4F34-8291-60AA2F2079A3}"/>
    <cellStyle name="Notitie 5 3 31" xfId="10723" xr:uid="{00000000-0005-0000-0000-0000BB220000}"/>
    <cellStyle name="Notitie 5 3 31 2" xfId="20450" xr:uid="{00000000-0005-0000-0000-0000BC220000}"/>
    <cellStyle name="Notitie 5 3 31 2 2" xfId="29270" xr:uid="{BD4C886C-F391-470F-96C3-8A77724309D9}"/>
    <cellStyle name="Notitie 5 3 31 3" xfId="27739" xr:uid="{300D0062-FEDF-434A-A470-88D82BC041DD}"/>
    <cellStyle name="Notitie 5 3 32" xfId="26202" xr:uid="{FE40BE32-EC81-48FD-A423-97E7F41AA899}"/>
    <cellStyle name="Notitie 5 3 4" xfId="5948" xr:uid="{00000000-0005-0000-0000-0000BD220000}"/>
    <cellStyle name="Notitie 5 3 4 2" xfId="15675" xr:uid="{00000000-0005-0000-0000-0000BE220000}"/>
    <cellStyle name="Notitie 5 3 4 2 2" xfId="28306" xr:uid="{BFAD0189-6219-4C55-91FA-ABD87FC9CF38}"/>
    <cellStyle name="Notitie 5 3 4 3" xfId="26775" xr:uid="{810A2DA0-5FC0-45B8-A5D9-BF88ED556742}"/>
    <cellStyle name="Notitie 5 3 5" xfId="5405" xr:uid="{00000000-0005-0000-0000-0000BF220000}"/>
    <cellStyle name="Notitie 5 3 5 2" xfId="15132" xr:uid="{00000000-0005-0000-0000-0000C0220000}"/>
    <cellStyle name="Notitie 5 3 5 2 2" xfId="28178" xr:uid="{FE356604-EA7E-4033-B548-76394421D3BC}"/>
    <cellStyle name="Notitie 5 3 5 3" xfId="26647" xr:uid="{D8E719BA-2164-40CF-89A3-B7D99A0803A5}"/>
    <cellStyle name="Notitie 5 3 6" xfId="6322" xr:uid="{00000000-0005-0000-0000-0000C1220000}"/>
    <cellStyle name="Notitie 5 3 6 2" xfId="16049" xr:uid="{00000000-0005-0000-0000-0000C2220000}"/>
    <cellStyle name="Notitie 5 3 6 2 2" xfId="28393" xr:uid="{8F718F21-BF3A-40EE-B41E-1CDF3C647C0E}"/>
    <cellStyle name="Notitie 5 3 6 3" xfId="26862" xr:uid="{A711A51D-9D20-45E7-ADE7-1107BC383219}"/>
    <cellStyle name="Notitie 5 3 7" xfId="6525" xr:uid="{00000000-0005-0000-0000-0000C3220000}"/>
    <cellStyle name="Notitie 5 3 7 2" xfId="16252" xr:uid="{00000000-0005-0000-0000-0000C4220000}"/>
    <cellStyle name="Notitie 5 3 7 2 2" xfId="28432" xr:uid="{872C6848-8965-4950-B4BF-8562E939D706}"/>
    <cellStyle name="Notitie 5 3 7 3" xfId="26901" xr:uid="{E4255258-924D-46F8-A0BA-2743773D68B1}"/>
    <cellStyle name="Notitie 5 3 8" xfId="6735" xr:uid="{00000000-0005-0000-0000-0000C5220000}"/>
    <cellStyle name="Notitie 5 3 8 2" xfId="16462" xr:uid="{00000000-0005-0000-0000-0000C6220000}"/>
    <cellStyle name="Notitie 5 3 8 2 2" xfId="28474" xr:uid="{9EF436F6-CA72-469D-AB6A-B2C3D8A5E068}"/>
    <cellStyle name="Notitie 5 3 8 3" xfId="26943" xr:uid="{52916676-5EB2-4F87-8F1A-6C4C72E5FD57}"/>
    <cellStyle name="Notitie 5 3 9" xfId="6931" xr:uid="{00000000-0005-0000-0000-0000C7220000}"/>
    <cellStyle name="Notitie 5 3 9 2" xfId="16658" xr:uid="{00000000-0005-0000-0000-0000C8220000}"/>
    <cellStyle name="Notitie 5 3 9 2 2" xfId="28515" xr:uid="{A69C07B2-83EF-4BC8-BD00-4C857309F598}"/>
    <cellStyle name="Notitie 5 3 9 3" xfId="26984" xr:uid="{799B7C01-7A08-4C23-ADFB-BC719876FAB8}"/>
    <cellStyle name="Notitie 5 30" xfId="2777" xr:uid="{00000000-0005-0000-0000-0000C9220000}"/>
    <cellStyle name="Notitie 5 30 2" xfId="12504" xr:uid="{00000000-0005-0000-0000-0000CA220000}"/>
    <cellStyle name="Notitie 5 30 2 2" xfId="27856" xr:uid="{3DAB0E05-9CC9-49D3-9E12-CCE096F7AF3B}"/>
    <cellStyle name="Notitie 5 30 3" xfId="26325" xr:uid="{67C6F765-FD85-4CB8-9629-DE232556FD53}"/>
    <cellStyle name="Notitie 5 31" xfId="7021" xr:uid="{00000000-0005-0000-0000-0000CB220000}"/>
    <cellStyle name="Notitie 5 31 2" xfId="16748" xr:uid="{00000000-0005-0000-0000-0000CC220000}"/>
    <cellStyle name="Notitie 5 31 2 2" xfId="28532" xr:uid="{70400786-A94E-4293-A988-C52061CA5ABF}"/>
    <cellStyle name="Notitie 5 31 3" xfId="27001" xr:uid="{CCFB85F7-69AE-4927-A011-998E1721F211}"/>
    <cellStyle name="Notitie 5 32" xfId="9637" xr:uid="{00000000-0005-0000-0000-0000CD220000}"/>
    <cellStyle name="Notitie 5 32 2" xfId="19364" xr:uid="{00000000-0005-0000-0000-0000CE220000}"/>
    <cellStyle name="Notitie 5 32 2 2" xfId="29071" xr:uid="{71941E9D-3B95-49AB-87CB-062470D04B7B}"/>
    <cellStyle name="Notitie 5 32 3" xfId="27540" xr:uid="{07F0507E-9BDF-4B2E-AE52-B263D1B854CF}"/>
    <cellStyle name="Notitie 5 33" xfId="5168" xr:uid="{00000000-0005-0000-0000-0000CF220000}"/>
    <cellStyle name="Notitie 5 33 2" xfId="14895" xr:uid="{00000000-0005-0000-0000-0000D0220000}"/>
    <cellStyle name="Notitie 5 33 2 2" xfId="28113" xr:uid="{38984638-95DE-413F-B5C6-92EAADF0DE84}"/>
    <cellStyle name="Notitie 5 33 3" xfId="26582" xr:uid="{E1C73BB3-1562-46CC-AEE3-98A206A9A943}"/>
    <cellStyle name="Notitie 5 34" xfId="26163" xr:uid="{67EB0E09-0F03-41EF-A9C5-894891C3A2A5}"/>
    <cellStyle name="Notitie 5 4" xfId="3023" xr:uid="{00000000-0005-0000-0000-0000D1220000}"/>
    <cellStyle name="Notitie 5 4 2" xfId="12750" xr:uid="{00000000-0005-0000-0000-0000D2220000}"/>
    <cellStyle name="Notitie 5 4 2 2" xfId="27924" xr:uid="{FB96FEFA-B5AD-4260-A6D9-C333C3C67FC6}"/>
    <cellStyle name="Notitie 5 4 3" xfId="26393" xr:uid="{72352327-D902-4CC5-93C8-62C39E234DCC}"/>
    <cellStyle name="Notitie 5 5" xfId="2693" xr:uid="{00000000-0005-0000-0000-0000D3220000}"/>
    <cellStyle name="Notitie 5 5 2" xfId="12420" xr:uid="{00000000-0005-0000-0000-0000D4220000}"/>
    <cellStyle name="Notitie 5 5 2 2" xfId="27831" xr:uid="{9677F69C-960E-4D2F-931E-3E12E72B7B6F}"/>
    <cellStyle name="Notitie 5 5 3" xfId="26300" xr:uid="{7FBDEF40-F46C-488D-8C6D-784D07426A3A}"/>
    <cellStyle name="Notitie 5 6" xfId="4682" xr:uid="{00000000-0005-0000-0000-0000D5220000}"/>
    <cellStyle name="Notitie 5 6 2" xfId="14409" xr:uid="{00000000-0005-0000-0000-0000D6220000}"/>
    <cellStyle name="Notitie 5 6 2 2" xfId="27997" xr:uid="{0C3540ED-CAF1-4EED-A55A-CF1573B5DD7C}"/>
    <cellStyle name="Notitie 5 6 3" xfId="26466" xr:uid="{36D57A78-D7EB-4B82-ACCE-BEABDC6BF525}"/>
    <cellStyle name="Notitie 5 7" xfId="5820" xr:uid="{00000000-0005-0000-0000-0000D7220000}"/>
    <cellStyle name="Notitie 5 7 2" xfId="15547" xr:uid="{00000000-0005-0000-0000-0000D8220000}"/>
    <cellStyle name="Notitie 5 7 2 2" xfId="28276" xr:uid="{13CB5561-5AD9-4105-ABEB-6DE3B3A49B2D}"/>
    <cellStyle name="Notitie 5 7 3" xfId="26745" xr:uid="{7C754C29-9901-47B4-A2E8-B362129169B4}"/>
    <cellStyle name="Notitie 5 8" xfId="5171" xr:uid="{00000000-0005-0000-0000-0000D9220000}"/>
    <cellStyle name="Notitie 5 8 2" xfId="14898" xr:uid="{00000000-0005-0000-0000-0000DA220000}"/>
    <cellStyle name="Notitie 5 8 2 2" xfId="28114" xr:uid="{AD2572C1-55FC-4B6F-87C2-0B8C928EA21F}"/>
    <cellStyle name="Notitie 5 8 3" xfId="26583" xr:uid="{3074D837-563E-475E-A836-6CE6A2EAAD72}"/>
    <cellStyle name="Notitie 5 9" xfId="5520" xr:uid="{00000000-0005-0000-0000-0000DB220000}"/>
    <cellStyle name="Notitie 5 9 2" xfId="15247" xr:uid="{00000000-0005-0000-0000-0000DC220000}"/>
    <cellStyle name="Notitie 5 9 2 2" xfId="28208" xr:uid="{20B2E1A1-C637-4980-A3B1-88AB491F0019}"/>
    <cellStyle name="Notitie 5 9 3" xfId="26677" xr:uid="{0B3F4D2C-60AA-425B-A498-79BB7EE77CC4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0 2 2" xfId="28133" xr:uid="{E8A55FB2-ABDE-4ECB-807B-042F88D01B0A}"/>
    <cellStyle name="Notitie 6 10 3" xfId="26602" xr:uid="{5695F8E9-B568-40C1-ADB6-39FB23C5D855}"/>
    <cellStyle name="Notitie 6 11" xfId="2677" xr:uid="{00000000-0005-0000-0000-0000E0220000}"/>
    <cellStyle name="Notitie 6 11 2" xfId="12404" xr:uid="{00000000-0005-0000-0000-0000E1220000}"/>
    <cellStyle name="Notitie 6 11 2 2" xfId="27824" xr:uid="{05F4EF13-7E19-4C5A-9EE2-700BE55CC263}"/>
    <cellStyle name="Notitie 6 11 3" xfId="26293" xr:uid="{E201DE2A-3228-4C48-8103-0A0C96BA384B}"/>
    <cellStyle name="Notitie 6 12" xfId="4773" xr:uid="{00000000-0005-0000-0000-0000E2220000}"/>
    <cellStyle name="Notitie 6 12 2" xfId="14500" xr:uid="{00000000-0005-0000-0000-0000E3220000}"/>
    <cellStyle name="Notitie 6 12 2 2" xfId="28017" xr:uid="{0E59C1A7-6B5A-4C98-89CC-2DD83C8D6C03}"/>
    <cellStyle name="Notitie 6 12 3" xfId="26486" xr:uid="{5A78BC25-2012-4EB7-ADE4-7992391310B1}"/>
    <cellStyle name="Notitie 6 13" xfId="5514" xr:uid="{00000000-0005-0000-0000-0000E4220000}"/>
    <cellStyle name="Notitie 6 13 2" xfId="15241" xr:uid="{00000000-0005-0000-0000-0000E5220000}"/>
    <cellStyle name="Notitie 6 13 2 2" xfId="28206" xr:uid="{F2FBA474-F8F0-4010-8949-F83006E2BA0E}"/>
    <cellStyle name="Notitie 6 13 3" xfId="26675" xr:uid="{12F2F18D-EFA5-4249-98EC-EEB802A45018}"/>
    <cellStyle name="Notitie 6 14" xfId="5545" xr:uid="{00000000-0005-0000-0000-0000E6220000}"/>
    <cellStyle name="Notitie 6 14 2" xfId="15272" xr:uid="{00000000-0005-0000-0000-0000E7220000}"/>
    <cellStyle name="Notitie 6 14 2 2" xfId="28216" xr:uid="{1FE05C92-F4C3-4B0E-82CD-863230B7D14A}"/>
    <cellStyle name="Notitie 6 14 3" xfId="26685" xr:uid="{88450D36-FEBC-4574-983C-019286FCF8B4}"/>
    <cellStyle name="Notitie 6 15" xfId="2783" xr:uid="{00000000-0005-0000-0000-0000E8220000}"/>
    <cellStyle name="Notitie 6 15 2" xfId="12510" xr:uid="{00000000-0005-0000-0000-0000E9220000}"/>
    <cellStyle name="Notitie 6 15 2 2" xfId="27858" xr:uid="{FE9022D3-CFCC-4BF5-9F0A-4CA70D956CA4}"/>
    <cellStyle name="Notitie 6 15 3" xfId="26327" xr:uid="{A28535D7-2448-49D3-A7BB-97BDBCD3648B}"/>
    <cellStyle name="Notitie 6 16" xfId="4954" xr:uid="{00000000-0005-0000-0000-0000EA220000}"/>
    <cellStyle name="Notitie 6 16 2" xfId="14681" xr:uid="{00000000-0005-0000-0000-0000EB220000}"/>
    <cellStyle name="Notitie 6 16 2 2" xfId="28054" xr:uid="{C1CF051C-DD06-47AA-A90D-0D0DB5689A2C}"/>
    <cellStyle name="Notitie 6 16 3" xfId="26523" xr:uid="{3B244C73-8710-417F-922B-C794F69313EF}"/>
    <cellStyle name="Notitie 6 17" xfId="7647" xr:uid="{00000000-0005-0000-0000-0000EC220000}"/>
    <cellStyle name="Notitie 6 17 2" xfId="17374" xr:uid="{00000000-0005-0000-0000-0000ED220000}"/>
    <cellStyle name="Notitie 6 17 2 2" xfId="28666" xr:uid="{34B39FA2-0829-4B04-B299-B05739503987}"/>
    <cellStyle name="Notitie 6 17 3" xfId="27135" xr:uid="{848E6B75-305B-47EB-A03B-976E8A68EA8F}"/>
    <cellStyle name="Notitie 6 18" xfId="2810" xr:uid="{00000000-0005-0000-0000-0000EE220000}"/>
    <cellStyle name="Notitie 6 18 2" xfId="12537" xr:uid="{00000000-0005-0000-0000-0000EF220000}"/>
    <cellStyle name="Notitie 6 18 2 2" xfId="27867" xr:uid="{6504B4CB-428B-4DE2-9676-5B267BD35D9D}"/>
    <cellStyle name="Notitie 6 18 3" xfId="26336" xr:uid="{525C17CC-474B-4A84-AB3B-05923B4D6CFC}"/>
    <cellStyle name="Notitie 6 19" xfId="5613" xr:uid="{00000000-0005-0000-0000-0000F0220000}"/>
    <cellStyle name="Notitie 6 19 2" xfId="15340" xr:uid="{00000000-0005-0000-0000-0000F1220000}"/>
    <cellStyle name="Notitie 6 19 2 2" xfId="28231" xr:uid="{BDA14EEC-EC6E-4D8B-8D14-92258FF32CA1}"/>
    <cellStyle name="Notitie 6 19 3" xfId="26700" xr:uid="{A69C4A33-8B22-4815-947A-62300C4FFE6D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0 2 2" xfId="28563" xr:uid="{3FA78439-431D-4BD6-8DA3-A9AEE37664D6}"/>
    <cellStyle name="Notitie 6 2 10 3" xfId="27032" xr:uid="{72A7A572-8853-43BC-B1D3-CB3F085F1EAC}"/>
    <cellStyle name="Notitie 6 2 11" xfId="7338" xr:uid="{00000000-0005-0000-0000-0000F5220000}"/>
    <cellStyle name="Notitie 6 2 11 2" xfId="17065" xr:uid="{00000000-0005-0000-0000-0000F6220000}"/>
    <cellStyle name="Notitie 6 2 11 2 2" xfId="28603" xr:uid="{BD7E6E5A-6F08-478F-9107-F6BCCC7629C1}"/>
    <cellStyle name="Notitie 6 2 11 3" xfId="27072" xr:uid="{AED1749D-9B9D-49C7-A9C1-CCA9B9BD4B5A}"/>
    <cellStyle name="Notitie 6 2 12" xfId="7533" xr:uid="{00000000-0005-0000-0000-0000F7220000}"/>
    <cellStyle name="Notitie 6 2 12 2" xfId="17260" xr:uid="{00000000-0005-0000-0000-0000F8220000}"/>
    <cellStyle name="Notitie 6 2 12 2 2" xfId="28643" xr:uid="{ADD92A26-612B-41E1-A8C2-6706FCA4D10F}"/>
    <cellStyle name="Notitie 6 2 12 3" xfId="27112" xr:uid="{96035B61-6653-4282-9A68-23D510F7C94E}"/>
    <cellStyle name="Notitie 6 2 13" xfId="7727" xr:uid="{00000000-0005-0000-0000-0000F9220000}"/>
    <cellStyle name="Notitie 6 2 13 2" xfId="17454" xr:uid="{00000000-0005-0000-0000-0000FA220000}"/>
    <cellStyle name="Notitie 6 2 13 2 2" xfId="28685" xr:uid="{E38BDA3B-68F1-4BE6-94CD-F718F90BF9DA}"/>
    <cellStyle name="Notitie 6 2 13 3" xfId="27154" xr:uid="{0C1F666E-3F15-477B-AEBA-EB85F06371D8}"/>
    <cellStyle name="Notitie 6 2 14" xfId="7923" xr:uid="{00000000-0005-0000-0000-0000FB220000}"/>
    <cellStyle name="Notitie 6 2 14 2" xfId="17650" xr:uid="{00000000-0005-0000-0000-0000FC220000}"/>
    <cellStyle name="Notitie 6 2 14 2 2" xfId="28721" xr:uid="{0337FF5E-378C-4366-A72F-E78A0410F568}"/>
    <cellStyle name="Notitie 6 2 14 3" xfId="27190" xr:uid="{4D89CD15-6A8E-4C9A-9447-A95447595C1C}"/>
    <cellStyle name="Notitie 6 2 15" xfId="4699" xr:uid="{00000000-0005-0000-0000-0000FD220000}"/>
    <cellStyle name="Notitie 6 2 15 2" xfId="14426" xr:uid="{00000000-0005-0000-0000-0000FE220000}"/>
    <cellStyle name="Notitie 6 2 15 2 2" xfId="27998" xr:uid="{4507AFF5-1FAE-4B09-8097-C2D9E5BA20AE}"/>
    <cellStyle name="Notitie 6 2 15 3" xfId="26467" xr:uid="{AFAB14A3-9A7F-4FAA-BA8A-EBB3773C90D0}"/>
    <cellStyle name="Notitie 6 2 16" xfId="8225" xr:uid="{00000000-0005-0000-0000-0000FF220000}"/>
    <cellStyle name="Notitie 6 2 16 2" xfId="17952" xr:uid="{00000000-0005-0000-0000-000000230000}"/>
    <cellStyle name="Notitie 6 2 16 2 2" xfId="28788" xr:uid="{417EE104-3BDC-4F91-B5AA-79C086BE2586}"/>
    <cellStyle name="Notitie 6 2 16 3" xfId="27257" xr:uid="{03F2A317-20EE-45DE-8BD8-2C0811287EAD}"/>
    <cellStyle name="Notitie 6 2 17" xfId="8413" xr:uid="{00000000-0005-0000-0000-000001230000}"/>
    <cellStyle name="Notitie 6 2 17 2" xfId="18140" xr:uid="{00000000-0005-0000-0000-000002230000}"/>
    <cellStyle name="Notitie 6 2 17 2 2" xfId="28825" xr:uid="{E7EBE260-0F63-43F1-8896-62026248BEEA}"/>
    <cellStyle name="Notitie 6 2 17 3" xfId="27294" xr:uid="{592687E9-0136-4A5A-92FB-E87C1C6899B2}"/>
    <cellStyle name="Notitie 6 2 18" xfId="8595" xr:uid="{00000000-0005-0000-0000-000003230000}"/>
    <cellStyle name="Notitie 6 2 18 2" xfId="18322" xr:uid="{00000000-0005-0000-0000-000004230000}"/>
    <cellStyle name="Notitie 6 2 18 2 2" xfId="28859" xr:uid="{5E70F45D-58F5-4F5E-B48B-3EDCCFA6643C}"/>
    <cellStyle name="Notitie 6 2 18 3" xfId="27328" xr:uid="{7D80EFC0-EE8D-44D0-9483-D2D28E8B5180}"/>
    <cellStyle name="Notitie 6 2 19" xfId="8769" xr:uid="{00000000-0005-0000-0000-000005230000}"/>
    <cellStyle name="Notitie 6 2 19 2" xfId="18496" xr:uid="{00000000-0005-0000-0000-000006230000}"/>
    <cellStyle name="Notitie 6 2 19 2 2" xfId="28893" xr:uid="{7B8D0AF9-DD42-41F0-94F4-7044AC941402}"/>
    <cellStyle name="Notitie 6 2 19 3" xfId="27362" xr:uid="{F1C598FE-DB36-4A8D-9861-8628C3D98AC5}"/>
    <cellStyle name="Notitie 6 2 2" xfId="4525" xr:uid="{00000000-0005-0000-0000-000007230000}"/>
    <cellStyle name="Notitie 6 2 2 2" xfId="14252" xr:uid="{00000000-0005-0000-0000-000008230000}"/>
    <cellStyle name="Notitie 6 2 2 2 2" xfId="27975" xr:uid="{702FFDEC-4066-4CD8-8F14-8E5DA006C5EB}"/>
    <cellStyle name="Notitie 6 2 2 3" xfId="26444" xr:uid="{FF767C1B-8D8E-495A-9EFE-18A4D8D8438E}"/>
    <cellStyle name="Notitie 6 2 20" xfId="8942" xr:uid="{00000000-0005-0000-0000-000009230000}"/>
    <cellStyle name="Notitie 6 2 20 2" xfId="18669" xr:uid="{00000000-0005-0000-0000-00000A230000}"/>
    <cellStyle name="Notitie 6 2 20 2 2" xfId="28927" xr:uid="{62894A64-30D8-42A2-B4A7-FE99EF198511}"/>
    <cellStyle name="Notitie 6 2 20 3" xfId="27396" xr:uid="{9E10ECAA-3428-48A3-A0C1-5B729E227CAC}"/>
    <cellStyle name="Notitie 6 2 21" xfId="9122" xr:uid="{00000000-0005-0000-0000-00000B230000}"/>
    <cellStyle name="Notitie 6 2 21 2" xfId="18849" xr:uid="{00000000-0005-0000-0000-00000C230000}"/>
    <cellStyle name="Notitie 6 2 21 2 2" xfId="28961" xr:uid="{CFB1A91F-8464-426A-813B-716FF9A26FFC}"/>
    <cellStyle name="Notitie 6 2 21 3" xfId="27430" xr:uid="{AE4EE6B3-6F1E-465A-9617-11A1CE7FCF9D}"/>
    <cellStyle name="Notitie 6 2 22" xfId="9292" xr:uid="{00000000-0005-0000-0000-00000D230000}"/>
    <cellStyle name="Notitie 6 2 22 2" xfId="19019" xr:uid="{00000000-0005-0000-0000-00000E230000}"/>
    <cellStyle name="Notitie 6 2 22 2 2" xfId="28994" xr:uid="{B78300BC-6DB1-41FC-9029-870AB0E00E81}"/>
    <cellStyle name="Notitie 6 2 22 3" xfId="27463" xr:uid="{B4C6DCB3-EF1E-445B-88DD-B7A86C4B053D}"/>
    <cellStyle name="Notitie 6 2 23" xfId="9462" xr:uid="{00000000-0005-0000-0000-00000F230000}"/>
    <cellStyle name="Notitie 6 2 23 2" xfId="19189" xr:uid="{00000000-0005-0000-0000-000010230000}"/>
    <cellStyle name="Notitie 6 2 23 2 2" xfId="29029" xr:uid="{CD3CE55E-772D-46FE-B80C-9C00999D0A80}"/>
    <cellStyle name="Notitie 6 2 23 3" xfId="27498" xr:uid="{8E2A02EC-F806-4528-ABD4-DCC87285BC74}"/>
    <cellStyle name="Notitie 6 2 24" xfId="9626" xr:uid="{00000000-0005-0000-0000-000011230000}"/>
    <cellStyle name="Notitie 6 2 24 2" xfId="19353" xr:uid="{00000000-0005-0000-0000-000012230000}"/>
    <cellStyle name="Notitie 6 2 24 2 2" xfId="29062" xr:uid="{93A79A6B-76DC-4E57-A89F-7D477F306000}"/>
    <cellStyle name="Notitie 6 2 24 3" xfId="27531" xr:uid="{10BA94AB-C753-4A32-A9F2-AC183EA8074F}"/>
    <cellStyle name="Notitie 6 2 25" xfId="9798" xr:uid="{00000000-0005-0000-0000-000013230000}"/>
    <cellStyle name="Notitie 6 2 25 2" xfId="19525" xr:uid="{00000000-0005-0000-0000-000014230000}"/>
    <cellStyle name="Notitie 6 2 25 2 2" xfId="29094" xr:uid="{397ECA59-0631-47B6-BB00-86F4CFCF38AB}"/>
    <cellStyle name="Notitie 6 2 25 3" xfId="27563" xr:uid="{73797DE9-1E02-4E32-9C55-8BAA489AE718}"/>
    <cellStyle name="Notitie 6 2 26" xfId="9959" xr:uid="{00000000-0005-0000-0000-000015230000}"/>
    <cellStyle name="Notitie 6 2 26 2" xfId="19686" xr:uid="{00000000-0005-0000-0000-000016230000}"/>
    <cellStyle name="Notitie 6 2 26 2 2" xfId="29125" xr:uid="{B97A5A84-EA91-4425-8EF9-EF79BA47DB74}"/>
    <cellStyle name="Notitie 6 2 26 3" xfId="27594" xr:uid="{83A83F61-BFC6-4B6B-AE86-FDE839C3604A}"/>
    <cellStyle name="Notitie 6 2 27" xfId="10118" xr:uid="{00000000-0005-0000-0000-000017230000}"/>
    <cellStyle name="Notitie 6 2 27 2" xfId="19845" xr:uid="{00000000-0005-0000-0000-000018230000}"/>
    <cellStyle name="Notitie 6 2 27 2 2" xfId="29156" xr:uid="{A07A29B1-E07D-458A-BCD8-94B1D4B7BA9E}"/>
    <cellStyle name="Notitie 6 2 27 3" xfId="27625" xr:uid="{1ED3FB81-A7B7-4B41-B4B2-6FF74045647A}"/>
    <cellStyle name="Notitie 6 2 28" xfId="10273" xr:uid="{00000000-0005-0000-0000-000019230000}"/>
    <cellStyle name="Notitie 6 2 28 2" xfId="20000" xr:uid="{00000000-0005-0000-0000-00001A230000}"/>
    <cellStyle name="Notitie 6 2 28 2 2" xfId="29186" xr:uid="{3DD1330C-B40C-4D9F-9365-659136AE084A}"/>
    <cellStyle name="Notitie 6 2 28 3" xfId="27655" xr:uid="{6AE8B7B0-4493-404B-B033-FBF0DE898509}"/>
    <cellStyle name="Notitie 6 2 29" xfId="10427" xr:uid="{00000000-0005-0000-0000-00001B230000}"/>
    <cellStyle name="Notitie 6 2 29 2" xfId="20154" xr:uid="{00000000-0005-0000-0000-00001C230000}"/>
    <cellStyle name="Notitie 6 2 29 2 2" xfId="29216" xr:uid="{E428FB23-4FA6-4CF7-B4E5-3571EBDE18D5}"/>
    <cellStyle name="Notitie 6 2 29 3" xfId="27685" xr:uid="{9A0111A1-5CF0-4E24-856B-8C2B24E9FDAC}"/>
    <cellStyle name="Notitie 6 2 3" xfId="5734" xr:uid="{00000000-0005-0000-0000-00001D230000}"/>
    <cellStyle name="Notitie 6 2 3 2" xfId="15461" xr:uid="{00000000-0005-0000-0000-00001E230000}"/>
    <cellStyle name="Notitie 6 2 3 2 2" xfId="28264" xr:uid="{E7942241-8BFB-4469-BFD5-4757193F7AA3}"/>
    <cellStyle name="Notitie 6 2 3 3" xfId="26733" xr:uid="{AF26694E-717E-4B63-82E6-12A587525FAA}"/>
    <cellStyle name="Notitie 6 2 30" xfId="10578" xr:uid="{00000000-0005-0000-0000-00001F230000}"/>
    <cellStyle name="Notitie 6 2 30 2" xfId="20305" xr:uid="{00000000-0005-0000-0000-000020230000}"/>
    <cellStyle name="Notitie 6 2 30 2 2" xfId="29245" xr:uid="{387E583F-9A7B-4B44-805F-F4C6CDC2A201}"/>
    <cellStyle name="Notitie 6 2 30 3" xfId="27714" xr:uid="{0264F01D-859E-4138-9D9B-FAECEB17D4C9}"/>
    <cellStyle name="Notitie 6 2 31" xfId="10724" xr:uid="{00000000-0005-0000-0000-000021230000}"/>
    <cellStyle name="Notitie 6 2 31 2" xfId="20451" xr:uid="{00000000-0005-0000-0000-000022230000}"/>
    <cellStyle name="Notitie 6 2 31 2 2" xfId="29271" xr:uid="{D3186DE8-E084-4495-B23B-B93DBF4907A8}"/>
    <cellStyle name="Notitie 6 2 31 3" xfId="27740" xr:uid="{A83798A7-6BC2-4E0C-962C-D36F4A8827F7}"/>
    <cellStyle name="Notitie 6 2 32" xfId="26203" xr:uid="{4C517DD4-1B7E-4A33-9607-EFF976CD2D5A}"/>
    <cellStyle name="Notitie 6 2 4" xfId="5949" xr:uid="{00000000-0005-0000-0000-000023230000}"/>
    <cellStyle name="Notitie 6 2 4 2" xfId="15676" xr:uid="{00000000-0005-0000-0000-000024230000}"/>
    <cellStyle name="Notitie 6 2 4 2 2" xfId="28307" xr:uid="{3993FEB0-20C9-4BEF-BD89-62FAA14ED74E}"/>
    <cellStyle name="Notitie 6 2 4 3" xfId="26776" xr:uid="{1AAA6006-8641-4AAD-ACF0-970AED05A84F}"/>
    <cellStyle name="Notitie 6 2 5" xfId="4668" xr:uid="{00000000-0005-0000-0000-000025230000}"/>
    <cellStyle name="Notitie 6 2 5 2" xfId="14395" xr:uid="{00000000-0005-0000-0000-000026230000}"/>
    <cellStyle name="Notitie 6 2 5 2 2" xfId="27993" xr:uid="{444C6596-6451-4E04-AD90-39A51A00CA5B}"/>
    <cellStyle name="Notitie 6 2 5 3" xfId="26462" xr:uid="{09EF6349-BCA1-48CB-BFF1-CDAC2076E66B}"/>
    <cellStyle name="Notitie 6 2 6" xfId="6323" xr:uid="{00000000-0005-0000-0000-000027230000}"/>
    <cellStyle name="Notitie 6 2 6 2" xfId="16050" xr:uid="{00000000-0005-0000-0000-000028230000}"/>
    <cellStyle name="Notitie 6 2 6 2 2" xfId="28394" xr:uid="{70261C86-DA34-4330-BE78-3E9CACC8C8AF}"/>
    <cellStyle name="Notitie 6 2 6 3" xfId="26863" xr:uid="{F942B47A-EC2C-4C43-BCCD-F08077D3FE9B}"/>
    <cellStyle name="Notitie 6 2 7" xfId="6526" xr:uid="{00000000-0005-0000-0000-000029230000}"/>
    <cellStyle name="Notitie 6 2 7 2" xfId="16253" xr:uid="{00000000-0005-0000-0000-00002A230000}"/>
    <cellStyle name="Notitie 6 2 7 2 2" xfId="28433" xr:uid="{0B33F94F-46EF-45BA-9C6C-0678D9AEFBD0}"/>
    <cellStyle name="Notitie 6 2 7 3" xfId="26902" xr:uid="{145DA856-344E-409C-8220-7667DBC73C16}"/>
    <cellStyle name="Notitie 6 2 8" xfId="6736" xr:uid="{00000000-0005-0000-0000-00002B230000}"/>
    <cellStyle name="Notitie 6 2 8 2" xfId="16463" xr:uid="{00000000-0005-0000-0000-00002C230000}"/>
    <cellStyle name="Notitie 6 2 8 2 2" xfId="28475" xr:uid="{814F8FFB-8315-4C0C-9A18-9BC113B633CC}"/>
    <cellStyle name="Notitie 6 2 8 3" xfId="26944" xr:uid="{24F728DA-CB64-49C8-9E21-EBAC9F72A168}"/>
    <cellStyle name="Notitie 6 2 9" xfId="6932" xr:uid="{00000000-0005-0000-0000-00002D230000}"/>
    <cellStyle name="Notitie 6 2 9 2" xfId="16659" xr:uid="{00000000-0005-0000-0000-00002E230000}"/>
    <cellStyle name="Notitie 6 2 9 2 2" xfId="28516" xr:uid="{AF3554BD-A90D-40E6-97EC-BD9B12264C61}"/>
    <cellStyle name="Notitie 6 2 9 3" xfId="26985" xr:uid="{5E7CCB9E-B1DC-4358-A0A6-9C45D842A046}"/>
    <cellStyle name="Notitie 6 20" xfId="7611" xr:uid="{00000000-0005-0000-0000-00002F230000}"/>
    <cellStyle name="Notitie 6 20 2" xfId="17338" xr:uid="{00000000-0005-0000-0000-000030230000}"/>
    <cellStyle name="Notitie 6 20 2 2" xfId="28652" xr:uid="{67316D36-78BC-42CE-AA63-917A13DC08C5}"/>
    <cellStyle name="Notitie 6 20 3" xfId="27121" xr:uid="{31650213-6D12-45C9-ABDA-AA8A08DE3277}"/>
    <cellStyle name="Notitie 6 21" xfId="6625" xr:uid="{00000000-0005-0000-0000-000031230000}"/>
    <cellStyle name="Notitie 6 21 2" xfId="16352" xr:uid="{00000000-0005-0000-0000-000032230000}"/>
    <cellStyle name="Notitie 6 21 2 2" xfId="28449" xr:uid="{CA9ECF82-A4BC-45A6-A729-C2DE8F51C549}"/>
    <cellStyle name="Notitie 6 21 3" xfId="26918" xr:uid="{B0D03506-F3A8-493E-8C69-84834E819B7D}"/>
    <cellStyle name="Notitie 6 22" xfId="5027" xr:uid="{00000000-0005-0000-0000-000033230000}"/>
    <cellStyle name="Notitie 6 22 2" xfId="14754" xr:uid="{00000000-0005-0000-0000-000034230000}"/>
    <cellStyle name="Notitie 6 22 2 2" xfId="28070" xr:uid="{A912F5C5-16E6-4398-9E48-DAA3EBDDF1B8}"/>
    <cellStyle name="Notitie 6 22 3" xfId="26539" xr:uid="{D19BDE7A-F473-40B2-B6FD-EC26C60CB1C5}"/>
    <cellStyle name="Notitie 6 23" xfId="5119" xr:uid="{00000000-0005-0000-0000-000035230000}"/>
    <cellStyle name="Notitie 6 23 2" xfId="14846" xr:uid="{00000000-0005-0000-0000-000036230000}"/>
    <cellStyle name="Notitie 6 23 2 2" xfId="28098" xr:uid="{AB93A80D-D35F-4448-A257-8394E22C7214}"/>
    <cellStyle name="Notitie 6 23 3" xfId="26567" xr:uid="{FCCC3607-A9AF-4173-9D3F-74F1AD7D7799}"/>
    <cellStyle name="Notitie 6 24" xfId="2581" xr:uid="{00000000-0005-0000-0000-000037230000}"/>
    <cellStyle name="Notitie 6 24 2" xfId="12308" xr:uid="{00000000-0005-0000-0000-000038230000}"/>
    <cellStyle name="Notitie 6 24 2 2" xfId="27797" xr:uid="{F6472C3A-A8F7-4D62-80AE-98DB26542E0A}"/>
    <cellStyle name="Notitie 6 24 3" xfId="26266" xr:uid="{CD9FE22A-3846-4D87-804A-0BD402EA3257}"/>
    <cellStyle name="Notitie 6 25" xfId="2792" xr:uid="{00000000-0005-0000-0000-000039230000}"/>
    <cellStyle name="Notitie 6 25 2" xfId="12519" xr:uid="{00000000-0005-0000-0000-00003A230000}"/>
    <cellStyle name="Notitie 6 25 2 2" xfId="27862" xr:uid="{DEB8B515-A0B9-4D92-80D1-9BB4FBBB0C1B}"/>
    <cellStyle name="Notitie 6 25 3" xfId="26331" xr:uid="{796AC2B4-EEDE-4FA9-8C33-D809283AEF44}"/>
    <cellStyle name="Notitie 6 26" xfId="5180" xr:uid="{00000000-0005-0000-0000-00003B230000}"/>
    <cellStyle name="Notitie 6 26 2" xfId="14907" xr:uid="{00000000-0005-0000-0000-00003C230000}"/>
    <cellStyle name="Notitie 6 26 2 2" xfId="28119" xr:uid="{78680A72-AE63-4DAF-9ABA-EA4A13B0E1A0}"/>
    <cellStyle name="Notitie 6 26 3" xfId="26588" xr:uid="{2048F4A0-65B5-4B6B-83F3-4E4CE90B6BB4}"/>
    <cellStyle name="Notitie 6 27" xfId="7738" xr:uid="{00000000-0005-0000-0000-00003D230000}"/>
    <cellStyle name="Notitie 6 27 2" xfId="17465" xr:uid="{00000000-0005-0000-0000-00003E230000}"/>
    <cellStyle name="Notitie 6 27 2 2" xfId="28693" xr:uid="{401A682E-B5E0-4A31-8E1B-F3EC58CB833A}"/>
    <cellStyle name="Notitie 6 27 3" xfId="27162" xr:uid="{338B9C7A-259B-4E95-9462-8F2B98BF3034}"/>
    <cellStyle name="Notitie 6 28" xfId="7026" xr:uid="{00000000-0005-0000-0000-00003F230000}"/>
    <cellStyle name="Notitie 6 28 2" xfId="16753" xr:uid="{00000000-0005-0000-0000-000040230000}"/>
    <cellStyle name="Notitie 6 28 2 2" xfId="28535" xr:uid="{3C09488B-9F61-42A8-800E-3E49BA2AE217}"/>
    <cellStyle name="Notitie 6 28 3" xfId="27004" xr:uid="{4421B8BC-4595-47FD-A8D7-68C3B63A2498}"/>
    <cellStyle name="Notitie 6 29" xfId="8093" xr:uid="{00000000-0005-0000-0000-000041230000}"/>
    <cellStyle name="Notitie 6 29 2" xfId="17820" xr:uid="{00000000-0005-0000-0000-000042230000}"/>
    <cellStyle name="Notitie 6 29 2 2" xfId="28757" xr:uid="{185DEFDD-E7AC-47D0-8FF3-49AF3CF69122}"/>
    <cellStyle name="Notitie 6 29 3" xfId="27226" xr:uid="{B96FCF67-E6F3-4F48-A732-3B28A3F7A5AE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0 2 2" xfId="28564" xr:uid="{C7A718A2-10DD-4EBB-B4B4-714C61741931}"/>
    <cellStyle name="Notitie 6 3 10 3" xfId="27033" xr:uid="{5FF9B742-9D50-46EF-A00F-168D78DC2BB6}"/>
    <cellStyle name="Notitie 6 3 11" xfId="7339" xr:uid="{00000000-0005-0000-0000-000046230000}"/>
    <cellStyle name="Notitie 6 3 11 2" xfId="17066" xr:uid="{00000000-0005-0000-0000-000047230000}"/>
    <cellStyle name="Notitie 6 3 11 2 2" xfId="28604" xr:uid="{FEC3E897-AB2A-45C3-99BE-BCFEBC58961D}"/>
    <cellStyle name="Notitie 6 3 11 3" xfId="27073" xr:uid="{76DC1865-7617-49C2-BF55-DBEA84D189C8}"/>
    <cellStyle name="Notitie 6 3 12" xfId="7534" xr:uid="{00000000-0005-0000-0000-000048230000}"/>
    <cellStyle name="Notitie 6 3 12 2" xfId="17261" xr:uid="{00000000-0005-0000-0000-000049230000}"/>
    <cellStyle name="Notitie 6 3 12 2 2" xfId="28644" xr:uid="{56C34B8E-C1FD-4F83-80C3-C07304F46D42}"/>
    <cellStyle name="Notitie 6 3 12 3" xfId="27113" xr:uid="{791399D6-6794-4767-9C1F-8FF28758B248}"/>
    <cellStyle name="Notitie 6 3 13" xfId="7728" xr:uid="{00000000-0005-0000-0000-00004A230000}"/>
    <cellStyle name="Notitie 6 3 13 2" xfId="17455" xr:uid="{00000000-0005-0000-0000-00004B230000}"/>
    <cellStyle name="Notitie 6 3 13 2 2" xfId="28686" xr:uid="{04CAD787-B094-4D5C-A435-1428EE5240FC}"/>
    <cellStyle name="Notitie 6 3 13 3" xfId="27155" xr:uid="{C63B2FB1-820A-4083-B854-0A87A325F6DE}"/>
    <cellStyle name="Notitie 6 3 14" xfId="7924" xr:uid="{00000000-0005-0000-0000-00004C230000}"/>
    <cellStyle name="Notitie 6 3 14 2" xfId="17651" xr:uid="{00000000-0005-0000-0000-00004D230000}"/>
    <cellStyle name="Notitie 6 3 14 2 2" xfId="28722" xr:uid="{9A3D5083-7292-4F71-AD20-667F5FE9BA0F}"/>
    <cellStyle name="Notitie 6 3 14 3" xfId="27191" xr:uid="{D055BD61-1DD7-4CBE-8482-51897EF60F37}"/>
    <cellStyle name="Notitie 6 3 15" xfId="5060" xr:uid="{00000000-0005-0000-0000-00004E230000}"/>
    <cellStyle name="Notitie 6 3 15 2" xfId="14787" xr:uid="{00000000-0005-0000-0000-00004F230000}"/>
    <cellStyle name="Notitie 6 3 15 2 2" xfId="28082" xr:uid="{FFAABF0C-A319-48E5-A234-57D1A166EC51}"/>
    <cellStyle name="Notitie 6 3 15 3" xfId="26551" xr:uid="{87F3DD26-871A-4DFC-ADCC-EB66641F55EA}"/>
    <cellStyle name="Notitie 6 3 16" xfId="8226" xr:uid="{00000000-0005-0000-0000-000050230000}"/>
    <cellStyle name="Notitie 6 3 16 2" xfId="17953" xr:uid="{00000000-0005-0000-0000-000051230000}"/>
    <cellStyle name="Notitie 6 3 16 2 2" xfId="28789" xr:uid="{6FC334E3-E90F-4E9A-B130-6C4A33299022}"/>
    <cellStyle name="Notitie 6 3 16 3" xfId="27258" xr:uid="{BA3F38EC-4AA4-412B-9174-8609550509F0}"/>
    <cellStyle name="Notitie 6 3 17" xfId="8414" xr:uid="{00000000-0005-0000-0000-000052230000}"/>
    <cellStyle name="Notitie 6 3 17 2" xfId="18141" xr:uid="{00000000-0005-0000-0000-000053230000}"/>
    <cellStyle name="Notitie 6 3 17 2 2" xfId="28826" xr:uid="{26175D73-D9A1-4188-AC76-873276D5E34E}"/>
    <cellStyle name="Notitie 6 3 17 3" xfId="27295" xr:uid="{56041572-5A3F-4F98-9522-C50034639976}"/>
    <cellStyle name="Notitie 6 3 18" xfId="8596" xr:uid="{00000000-0005-0000-0000-000054230000}"/>
    <cellStyle name="Notitie 6 3 18 2" xfId="18323" xr:uid="{00000000-0005-0000-0000-000055230000}"/>
    <cellStyle name="Notitie 6 3 18 2 2" xfId="28860" xr:uid="{9E50AE53-B330-4C04-9CE8-673F4CF1DE85}"/>
    <cellStyle name="Notitie 6 3 18 3" xfId="27329" xr:uid="{797EFE58-CF64-4CAA-BE04-298E68819BCC}"/>
    <cellStyle name="Notitie 6 3 19" xfId="8770" xr:uid="{00000000-0005-0000-0000-000056230000}"/>
    <cellStyle name="Notitie 6 3 19 2" xfId="18497" xr:uid="{00000000-0005-0000-0000-000057230000}"/>
    <cellStyle name="Notitie 6 3 19 2 2" xfId="28894" xr:uid="{F97D9C36-C6AB-4D40-B580-5BB585ABC3CD}"/>
    <cellStyle name="Notitie 6 3 19 3" xfId="27363" xr:uid="{E62EF930-91FD-4D57-B2DC-E4F69BE3532B}"/>
    <cellStyle name="Notitie 6 3 2" xfId="4526" xr:uid="{00000000-0005-0000-0000-000058230000}"/>
    <cellStyle name="Notitie 6 3 2 2" xfId="14253" xr:uid="{00000000-0005-0000-0000-000059230000}"/>
    <cellStyle name="Notitie 6 3 2 2 2" xfId="27976" xr:uid="{CB113A6C-A3B3-4BFF-9909-012AA05CC664}"/>
    <cellStyle name="Notitie 6 3 2 3" xfId="26445" xr:uid="{59E5DA97-34D1-47DD-820F-8AF1A424AB6A}"/>
    <cellStyle name="Notitie 6 3 20" xfId="8943" xr:uid="{00000000-0005-0000-0000-00005A230000}"/>
    <cellStyle name="Notitie 6 3 20 2" xfId="18670" xr:uid="{00000000-0005-0000-0000-00005B230000}"/>
    <cellStyle name="Notitie 6 3 20 2 2" xfId="28928" xr:uid="{62D00BEE-760E-450B-B186-FA2C59C1BF7D}"/>
    <cellStyle name="Notitie 6 3 20 3" xfId="27397" xr:uid="{304CA0EA-6C17-4ECB-89ED-144A63B60D86}"/>
    <cellStyle name="Notitie 6 3 21" xfId="9123" xr:uid="{00000000-0005-0000-0000-00005C230000}"/>
    <cellStyle name="Notitie 6 3 21 2" xfId="18850" xr:uid="{00000000-0005-0000-0000-00005D230000}"/>
    <cellStyle name="Notitie 6 3 21 2 2" xfId="28962" xr:uid="{6C9E1C92-2ECD-4CA8-9FA5-E0C863B101FE}"/>
    <cellStyle name="Notitie 6 3 21 3" xfId="27431" xr:uid="{49CFF2CE-9212-4379-8797-7E51336FB301}"/>
    <cellStyle name="Notitie 6 3 22" xfId="9293" xr:uid="{00000000-0005-0000-0000-00005E230000}"/>
    <cellStyle name="Notitie 6 3 22 2" xfId="19020" xr:uid="{00000000-0005-0000-0000-00005F230000}"/>
    <cellStyle name="Notitie 6 3 22 2 2" xfId="28995" xr:uid="{6173A726-9962-4B29-B45F-AC4F5EBE3D2B}"/>
    <cellStyle name="Notitie 6 3 22 3" xfId="27464" xr:uid="{00DA4030-15BB-4BD5-8C62-EABBB84EEBF4}"/>
    <cellStyle name="Notitie 6 3 23" xfId="9463" xr:uid="{00000000-0005-0000-0000-000060230000}"/>
    <cellStyle name="Notitie 6 3 23 2" xfId="19190" xr:uid="{00000000-0005-0000-0000-000061230000}"/>
    <cellStyle name="Notitie 6 3 23 2 2" xfId="29030" xr:uid="{57B4304C-56AC-477E-82A6-739EA8187818}"/>
    <cellStyle name="Notitie 6 3 23 3" xfId="27499" xr:uid="{B419F5ED-9F0C-4A07-953B-40BFFD87B96E}"/>
    <cellStyle name="Notitie 6 3 24" xfId="9627" xr:uid="{00000000-0005-0000-0000-000062230000}"/>
    <cellStyle name="Notitie 6 3 24 2" xfId="19354" xr:uid="{00000000-0005-0000-0000-000063230000}"/>
    <cellStyle name="Notitie 6 3 24 2 2" xfId="29063" xr:uid="{21B3BD5A-7BD8-46F2-9A95-EC2D375BE681}"/>
    <cellStyle name="Notitie 6 3 24 3" xfId="27532" xr:uid="{6EDA9B53-0CC1-4E25-AC76-4AD7252B8060}"/>
    <cellStyle name="Notitie 6 3 25" xfId="9799" xr:uid="{00000000-0005-0000-0000-000064230000}"/>
    <cellStyle name="Notitie 6 3 25 2" xfId="19526" xr:uid="{00000000-0005-0000-0000-000065230000}"/>
    <cellStyle name="Notitie 6 3 25 2 2" xfId="29095" xr:uid="{CD50BE2D-389C-4953-BCAF-8003FB38DD6B}"/>
    <cellStyle name="Notitie 6 3 25 3" xfId="27564" xr:uid="{39562EB9-8104-46C1-A427-65CB5B3B8ABE}"/>
    <cellStyle name="Notitie 6 3 26" xfId="9960" xr:uid="{00000000-0005-0000-0000-000066230000}"/>
    <cellStyle name="Notitie 6 3 26 2" xfId="19687" xr:uid="{00000000-0005-0000-0000-000067230000}"/>
    <cellStyle name="Notitie 6 3 26 2 2" xfId="29126" xr:uid="{41F8ABB6-18B2-4F0A-A0DD-399EC9B05642}"/>
    <cellStyle name="Notitie 6 3 26 3" xfId="27595" xr:uid="{9FA61395-56A3-4DDA-A6BA-DADFEB35BC42}"/>
    <cellStyle name="Notitie 6 3 27" xfId="10119" xr:uid="{00000000-0005-0000-0000-000068230000}"/>
    <cellStyle name="Notitie 6 3 27 2" xfId="19846" xr:uid="{00000000-0005-0000-0000-000069230000}"/>
    <cellStyle name="Notitie 6 3 27 2 2" xfId="29157" xr:uid="{9A510305-2368-4F69-A313-8DBE13748C93}"/>
    <cellStyle name="Notitie 6 3 27 3" xfId="27626" xr:uid="{C949FCA3-2271-40D0-9ED0-69AB50AB421B}"/>
    <cellStyle name="Notitie 6 3 28" xfId="10274" xr:uid="{00000000-0005-0000-0000-00006A230000}"/>
    <cellStyle name="Notitie 6 3 28 2" xfId="20001" xr:uid="{00000000-0005-0000-0000-00006B230000}"/>
    <cellStyle name="Notitie 6 3 28 2 2" xfId="29187" xr:uid="{F67B65A7-0912-460F-8268-7A3446C7B4B1}"/>
    <cellStyle name="Notitie 6 3 28 3" xfId="27656" xr:uid="{7B366DCF-83C2-4CF5-A175-A5726A6B3DFC}"/>
    <cellStyle name="Notitie 6 3 29" xfId="10428" xr:uid="{00000000-0005-0000-0000-00006C230000}"/>
    <cellStyle name="Notitie 6 3 29 2" xfId="20155" xr:uid="{00000000-0005-0000-0000-00006D230000}"/>
    <cellStyle name="Notitie 6 3 29 2 2" xfId="29217" xr:uid="{BEF8DE9E-DA5C-4648-9AC3-998C411CB7C0}"/>
    <cellStyle name="Notitie 6 3 29 3" xfId="27686" xr:uid="{B0A44355-2CE5-42DF-99FB-867B87F45FA2}"/>
    <cellStyle name="Notitie 6 3 3" xfId="5735" xr:uid="{00000000-0005-0000-0000-00006E230000}"/>
    <cellStyle name="Notitie 6 3 3 2" xfId="15462" xr:uid="{00000000-0005-0000-0000-00006F230000}"/>
    <cellStyle name="Notitie 6 3 3 2 2" xfId="28265" xr:uid="{72FE2EC6-F67F-492B-953C-955BEBC1B561}"/>
    <cellStyle name="Notitie 6 3 3 3" xfId="26734" xr:uid="{2EE747B0-B148-48A0-9064-AE0C1EB96ECA}"/>
    <cellStyle name="Notitie 6 3 30" xfId="10579" xr:uid="{00000000-0005-0000-0000-000070230000}"/>
    <cellStyle name="Notitie 6 3 30 2" xfId="20306" xr:uid="{00000000-0005-0000-0000-000071230000}"/>
    <cellStyle name="Notitie 6 3 30 2 2" xfId="29246" xr:uid="{163D7F64-2C8C-44FE-A434-951C90E167BD}"/>
    <cellStyle name="Notitie 6 3 30 3" xfId="27715" xr:uid="{F4110AD6-5702-466E-9842-0C706C4528D4}"/>
    <cellStyle name="Notitie 6 3 31" xfId="10725" xr:uid="{00000000-0005-0000-0000-000072230000}"/>
    <cellStyle name="Notitie 6 3 31 2" xfId="20452" xr:uid="{00000000-0005-0000-0000-000073230000}"/>
    <cellStyle name="Notitie 6 3 31 2 2" xfId="29272" xr:uid="{488F8D20-41B1-4A2B-A806-C44C91834EA1}"/>
    <cellStyle name="Notitie 6 3 31 3" xfId="27741" xr:uid="{67CFB548-EB95-4613-9B35-23D484E2E5CE}"/>
    <cellStyle name="Notitie 6 3 32" xfId="26204" xr:uid="{50736FF8-EE52-4E93-A1EA-5FD27F58B2FF}"/>
    <cellStyle name="Notitie 6 3 4" xfId="5950" xr:uid="{00000000-0005-0000-0000-000074230000}"/>
    <cellStyle name="Notitie 6 3 4 2" xfId="15677" xr:uid="{00000000-0005-0000-0000-000075230000}"/>
    <cellStyle name="Notitie 6 3 4 2 2" xfId="28308" xr:uid="{075DB462-168E-49D1-93CE-7FA6CE410CDB}"/>
    <cellStyle name="Notitie 6 3 4 3" xfId="26777" xr:uid="{E7308E30-74EF-4696-96D0-0369AD4D3322}"/>
    <cellStyle name="Notitie 6 3 5" xfId="5495" xr:uid="{00000000-0005-0000-0000-000076230000}"/>
    <cellStyle name="Notitie 6 3 5 2" xfId="15222" xr:uid="{00000000-0005-0000-0000-000077230000}"/>
    <cellStyle name="Notitie 6 3 5 2 2" xfId="28198" xr:uid="{E9A3147F-7476-44A0-AD53-E9B672928212}"/>
    <cellStyle name="Notitie 6 3 5 3" xfId="26667" xr:uid="{2B457A75-1753-446A-9D57-973C11C71BEA}"/>
    <cellStyle name="Notitie 6 3 6" xfId="6324" xr:uid="{00000000-0005-0000-0000-000078230000}"/>
    <cellStyle name="Notitie 6 3 6 2" xfId="16051" xr:uid="{00000000-0005-0000-0000-000079230000}"/>
    <cellStyle name="Notitie 6 3 6 2 2" xfId="28395" xr:uid="{C78C7CAF-43DB-436B-84C5-0E409CE3272D}"/>
    <cellStyle name="Notitie 6 3 6 3" xfId="26864" xr:uid="{8C1D2FB2-C583-4E81-A578-2DCF6E743EF9}"/>
    <cellStyle name="Notitie 6 3 7" xfId="6527" xr:uid="{00000000-0005-0000-0000-00007A230000}"/>
    <cellStyle name="Notitie 6 3 7 2" xfId="16254" xr:uid="{00000000-0005-0000-0000-00007B230000}"/>
    <cellStyle name="Notitie 6 3 7 2 2" xfId="28434" xr:uid="{C39C35F6-C448-4308-B12E-0367121CA33C}"/>
    <cellStyle name="Notitie 6 3 7 3" xfId="26903" xr:uid="{A20A830E-389E-4E14-883A-F76AEC43701C}"/>
    <cellStyle name="Notitie 6 3 8" xfId="6737" xr:uid="{00000000-0005-0000-0000-00007C230000}"/>
    <cellStyle name="Notitie 6 3 8 2" xfId="16464" xr:uid="{00000000-0005-0000-0000-00007D230000}"/>
    <cellStyle name="Notitie 6 3 8 2 2" xfId="28476" xr:uid="{52794AD3-B6D7-4DE9-A55D-5F2C84F9414B}"/>
    <cellStyle name="Notitie 6 3 8 3" xfId="26945" xr:uid="{3AC304F9-15D0-48A4-825E-A59C35988454}"/>
    <cellStyle name="Notitie 6 3 9" xfId="6933" xr:uid="{00000000-0005-0000-0000-00007E230000}"/>
    <cellStyle name="Notitie 6 3 9 2" xfId="16660" xr:uid="{00000000-0005-0000-0000-00007F230000}"/>
    <cellStyle name="Notitie 6 3 9 2 2" xfId="28517" xr:uid="{B32548F1-F336-4437-AE28-FAB517F53BCC}"/>
    <cellStyle name="Notitie 6 3 9 3" xfId="26986" xr:uid="{A9758975-8179-412D-8C70-94C4318D02AA}"/>
    <cellStyle name="Notitie 6 30" xfId="5312" xr:uid="{00000000-0005-0000-0000-000080230000}"/>
    <cellStyle name="Notitie 6 30 2" xfId="15039" xr:uid="{00000000-0005-0000-0000-000081230000}"/>
    <cellStyle name="Notitie 6 30 2 2" xfId="28147" xr:uid="{33B86286-26EB-49F0-8EF4-EFDFE01C1C26}"/>
    <cellStyle name="Notitie 6 30 3" xfId="26616" xr:uid="{476C20ED-75F7-45DB-9B1F-9AC3FEC915E4}"/>
    <cellStyle name="Notitie 6 31" xfId="7814" xr:uid="{00000000-0005-0000-0000-000082230000}"/>
    <cellStyle name="Notitie 6 31 2" xfId="17541" xr:uid="{00000000-0005-0000-0000-000083230000}"/>
    <cellStyle name="Notitie 6 31 2 2" xfId="28698" xr:uid="{6DBA289D-DCC6-4F87-9C86-CAC52DEBEDA0}"/>
    <cellStyle name="Notitie 6 31 3" xfId="27167" xr:uid="{494BF203-8F2F-45E7-B10B-06A485AA9DE8}"/>
    <cellStyle name="Notitie 6 32" xfId="2480" xr:uid="{00000000-0005-0000-0000-000084230000}"/>
    <cellStyle name="Notitie 6 32 2" xfId="12207" xr:uid="{00000000-0005-0000-0000-000085230000}"/>
    <cellStyle name="Notitie 6 32 2 2" xfId="27763" xr:uid="{569ECCAA-10E4-483D-99CB-1D9A1D8FC238}"/>
    <cellStyle name="Notitie 6 32 3" xfId="26232" xr:uid="{E2F6606D-291F-4A9D-9D3B-BC44EC262F38}"/>
    <cellStyle name="Notitie 6 33" xfId="5254" xr:uid="{00000000-0005-0000-0000-000086230000}"/>
    <cellStyle name="Notitie 6 33 2" xfId="14981" xr:uid="{00000000-0005-0000-0000-000087230000}"/>
    <cellStyle name="Notitie 6 33 2 2" xfId="28135" xr:uid="{C383405A-6CF3-4B1F-81F3-1997FD3950AF}"/>
    <cellStyle name="Notitie 6 33 3" xfId="26604" xr:uid="{CAB2F0F2-9E92-4AAB-A25F-30F92EB1B2A1}"/>
    <cellStyle name="Notitie 6 34" xfId="26164" xr:uid="{9A96B56C-C32B-4569-8394-A5BED53B6244}"/>
    <cellStyle name="Notitie 6 4" xfId="3024" xr:uid="{00000000-0005-0000-0000-000088230000}"/>
    <cellStyle name="Notitie 6 4 2" xfId="12751" xr:uid="{00000000-0005-0000-0000-000089230000}"/>
    <cellStyle name="Notitie 6 4 2 2" xfId="27925" xr:uid="{44FB95CA-1B57-4894-B22B-7C11CDD372AE}"/>
    <cellStyle name="Notitie 6 4 3" xfId="26394" xr:uid="{CF3B7895-716B-4E51-A6C7-9F1D33907436}"/>
    <cellStyle name="Notitie 6 5" xfId="2692" xr:uid="{00000000-0005-0000-0000-00008A230000}"/>
    <cellStyle name="Notitie 6 5 2" xfId="12419" xr:uid="{00000000-0005-0000-0000-00008B230000}"/>
    <cellStyle name="Notitie 6 5 2 2" xfId="27830" xr:uid="{B1687231-13D2-4A1B-BE55-F800B97708D7}"/>
    <cellStyle name="Notitie 6 5 3" xfId="26299" xr:uid="{981786C8-8CC7-4B5B-9690-7EC2415C8AB7}"/>
    <cellStyle name="Notitie 6 6" xfId="5199" xr:uid="{00000000-0005-0000-0000-00008C230000}"/>
    <cellStyle name="Notitie 6 6 2" xfId="14926" xr:uid="{00000000-0005-0000-0000-00008D230000}"/>
    <cellStyle name="Notitie 6 6 2 2" xfId="28128" xr:uid="{80C312E1-EDA4-4FDC-994C-4841A88BECE0}"/>
    <cellStyle name="Notitie 6 6 3" xfId="26597" xr:uid="{C355EF8C-C3AB-4A16-8A7C-27A47AB0B36F}"/>
    <cellStyle name="Notitie 6 7" xfId="2997" xr:uid="{00000000-0005-0000-0000-00008E230000}"/>
    <cellStyle name="Notitie 6 7 2" xfId="12724" xr:uid="{00000000-0005-0000-0000-00008F230000}"/>
    <cellStyle name="Notitie 6 7 2 2" xfId="27907" xr:uid="{71DBB4B5-61A9-4717-93F1-CE6C0A3C8051}"/>
    <cellStyle name="Notitie 6 7 3" xfId="26376" xr:uid="{E0CB7158-F50E-47E0-AB8D-1600BC36A8CB}"/>
    <cellStyle name="Notitie 6 8" xfId="3769" xr:uid="{00000000-0005-0000-0000-000090230000}"/>
    <cellStyle name="Notitie 6 8 2" xfId="13496" xr:uid="{00000000-0005-0000-0000-000091230000}"/>
    <cellStyle name="Notitie 6 8 2 2" xfId="27956" xr:uid="{2BB3D285-5DD0-4273-882B-DDA192D4205C}"/>
    <cellStyle name="Notitie 6 8 3" xfId="26425" xr:uid="{F98DDBBF-B54E-481C-A1F8-E1DB09126290}"/>
    <cellStyle name="Notitie 6 9" xfId="3404" xr:uid="{00000000-0005-0000-0000-000092230000}"/>
    <cellStyle name="Notitie 6 9 2" xfId="13131" xr:uid="{00000000-0005-0000-0000-000093230000}"/>
    <cellStyle name="Notitie 6 9 2 2" xfId="27948" xr:uid="{429EC3E5-357B-45EF-8BB9-A5EF9A23E9DB}"/>
    <cellStyle name="Notitie 6 9 3" xfId="26417" xr:uid="{C07AD317-BA25-4B2B-AC3C-94AA2A85ADBE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0 2 2" xfId="28094" xr:uid="{3EF51915-DA60-43FD-8712-EE3514CCB682}"/>
    <cellStyle name="Notitie 7 10 3" xfId="26563" xr:uid="{B7395303-DE7B-45F0-A146-BFBC6A426D07}"/>
    <cellStyle name="Notitie 7 11" xfId="3010" xr:uid="{00000000-0005-0000-0000-000097230000}"/>
    <cellStyle name="Notitie 7 11 2" xfId="12737" xr:uid="{00000000-0005-0000-0000-000098230000}"/>
    <cellStyle name="Notitie 7 11 2 2" xfId="27913" xr:uid="{FBC40293-BB14-4C60-A8E4-96B3461B8BBA}"/>
    <cellStyle name="Notitie 7 11 3" xfId="26382" xr:uid="{0682B30D-7290-4BC2-ADB7-B003A09C0645}"/>
    <cellStyle name="Notitie 7 12" xfId="6095" xr:uid="{00000000-0005-0000-0000-000099230000}"/>
    <cellStyle name="Notitie 7 12 2" xfId="15822" xr:uid="{00000000-0005-0000-0000-00009A230000}"/>
    <cellStyle name="Notitie 7 12 2 2" xfId="28332" xr:uid="{4B3725AB-9ABF-44A4-B6B9-314F7B57011D}"/>
    <cellStyle name="Notitie 7 12 3" xfId="26801" xr:uid="{2370CA6C-1994-47F6-AF42-C678CDFD58AA}"/>
    <cellStyle name="Notitie 7 13" xfId="4890" xr:uid="{00000000-0005-0000-0000-00009B230000}"/>
    <cellStyle name="Notitie 7 13 2" xfId="14617" xr:uid="{00000000-0005-0000-0000-00009C230000}"/>
    <cellStyle name="Notitie 7 13 2 2" xfId="28037" xr:uid="{D09B1FD9-B31C-4A57-AFE7-EB761271A39A}"/>
    <cellStyle name="Notitie 7 13 3" xfId="26506" xr:uid="{81987529-E046-431A-94DD-B580210BF92C}"/>
    <cellStyle name="Notitie 7 14" xfId="5143" xr:uid="{00000000-0005-0000-0000-00009D230000}"/>
    <cellStyle name="Notitie 7 14 2" xfId="14870" xr:uid="{00000000-0005-0000-0000-00009E230000}"/>
    <cellStyle name="Notitie 7 14 2 2" xfId="28105" xr:uid="{D5A3387C-53EE-4D21-A1DB-81A8CB9F3CAA}"/>
    <cellStyle name="Notitie 7 14 3" xfId="26574" xr:uid="{5D2763DA-1F72-4C9A-A140-373CFDD1DE92}"/>
    <cellStyle name="Notitie 7 15" xfId="5323" xr:uid="{00000000-0005-0000-0000-00009F230000}"/>
    <cellStyle name="Notitie 7 15 2" xfId="15050" xr:uid="{00000000-0005-0000-0000-0000A0230000}"/>
    <cellStyle name="Notitie 7 15 2 2" xfId="28150" xr:uid="{C218D81E-373B-4726-A89E-949B192E93F5}"/>
    <cellStyle name="Notitie 7 15 3" xfId="26619" xr:uid="{E17DA676-DA50-4A6E-A3B1-C4880BB9A856}"/>
    <cellStyle name="Notitie 7 16" xfId="6221" xr:uid="{00000000-0005-0000-0000-0000A1230000}"/>
    <cellStyle name="Notitie 7 16 2" xfId="15948" xr:uid="{00000000-0005-0000-0000-0000A2230000}"/>
    <cellStyle name="Notitie 7 16 2 2" xfId="28367" xr:uid="{7DFE903A-FB74-4D3F-8671-97D51F1FC7F5}"/>
    <cellStyle name="Notitie 7 16 3" xfId="26836" xr:uid="{77596C2A-B737-4B1F-BB7B-9022646A254B}"/>
    <cellStyle name="Notitie 7 17" xfId="3405" xr:uid="{00000000-0005-0000-0000-0000A3230000}"/>
    <cellStyle name="Notitie 7 17 2" xfId="13132" xr:uid="{00000000-0005-0000-0000-0000A4230000}"/>
    <cellStyle name="Notitie 7 17 2 2" xfId="27949" xr:uid="{92CA95DC-F45C-4C48-9C4F-A9A8964D4AAA}"/>
    <cellStyle name="Notitie 7 17 3" xfId="26418" xr:uid="{34A260AF-DBF7-4BB6-B461-02BE36942980}"/>
    <cellStyle name="Notitie 7 18" xfId="8041" xr:uid="{00000000-0005-0000-0000-0000A5230000}"/>
    <cellStyle name="Notitie 7 18 2" xfId="17768" xr:uid="{00000000-0005-0000-0000-0000A6230000}"/>
    <cellStyle name="Notitie 7 18 2 2" xfId="28736" xr:uid="{976D7B7C-B309-47BE-801E-8B9C3FBCED6F}"/>
    <cellStyle name="Notitie 7 18 3" xfId="27205" xr:uid="{A4A16F9C-5A41-4FBB-9D6C-1F8EA0133C1F}"/>
    <cellStyle name="Notitie 7 19" xfId="2587" xr:uid="{00000000-0005-0000-0000-0000A7230000}"/>
    <cellStyle name="Notitie 7 19 2" xfId="12314" xr:uid="{00000000-0005-0000-0000-0000A8230000}"/>
    <cellStyle name="Notitie 7 19 2 2" xfId="27800" xr:uid="{9B6DB84E-CAA6-423C-B8BE-FFE34BC0E8D2}"/>
    <cellStyle name="Notitie 7 19 3" xfId="26269" xr:uid="{3949206B-8BFB-420B-B31F-B18B1EF8E0D7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0 2 2" xfId="28565" xr:uid="{6224930F-F161-4F1C-8F09-0E8FED2B4BFA}"/>
    <cellStyle name="Notitie 7 2 10 3" xfId="27034" xr:uid="{03FEA574-BC6B-4F4B-8BDC-58D94A88881E}"/>
    <cellStyle name="Notitie 7 2 11" xfId="7340" xr:uid="{00000000-0005-0000-0000-0000AC230000}"/>
    <cellStyle name="Notitie 7 2 11 2" xfId="17067" xr:uid="{00000000-0005-0000-0000-0000AD230000}"/>
    <cellStyle name="Notitie 7 2 11 2 2" xfId="28605" xr:uid="{0D863075-EAE3-4713-A5F7-3FC7C79F09BE}"/>
    <cellStyle name="Notitie 7 2 11 3" xfId="27074" xr:uid="{23AB3809-4AAE-4E39-8590-F711540D3B3D}"/>
    <cellStyle name="Notitie 7 2 12" xfId="7535" xr:uid="{00000000-0005-0000-0000-0000AE230000}"/>
    <cellStyle name="Notitie 7 2 12 2" xfId="17262" xr:uid="{00000000-0005-0000-0000-0000AF230000}"/>
    <cellStyle name="Notitie 7 2 12 2 2" xfId="28645" xr:uid="{655067E7-9FBE-479F-BD90-715EFC89874E}"/>
    <cellStyle name="Notitie 7 2 12 3" xfId="27114" xr:uid="{4FCF4DD1-6F84-4A5A-8926-16A1397E2861}"/>
    <cellStyle name="Notitie 7 2 13" xfId="7729" xr:uid="{00000000-0005-0000-0000-0000B0230000}"/>
    <cellStyle name="Notitie 7 2 13 2" xfId="17456" xr:uid="{00000000-0005-0000-0000-0000B1230000}"/>
    <cellStyle name="Notitie 7 2 13 2 2" xfId="28687" xr:uid="{10DB1097-F269-4E2D-8DFD-5416ADE2CAFF}"/>
    <cellStyle name="Notitie 7 2 13 3" xfId="27156" xr:uid="{C9F6D568-3A5E-4614-9775-15BD62F7396E}"/>
    <cellStyle name="Notitie 7 2 14" xfId="7925" xr:uid="{00000000-0005-0000-0000-0000B2230000}"/>
    <cellStyle name="Notitie 7 2 14 2" xfId="17652" xr:uid="{00000000-0005-0000-0000-0000B3230000}"/>
    <cellStyle name="Notitie 7 2 14 2 2" xfId="28723" xr:uid="{BDF3D12C-8822-480E-B16A-57A828F2AEA5}"/>
    <cellStyle name="Notitie 7 2 14 3" xfId="27192" xr:uid="{76002008-0EDF-4081-8581-1AC9F9AABEB2}"/>
    <cellStyle name="Notitie 7 2 15" xfId="5102" xr:uid="{00000000-0005-0000-0000-0000B4230000}"/>
    <cellStyle name="Notitie 7 2 15 2" xfId="14829" xr:uid="{00000000-0005-0000-0000-0000B5230000}"/>
    <cellStyle name="Notitie 7 2 15 2 2" xfId="28093" xr:uid="{F3EDE894-0DEC-4AA9-AC42-9D6A4BC19255}"/>
    <cellStyle name="Notitie 7 2 15 3" xfId="26562" xr:uid="{0959461B-F555-4819-A844-259F68B3F432}"/>
    <cellStyle name="Notitie 7 2 16" xfId="8227" xr:uid="{00000000-0005-0000-0000-0000B6230000}"/>
    <cellStyle name="Notitie 7 2 16 2" xfId="17954" xr:uid="{00000000-0005-0000-0000-0000B7230000}"/>
    <cellStyle name="Notitie 7 2 16 2 2" xfId="28790" xr:uid="{B845FAE3-FC1D-4937-8632-F296ED099543}"/>
    <cellStyle name="Notitie 7 2 16 3" xfId="27259" xr:uid="{B479BA2E-5417-43AF-B86A-FFF287B37BA5}"/>
    <cellStyle name="Notitie 7 2 17" xfId="8415" xr:uid="{00000000-0005-0000-0000-0000B8230000}"/>
    <cellStyle name="Notitie 7 2 17 2" xfId="18142" xr:uid="{00000000-0005-0000-0000-0000B9230000}"/>
    <cellStyle name="Notitie 7 2 17 2 2" xfId="28827" xr:uid="{0B2B5863-C230-421C-AB69-0ED045902EA2}"/>
    <cellStyle name="Notitie 7 2 17 3" xfId="27296" xr:uid="{30042929-9B44-4D45-8A9A-879CA6F84322}"/>
    <cellStyle name="Notitie 7 2 18" xfId="8597" xr:uid="{00000000-0005-0000-0000-0000BA230000}"/>
    <cellStyle name="Notitie 7 2 18 2" xfId="18324" xr:uid="{00000000-0005-0000-0000-0000BB230000}"/>
    <cellStyle name="Notitie 7 2 18 2 2" xfId="28861" xr:uid="{D0310D4E-1751-46E2-BCA2-31910B6B0B41}"/>
    <cellStyle name="Notitie 7 2 18 3" xfId="27330" xr:uid="{78F82E44-577E-4F64-95C5-CC9B1819C6B3}"/>
    <cellStyle name="Notitie 7 2 19" xfId="8771" xr:uid="{00000000-0005-0000-0000-0000BC230000}"/>
    <cellStyle name="Notitie 7 2 19 2" xfId="18498" xr:uid="{00000000-0005-0000-0000-0000BD230000}"/>
    <cellStyle name="Notitie 7 2 19 2 2" xfId="28895" xr:uid="{C9F8B1DE-1B4B-4CFA-BA7C-0CA47EFE89BA}"/>
    <cellStyle name="Notitie 7 2 19 3" xfId="27364" xr:uid="{20C49024-C80F-43A2-BBE5-16BC59B55644}"/>
    <cellStyle name="Notitie 7 2 2" xfId="4527" xr:uid="{00000000-0005-0000-0000-0000BE230000}"/>
    <cellStyle name="Notitie 7 2 2 2" xfId="14254" xr:uid="{00000000-0005-0000-0000-0000BF230000}"/>
    <cellStyle name="Notitie 7 2 2 2 2" xfId="27977" xr:uid="{ADC9C605-151C-4DA7-AB9D-5F49DB0BFB51}"/>
    <cellStyle name="Notitie 7 2 2 3" xfId="26446" xr:uid="{F6FD5DD6-1244-447E-AD18-4732337B91B4}"/>
    <cellStyle name="Notitie 7 2 20" xfId="8944" xr:uid="{00000000-0005-0000-0000-0000C0230000}"/>
    <cellStyle name="Notitie 7 2 20 2" xfId="18671" xr:uid="{00000000-0005-0000-0000-0000C1230000}"/>
    <cellStyle name="Notitie 7 2 20 2 2" xfId="28929" xr:uid="{FB5CE581-7DE6-41D6-9C19-246C120BBB91}"/>
    <cellStyle name="Notitie 7 2 20 3" xfId="27398" xr:uid="{65365247-DC19-4CF5-9E78-D1E56C2B6735}"/>
    <cellStyle name="Notitie 7 2 21" xfId="9124" xr:uid="{00000000-0005-0000-0000-0000C2230000}"/>
    <cellStyle name="Notitie 7 2 21 2" xfId="18851" xr:uid="{00000000-0005-0000-0000-0000C3230000}"/>
    <cellStyle name="Notitie 7 2 21 2 2" xfId="28963" xr:uid="{83143A49-634D-47D9-A756-04D2F0FFEB21}"/>
    <cellStyle name="Notitie 7 2 21 3" xfId="27432" xr:uid="{503C2587-164A-4B22-AEC6-FE3CC83F72D7}"/>
    <cellStyle name="Notitie 7 2 22" xfId="9294" xr:uid="{00000000-0005-0000-0000-0000C4230000}"/>
    <cellStyle name="Notitie 7 2 22 2" xfId="19021" xr:uid="{00000000-0005-0000-0000-0000C5230000}"/>
    <cellStyle name="Notitie 7 2 22 2 2" xfId="28996" xr:uid="{409BB60D-3F9A-4AA4-BF13-71E98F62DF76}"/>
    <cellStyle name="Notitie 7 2 22 3" xfId="27465" xr:uid="{2EE55A20-2F20-4A33-9BD6-60ED00EB12D4}"/>
    <cellStyle name="Notitie 7 2 23" xfId="9464" xr:uid="{00000000-0005-0000-0000-0000C6230000}"/>
    <cellStyle name="Notitie 7 2 23 2" xfId="19191" xr:uid="{00000000-0005-0000-0000-0000C7230000}"/>
    <cellStyle name="Notitie 7 2 23 2 2" xfId="29031" xr:uid="{FC4B6839-94F2-4FD7-B053-051CC93DAB90}"/>
    <cellStyle name="Notitie 7 2 23 3" xfId="27500" xr:uid="{77812C41-FFBF-453D-B47D-A398D0DF744E}"/>
    <cellStyle name="Notitie 7 2 24" xfId="9628" xr:uid="{00000000-0005-0000-0000-0000C8230000}"/>
    <cellStyle name="Notitie 7 2 24 2" xfId="19355" xr:uid="{00000000-0005-0000-0000-0000C9230000}"/>
    <cellStyle name="Notitie 7 2 24 2 2" xfId="29064" xr:uid="{49B4541D-217E-41E5-9A83-0758012787E2}"/>
    <cellStyle name="Notitie 7 2 24 3" xfId="27533" xr:uid="{EBC6E3CA-2B2F-4E94-B9E9-1D5E9E412196}"/>
    <cellStyle name="Notitie 7 2 25" xfId="9800" xr:uid="{00000000-0005-0000-0000-0000CA230000}"/>
    <cellStyle name="Notitie 7 2 25 2" xfId="19527" xr:uid="{00000000-0005-0000-0000-0000CB230000}"/>
    <cellStyle name="Notitie 7 2 25 2 2" xfId="29096" xr:uid="{0D3B22A2-A63F-4ABD-AFF7-3813A69F02FD}"/>
    <cellStyle name="Notitie 7 2 25 3" xfId="27565" xr:uid="{3655C622-002F-4B79-A1AE-B8926D860FAB}"/>
    <cellStyle name="Notitie 7 2 26" xfId="9961" xr:uid="{00000000-0005-0000-0000-0000CC230000}"/>
    <cellStyle name="Notitie 7 2 26 2" xfId="19688" xr:uid="{00000000-0005-0000-0000-0000CD230000}"/>
    <cellStyle name="Notitie 7 2 26 2 2" xfId="29127" xr:uid="{E73B0B60-38B8-4E40-8790-7930F4A77EC2}"/>
    <cellStyle name="Notitie 7 2 26 3" xfId="27596" xr:uid="{E34C6610-8810-4EDF-B1C2-527EB3CCA228}"/>
    <cellStyle name="Notitie 7 2 27" xfId="10120" xr:uid="{00000000-0005-0000-0000-0000CE230000}"/>
    <cellStyle name="Notitie 7 2 27 2" xfId="19847" xr:uid="{00000000-0005-0000-0000-0000CF230000}"/>
    <cellStyle name="Notitie 7 2 27 2 2" xfId="29158" xr:uid="{B6E40B81-783C-48C1-98E1-8B403D130EA2}"/>
    <cellStyle name="Notitie 7 2 27 3" xfId="27627" xr:uid="{E81CB30E-7893-4FB5-83D4-EA3EC70F8156}"/>
    <cellStyle name="Notitie 7 2 28" xfId="10275" xr:uid="{00000000-0005-0000-0000-0000D0230000}"/>
    <cellStyle name="Notitie 7 2 28 2" xfId="20002" xr:uid="{00000000-0005-0000-0000-0000D1230000}"/>
    <cellStyle name="Notitie 7 2 28 2 2" xfId="29188" xr:uid="{201927B1-522E-479B-9DD8-ADA3F39B2B25}"/>
    <cellStyle name="Notitie 7 2 28 3" xfId="27657" xr:uid="{F7AE2ABF-0A50-4CC5-8962-9FBAB0DC02EC}"/>
    <cellStyle name="Notitie 7 2 29" xfId="10429" xr:uid="{00000000-0005-0000-0000-0000D2230000}"/>
    <cellStyle name="Notitie 7 2 29 2" xfId="20156" xr:uid="{00000000-0005-0000-0000-0000D3230000}"/>
    <cellStyle name="Notitie 7 2 29 2 2" xfId="29218" xr:uid="{30D99C37-9141-412B-B7DA-39D04898C427}"/>
    <cellStyle name="Notitie 7 2 29 3" xfId="27687" xr:uid="{9E679B40-C5D7-4800-898F-E51D77FB5E3E}"/>
    <cellStyle name="Notitie 7 2 3" xfId="5736" xr:uid="{00000000-0005-0000-0000-0000D4230000}"/>
    <cellStyle name="Notitie 7 2 3 2" xfId="15463" xr:uid="{00000000-0005-0000-0000-0000D5230000}"/>
    <cellStyle name="Notitie 7 2 3 2 2" xfId="28266" xr:uid="{41828B08-59D6-4FD3-8F44-9525DF0E9654}"/>
    <cellStyle name="Notitie 7 2 3 3" xfId="26735" xr:uid="{5442D7F4-644A-4B19-BFC0-143B48DF321B}"/>
    <cellStyle name="Notitie 7 2 30" xfId="10580" xr:uid="{00000000-0005-0000-0000-0000D6230000}"/>
    <cellStyle name="Notitie 7 2 30 2" xfId="20307" xr:uid="{00000000-0005-0000-0000-0000D7230000}"/>
    <cellStyle name="Notitie 7 2 30 2 2" xfId="29247" xr:uid="{8CE74D50-FB42-4A1F-8B73-F14A4BC177EA}"/>
    <cellStyle name="Notitie 7 2 30 3" xfId="27716" xr:uid="{8A31C158-E9B6-41DE-9778-6822FA4D56B6}"/>
    <cellStyle name="Notitie 7 2 31" xfId="10726" xr:uid="{00000000-0005-0000-0000-0000D8230000}"/>
    <cellStyle name="Notitie 7 2 31 2" xfId="20453" xr:uid="{00000000-0005-0000-0000-0000D9230000}"/>
    <cellStyle name="Notitie 7 2 31 2 2" xfId="29273" xr:uid="{A6BCD6F9-3CB6-41BF-A686-E2CE36C2E2D3}"/>
    <cellStyle name="Notitie 7 2 31 3" xfId="27742" xr:uid="{6968AEAC-8AC8-4FF3-B833-A1D2BDAD2CC2}"/>
    <cellStyle name="Notitie 7 2 32" xfId="26205" xr:uid="{53B0C400-21B6-4776-BC3F-4F62AB048150}"/>
    <cellStyle name="Notitie 7 2 4" xfId="5951" xr:uid="{00000000-0005-0000-0000-0000DA230000}"/>
    <cellStyle name="Notitie 7 2 4 2" xfId="15678" xr:uid="{00000000-0005-0000-0000-0000DB230000}"/>
    <cellStyle name="Notitie 7 2 4 2 2" xfId="28309" xr:uid="{4D4F6ED0-C2A4-48B8-AAEF-3F8680A60578}"/>
    <cellStyle name="Notitie 7 2 4 3" xfId="26778" xr:uid="{0E8EFB59-DB49-419B-AE25-41915E1A7719}"/>
    <cellStyle name="Notitie 7 2 5" xfId="5011" xr:uid="{00000000-0005-0000-0000-0000DC230000}"/>
    <cellStyle name="Notitie 7 2 5 2" xfId="14738" xr:uid="{00000000-0005-0000-0000-0000DD230000}"/>
    <cellStyle name="Notitie 7 2 5 2 2" xfId="28067" xr:uid="{998DB49E-1FB9-484A-8BBC-9EFA9A748C01}"/>
    <cellStyle name="Notitie 7 2 5 3" xfId="26536" xr:uid="{5598EB10-4C41-4688-A94B-B19A12BEBB25}"/>
    <cellStyle name="Notitie 7 2 6" xfId="6325" xr:uid="{00000000-0005-0000-0000-0000DE230000}"/>
    <cellStyle name="Notitie 7 2 6 2" xfId="16052" xr:uid="{00000000-0005-0000-0000-0000DF230000}"/>
    <cellStyle name="Notitie 7 2 6 2 2" xfId="28396" xr:uid="{7E6F66D4-042B-4EC1-A305-9E68FEEDEB3E}"/>
    <cellStyle name="Notitie 7 2 6 3" xfId="26865" xr:uid="{E5440343-7A81-441A-BB54-A30F093876F2}"/>
    <cellStyle name="Notitie 7 2 7" xfId="6528" xr:uid="{00000000-0005-0000-0000-0000E0230000}"/>
    <cellStyle name="Notitie 7 2 7 2" xfId="16255" xr:uid="{00000000-0005-0000-0000-0000E1230000}"/>
    <cellStyle name="Notitie 7 2 7 2 2" xfId="28435" xr:uid="{02665039-67ED-41D1-833E-3C02B13AF56E}"/>
    <cellStyle name="Notitie 7 2 7 3" xfId="26904" xr:uid="{E6A34812-913D-4E74-8061-F7DA7658C649}"/>
    <cellStyle name="Notitie 7 2 8" xfId="6738" xr:uid="{00000000-0005-0000-0000-0000E2230000}"/>
    <cellStyle name="Notitie 7 2 8 2" xfId="16465" xr:uid="{00000000-0005-0000-0000-0000E3230000}"/>
    <cellStyle name="Notitie 7 2 8 2 2" xfId="28477" xr:uid="{F6133133-CFE0-4D32-95B8-9583B55BC0FD}"/>
    <cellStyle name="Notitie 7 2 8 3" xfId="26946" xr:uid="{A66C7A0E-D6F4-460E-B401-1B86A46ADB74}"/>
    <cellStyle name="Notitie 7 2 9" xfId="6934" xr:uid="{00000000-0005-0000-0000-0000E4230000}"/>
    <cellStyle name="Notitie 7 2 9 2" xfId="16661" xr:uid="{00000000-0005-0000-0000-0000E5230000}"/>
    <cellStyle name="Notitie 7 2 9 2 2" xfId="28518" xr:uid="{421681CE-7619-4695-8C30-A38E207C84C4}"/>
    <cellStyle name="Notitie 7 2 9 3" xfId="26987" xr:uid="{9D14F578-AF01-4626-AE30-A7D51862072C}"/>
    <cellStyle name="Notitie 7 20" xfId="5447" xr:uid="{00000000-0005-0000-0000-0000E6230000}"/>
    <cellStyle name="Notitie 7 20 2" xfId="15174" xr:uid="{00000000-0005-0000-0000-0000E7230000}"/>
    <cellStyle name="Notitie 7 20 2 2" xfId="28188" xr:uid="{9011FE43-5921-4070-B2D3-A1314655F5EF}"/>
    <cellStyle name="Notitie 7 20 3" xfId="26657" xr:uid="{592737BE-AA9F-4854-AD89-F227BD36BCE2}"/>
    <cellStyle name="Notitie 7 21" xfId="3047" xr:uid="{00000000-0005-0000-0000-0000E8230000}"/>
    <cellStyle name="Notitie 7 21 2" xfId="12774" xr:uid="{00000000-0005-0000-0000-0000E9230000}"/>
    <cellStyle name="Notitie 7 21 2 2" xfId="27935" xr:uid="{40D37EEF-316D-4CA0-A991-A7D42F5A666F}"/>
    <cellStyle name="Notitie 7 21 3" xfId="26404" xr:uid="{C59A4643-5A98-4023-9E09-ED526D165728}"/>
    <cellStyle name="Notitie 7 22" xfId="8042" xr:uid="{00000000-0005-0000-0000-0000EA230000}"/>
    <cellStyle name="Notitie 7 22 2" xfId="17769" xr:uid="{00000000-0005-0000-0000-0000EB230000}"/>
    <cellStyle name="Notitie 7 22 2 2" xfId="28737" xr:uid="{2B2FAFD8-7DA2-4ED2-846B-54CB6999790F}"/>
    <cellStyle name="Notitie 7 22 3" xfId="27206" xr:uid="{83E114D7-C378-4370-8253-EA40724FE77A}"/>
    <cellStyle name="Notitie 7 23" xfId="5309" xr:uid="{00000000-0005-0000-0000-0000EC230000}"/>
    <cellStyle name="Notitie 7 23 2" xfId="15036" xr:uid="{00000000-0005-0000-0000-0000ED230000}"/>
    <cellStyle name="Notitie 7 23 2 2" xfId="28146" xr:uid="{3CF55AA4-0980-4935-BC86-F64534BCE8C0}"/>
    <cellStyle name="Notitie 7 23 3" xfId="26615" xr:uid="{E8357694-A93F-4A35-8C34-769DB2680390}"/>
    <cellStyle name="Notitie 7 24" xfId="8238" xr:uid="{00000000-0005-0000-0000-0000EE230000}"/>
    <cellStyle name="Notitie 7 24 2" xfId="17965" xr:uid="{00000000-0005-0000-0000-0000EF230000}"/>
    <cellStyle name="Notitie 7 24 2 2" xfId="28798" xr:uid="{4B80A9F5-9EE0-4E84-9BF4-41EF877A7CF9}"/>
    <cellStyle name="Notitie 7 24 3" xfId="27267" xr:uid="{7CFD8E99-1488-4524-939B-592EDCA012B4}"/>
    <cellStyle name="Notitie 7 25" xfId="6830" xr:uid="{00000000-0005-0000-0000-0000F0230000}"/>
    <cellStyle name="Notitie 7 25 2" xfId="16557" xr:uid="{00000000-0005-0000-0000-0000F1230000}"/>
    <cellStyle name="Notitie 7 25 2 2" xfId="28490" xr:uid="{1B9DE1D0-4129-4203-9962-E6FFFF20C9E2}"/>
    <cellStyle name="Notitie 7 25 3" xfId="26959" xr:uid="{DE14A5EC-DEBB-4EA2-8F3F-812E450F13C6}"/>
    <cellStyle name="Notitie 7 26" xfId="8082" xr:uid="{00000000-0005-0000-0000-0000F2230000}"/>
    <cellStyle name="Notitie 7 26 2" xfId="17809" xr:uid="{00000000-0005-0000-0000-0000F3230000}"/>
    <cellStyle name="Notitie 7 26 2 2" xfId="28748" xr:uid="{5AD41674-964E-4012-844A-0F3ADFD0D1B1}"/>
    <cellStyle name="Notitie 7 26 3" xfId="27217" xr:uid="{8EB753C4-DD98-4682-8BF5-DA1F625F1011}"/>
    <cellStyle name="Notitie 7 27" xfId="5829" xr:uid="{00000000-0005-0000-0000-0000F4230000}"/>
    <cellStyle name="Notitie 7 27 2" xfId="15556" xr:uid="{00000000-0005-0000-0000-0000F5230000}"/>
    <cellStyle name="Notitie 7 27 2 2" xfId="28278" xr:uid="{0F571537-5E66-4096-AD6B-4005B6B43964}"/>
    <cellStyle name="Notitie 7 27 3" xfId="26747" xr:uid="{5FCB4968-8105-456E-95A4-A3B917844966}"/>
    <cellStyle name="Notitie 7 28" xfId="8954" xr:uid="{00000000-0005-0000-0000-0000F6230000}"/>
    <cellStyle name="Notitie 7 28 2" xfId="18681" xr:uid="{00000000-0005-0000-0000-0000F7230000}"/>
    <cellStyle name="Notitie 7 28 2 2" xfId="28937" xr:uid="{FEE719F5-7FB4-4FA2-AE51-B2F8D3BEFD72}"/>
    <cellStyle name="Notitie 7 28 3" xfId="27406" xr:uid="{9C96E669-CB84-4A70-A55B-42F763FA2B75}"/>
    <cellStyle name="Notitie 7 29" xfId="5745" xr:uid="{00000000-0005-0000-0000-0000F8230000}"/>
    <cellStyle name="Notitie 7 29 2" xfId="15472" xr:uid="{00000000-0005-0000-0000-0000F9230000}"/>
    <cellStyle name="Notitie 7 29 2 2" xfId="28272" xr:uid="{B172BED6-6F6D-40F9-979F-4114D0911368}"/>
    <cellStyle name="Notitie 7 29 3" xfId="26741" xr:uid="{9387E213-224F-4884-9FA6-CEE132A0F564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0 2 2" xfId="28566" xr:uid="{8680A049-CC8E-43AB-946E-C0F228ACC9FD}"/>
    <cellStyle name="Notitie 7 3 10 3" xfId="27035" xr:uid="{86A5C30B-B36C-43CE-93A9-FAA7ECC6C23D}"/>
    <cellStyle name="Notitie 7 3 11" xfId="7341" xr:uid="{00000000-0005-0000-0000-0000FD230000}"/>
    <cellStyle name="Notitie 7 3 11 2" xfId="17068" xr:uid="{00000000-0005-0000-0000-0000FE230000}"/>
    <cellStyle name="Notitie 7 3 11 2 2" xfId="28606" xr:uid="{08D1EA2D-AAEB-4701-9C1A-448FCA675EA1}"/>
    <cellStyle name="Notitie 7 3 11 3" xfId="27075" xr:uid="{B4706EAE-3DA2-467C-BC24-B93646568AB5}"/>
    <cellStyle name="Notitie 7 3 12" xfId="7536" xr:uid="{00000000-0005-0000-0000-0000FF230000}"/>
    <cellStyle name="Notitie 7 3 12 2" xfId="17263" xr:uid="{00000000-0005-0000-0000-000000240000}"/>
    <cellStyle name="Notitie 7 3 12 2 2" xfId="28646" xr:uid="{F2C7E585-4768-459A-BB24-6CFF0C187369}"/>
    <cellStyle name="Notitie 7 3 12 3" xfId="27115" xr:uid="{0C62EDE6-3E81-48BB-91AF-0730AE26084E}"/>
    <cellStyle name="Notitie 7 3 13" xfId="7730" xr:uid="{00000000-0005-0000-0000-000001240000}"/>
    <cellStyle name="Notitie 7 3 13 2" xfId="17457" xr:uid="{00000000-0005-0000-0000-000002240000}"/>
    <cellStyle name="Notitie 7 3 13 2 2" xfId="28688" xr:uid="{F26A7ADC-FCE7-47DD-B9B3-6FF9BD8FF472}"/>
    <cellStyle name="Notitie 7 3 13 3" xfId="27157" xr:uid="{1ADB9795-2ABF-4C22-972D-F6E6BA33E211}"/>
    <cellStyle name="Notitie 7 3 14" xfId="7926" xr:uid="{00000000-0005-0000-0000-000003240000}"/>
    <cellStyle name="Notitie 7 3 14 2" xfId="17653" xr:uid="{00000000-0005-0000-0000-000004240000}"/>
    <cellStyle name="Notitie 7 3 14 2 2" xfId="28724" xr:uid="{904E915E-13E3-4325-90EF-67EBB6677FDC}"/>
    <cellStyle name="Notitie 7 3 14 3" xfId="27193" xr:uid="{9DC250A3-9D4E-4454-803C-9C7A1BF3FF56}"/>
    <cellStyle name="Notitie 7 3 15" xfId="7225" xr:uid="{00000000-0005-0000-0000-000005240000}"/>
    <cellStyle name="Notitie 7 3 15 2" xfId="16952" xr:uid="{00000000-0005-0000-0000-000006240000}"/>
    <cellStyle name="Notitie 7 3 15 2 2" xfId="28574" xr:uid="{E5F035CF-D094-4B99-BC61-76496C14B8DF}"/>
    <cellStyle name="Notitie 7 3 15 3" xfId="27043" xr:uid="{A5F7F5B7-CCB0-4356-959D-7BC2C27B3F15}"/>
    <cellStyle name="Notitie 7 3 16" xfId="8228" xr:uid="{00000000-0005-0000-0000-000007240000}"/>
    <cellStyle name="Notitie 7 3 16 2" xfId="17955" xr:uid="{00000000-0005-0000-0000-000008240000}"/>
    <cellStyle name="Notitie 7 3 16 2 2" xfId="28791" xr:uid="{45E1BC78-956B-49DC-885C-F91A26C3006A}"/>
    <cellStyle name="Notitie 7 3 16 3" xfId="27260" xr:uid="{2208AC32-9805-4578-A1B0-EC4451512292}"/>
    <cellStyle name="Notitie 7 3 17" xfId="8416" xr:uid="{00000000-0005-0000-0000-000009240000}"/>
    <cellStyle name="Notitie 7 3 17 2" xfId="18143" xr:uid="{00000000-0005-0000-0000-00000A240000}"/>
    <cellStyle name="Notitie 7 3 17 2 2" xfId="28828" xr:uid="{512EE1B0-3E90-4DDF-8A17-63736B076BFF}"/>
    <cellStyle name="Notitie 7 3 17 3" xfId="27297" xr:uid="{9E057698-3F8D-42D4-9F32-6CE1DB049052}"/>
    <cellStyle name="Notitie 7 3 18" xfId="8598" xr:uid="{00000000-0005-0000-0000-00000B240000}"/>
    <cellStyle name="Notitie 7 3 18 2" xfId="18325" xr:uid="{00000000-0005-0000-0000-00000C240000}"/>
    <cellStyle name="Notitie 7 3 18 2 2" xfId="28862" xr:uid="{0F4299E5-7703-427D-9FE4-D585A6D086C6}"/>
    <cellStyle name="Notitie 7 3 18 3" xfId="27331" xr:uid="{7B8F322A-ADE9-4A4A-BA8F-3CAB45086971}"/>
    <cellStyle name="Notitie 7 3 19" xfId="8772" xr:uid="{00000000-0005-0000-0000-00000D240000}"/>
    <cellStyle name="Notitie 7 3 19 2" xfId="18499" xr:uid="{00000000-0005-0000-0000-00000E240000}"/>
    <cellStyle name="Notitie 7 3 19 2 2" xfId="28896" xr:uid="{6542A1E5-1C7E-41B5-A725-901659FDAFCD}"/>
    <cellStyle name="Notitie 7 3 19 3" xfId="27365" xr:uid="{0628CC4B-DDF9-4CE6-9C9E-9FB9C7A1B92C}"/>
    <cellStyle name="Notitie 7 3 2" xfId="4528" xr:uid="{00000000-0005-0000-0000-00000F240000}"/>
    <cellStyle name="Notitie 7 3 2 2" xfId="14255" xr:uid="{00000000-0005-0000-0000-000010240000}"/>
    <cellStyle name="Notitie 7 3 2 2 2" xfId="27978" xr:uid="{17E9FCFC-9CEE-4E33-9A39-D072DE800192}"/>
    <cellStyle name="Notitie 7 3 2 3" xfId="26447" xr:uid="{E34CE833-8B51-4D08-A610-6E1A43A56639}"/>
    <cellStyle name="Notitie 7 3 20" xfId="8945" xr:uid="{00000000-0005-0000-0000-000011240000}"/>
    <cellStyle name="Notitie 7 3 20 2" xfId="18672" xr:uid="{00000000-0005-0000-0000-000012240000}"/>
    <cellStyle name="Notitie 7 3 20 2 2" xfId="28930" xr:uid="{E9581207-5A5C-4518-B772-5887010CB294}"/>
    <cellStyle name="Notitie 7 3 20 3" xfId="27399" xr:uid="{C71263FF-5521-495C-BCDC-C3C24C2048F4}"/>
    <cellStyle name="Notitie 7 3 21" xfId="9125" xr:uid="{00000000-0005-0000-0000-000013240000}"/>
    <cellStyle name="Notitie 7 3 21 2" xfId="18852" xr:uid="{00000000-0005-0000-0000-000014240000}"/>
    <cellStyle name="Notitie 7 3 21 2 2" xfId="28964" xr:uid="{4E96E13B-3EBE-4413-ABB9-59C605780D6A}"/>
    <cellStyle name="Notitie 7 3 21 3" xfId="27433" xr:uid="{2193D547-8B58-44B5-B2F9-F5BE237399AC}"/>
    <cellStyle name="Notitie 7 3 22" xfId="9295" xr:uid="{00000000-0005-0000-0000-000015240000}"/>
    <cellStyle name="Notitie 7 3 22 2" xfId="19022" xr:uid="{00000000-0005-0000-0000-000016240000}"/>
    <cellStyle name="Notitie 7 3 22 2 2" xfId="28997" xr:uid="{E327943A-3F5A-497F-A230-B1E55C38B2A0}"/>
    <cellStyle name="Notitie 7 3 22 3" xfId="27466" xr:uid="{42F3676A-D335-459D-AF98-7DA7A96906FE}"/>
    <cellStyle name="Notitie 7 3 23" xfId="9465" xr:uid="{00000000-0005-0000-0000-000017240000}"/>
    <cellStyle name="Notitie 7 3 23 2" xfId="19192" xr:uid="{00000000-0005-0000-0000-000018240000}"/>
    <cellStyle name="Notitie 7 3 23 2 2" xfId="29032" xr:uid="{34C6F1C8-D879-4FDD-B48D-7161E7AA7D11}"/>
    <cellStyle name="Notitie 7 3 23 3" xfId="27501" xr:uid="{F372D7DF-AEE9-45B1-B3D6-1F97DC59FB52}"/>
    <cellStyle name="Notitie 7 3 24" xfId="9629" xr:uid="{00000000-0005-0000-0000-000019240000}"/>
    <cellStyle name="Notitie 7 3 24 2" xfId="19356" xr:uid="{00000000-0005-0000-0000-00001A240000}"/>
    <cellStyle name="Notitie 7 3 24 2 2" xfId="29065" xr:uid="{5E5D7BE4-2592-4EAD-9408-EBE62A05504D}"/>
    <cellStyle name="Notitie 7 3 24 3" xfId="27534" xr:uid="{B3356ADC-0FB7-4FFE-80EF-6FC3E3469682}"/>
    <cellStyle name="Notitie 7 3 25" xfId="9801" xr:uid="{00000000-0005-0000-0000-00001B240000}"/>
    <cellStyle name="Notitie 7 3 25 2" xfId="19528" xr:uid="{00000000-0005-0000-0000-00001C240000}"/>
    <cellStyle name="Notitie 7 3 25 2 2" xfId="29097" xr:uid="{33E2E808-349D-4926-A7B8-3D7015033CA2}"/>
    <cellStyle name="Notitie 7 3 25 3" xfId="27566" xr:uid="{F59EE2F6-B1B0-4F2A-8764-7E0446C363E7}"/>
    <cellStyle name="Notitie 7 3 26" xfId="9962" xr:uid="{00000000-0005-0000-0000-00001D240000}"/>
    <cellStyle name="Notitie 7 3 26 2" xfId="19689" xr:uid="{00000000-0005-0000-0000-00001E240000}"/>
    <cellStyle name="Notitie 7 3 26 2 2" xfId="29128" xr:uid="{8AEE967A-DF54-48C3-99F2-B30B24F17817}"/>
    <cellStyle name="Notitie 7 3 26 3" xfId="27597" xr:uid="{8071B860-D0A2-4132-9755-905EC8CE5106}"/>
    <cellStyle name="Notitie 7 3 27" xfId="10121" xr:uid="{00000000-0005-0000-0000-00001F240000}"/>
    <cellStyle name="Notitie 7 3 27 2" xfId="19848" xr:uid="{00000000-0005-0000-0000-000020240000}"/>
    <cellStyle name="Notitie 7 3 27 2 2" xfId="29159" xr:uid="{67BFD2D9-2BC4-48BD-BA97-6FC0A03A4C00}"/>
    <cellStyle name="Notitie 7 3 27 3" xfId="27628" xr:uid="{8EBB9DE5-D44B-40EC-8A13-AB439240DA3D}"/>
    <cellStyle name="Notitie 7 3 28" xfId="10276" xr:uid="{00000000-0005-0000-0000-000021240000}"/>
    <cellStyle name="Notitie 7 3 28 2" xfId="20003" xr:uid="{00000000-0005-0000-0000-000022240000}"/>
    <cellStyle name="Notitie 7 3 28 2 2" xfId="29189" xr:uid="{EF640D67-2852-4759-A598-E572328D8BA5}"/>
    <cellStyle name="Notitie 7 3 28 3" xfId="27658" xr:uid="{36FA0A28-5005-4BA1-B166-6414464EEBE4}"/>
    <cellStyle name="Notitie 7 3 29" xfId="10430" xr:uid="{00000000-0005-0000-0000-000023240000}"/>
    <cellStyle name="Notitie 7 3 29 2" xfId="20157" xr:uid="{00000000-0005-0000-0000-000024240000}"/>
    <cellStyle name="Notitie 7 3 29 2 2" xfId="29219" xr:uid="{C03375E9-4C88-49F8-9660-7092C59B3528}"/>
    <cellStyle name="Notitie 7 3 29 3" xfId="27688" xr:uid="{1FBEABD2-FC5D-497C-8722-F69ABF3C5574}"/>
    <cellStyle name="Notitie 7 3 3" xfId="5737" xr:uid="{00000000-0005-0000-0000-000025240000}"/>
    <cellStyle name="Notitie 7 3 3 2" xfId="15464" xr:uid="{00000000-0005-0000-0000-000026240000}"/>
    <cellStyle name="Notitie 7 3 3 2 2" xfId="28267" xr:uid="{72784648-3FD3-470A-820D-37E7E2902581}"/>
    <cellStyle name="Notitie 7 3 3 3" xfId="26736" xr:uid="{0BA1D6B9-123B-49EB-A0B7-28D4AD12C3F3}"/>
    <cellStyle name="Notitie 7 3 30" xfId="10581" xr:uid="{00000000-0005-0000-0000-000027240000}"/>
    <cellStyle name="Notitie 7 3 30 2" xfId="20308" xr:uid="{00000000-0005-0000-0000-000028240000}"/>
    <cellStyle name="Notitie 7 3 30 2 2" xfId="29248" xr:uid="{5762D8FD-AEED-4DA7-AE54-EC419A27F170}"/>
    <cellStyle name="Notitie 7 3 30 3" xfId="27717" xr:uid="{658E783C-2301-45B4-8613-F2388989B7A1}"/>
    <cellStyle name="Notitie 7 3 31" xfId="10727" xr:uid="{00000000-0005-0000-0000-000029240000}"/>
    <cellStyle name="Notitie 7 3 31 2" xfId="20454" xr:uid="{00000000-0005-0000-0000-00002A240000}"/>
    <cellStyle name="Notitie 7 3 31 2 2" xfId="29274" xr:uid="{30FCB312-E0A4-4FEE-B8A7-F07C206747FD}"/>
    <cellStyle name="Notitie 7 3 31 3" xfId="27743" xr:uid="{712CD2B3-F515-4B9A-8D1A-203377540E88}"/>
    <cellStyle name="Notitie 7 3 32" xfId="26206" xr:uid="{FEE57C3F-BC85-4B3F-A568-EA3BA157A2F6}"/>
    <cellStyle name="Notitie 7 3 4" xfId="5952" xr:uid="{00000000-0005-0000-0000-00002B240000}"/>
    <cellStyle name="Notitie 7 3 4 2" xfId="15679" xr:uid="{00000000-0005-0000-0000-00002C240000}"/>
    <cellStyle name="Notitie 7 3 4 2 2" xfId="28310" xr:uid="{94E54822-3534-42FB-A4D3-5D4B5D5B3BDD}"/>
    <cellStyle name="Notitie 7 3 4 3" xfId="26779" xr:uid="{DE8D9CEC-D8E3-426C-B39F-A0327E05B203}"/>
    <cellStyle name="Notitie 7 3 5" xfId="2635" xr:uid="{00000000-0005-0000-0000-00002D240000}"/>
    <cellStyle name="Notitie 7 3 5 2" xfId="12362" xr:uid="{00000000-0005-0000-0000-00002E240000}"/>
    <cellStyle name="Notitie 7 3 5 2 2" xfId="27818" xr:uid="{703754F2-5884-4368-B344-826E5BF32BE6}"/>
    <cellStyle name="Notitie 7 3 5 3" xfId="26287" xr:uid="{77E7C9E4-A191-4A64-8449-AFC6D6876967}"/>
    <cellStyle name="Notitie 7 3 6" xfId="6326" xr:uid="{00000000-0005-0000-0000-00002F240000}"/>
    <cellStyle name="Notitie 7 3 6 2" xfId="16053" xr:uid="{00000000-0005-0000-0000-000030240000}"/>
    <cellStyle name="Notitie 7 3 6 2 2" xfId="28397" xr:uid="{CB91ED6D-8EE2-4892-BA6C-AD0B8C3DC7F2}"/>
    <cellStyle name="Notitie 7 3 6 3" xfId="26866" xr:uid="{F54C20C8-35E1-4CEC-8354-D406D23C1A70}"/>
    <cellStyle name="Notitie 7 3 7" xfId="6529" xr:uid="{00000000-0005-0000-0000-000031240000}"/>
    <cellStyle name="Notitie 7 3 7 2" xfId="16256" xr:uid="{00000000-0005-0000-0000-000032240000}"/>
    <cellStyle name="Notitie 7 3 7 2 2" xfId="28436" xr:uid="{59F7CEF7-D2ED-4537-8CD2-6D003B98A80E}"/>
    <cellStyle name="Notitie 7 3 7 3" xfId="26905" xr:uid="{59AEADA6-2B2B-4C6C-9624-B53B74D5D3D7}"/>
    <cellStyle name="Notitie 7 3 8" xfId="6739" xr:uid="{00000000-0005-0000-0000-000033240000}"/>
    <cellStyle name="Notitie 7 3 8 2" xfId="16466" xr:uid="{00000000-0005-0000-0000-000034240000}"/>
    <cellStyle name="Notitie 7 3 8 2 2" xfId="28478" xr:uid="{E76F8F59-97A9-4E06-8499-EBE27EA0D158}"/>
    <cellStyle name="Notitie 7 3 8 3" xfId="26947" xr:uid="{3F47EAE4-9A01-4AC0-97C7-AAE3D110E854}"/>
    <cellStyle name="Notitie 7 3 9" xfId="6935" xr:uid="{00000000-0005-0000-0000-000035240000}"/>
    <cellStyle name="Notitie 7 3 9 2" xfId="16662" xr:uid="{00000000-0005-0000-0000-000036240000}"/>
    <cellStyle name="Notitie 7 3 9 2 2" xfId="28519" xr:uid="{755E86AE-FF01-428A-AB24-B89BD732E8A9}"/>
    <cellStyle name="Notitie 7 3 9 3" xfId="26988" xr:uid="{DC06849F-4E8B-45D1-A7DC-8881A1BB56EC}"/>
    <cellStyle name="Notitie 7 30" xfId="3086" xr:uid="{00000000-0005-0000-0000-000037240000}"/>
    <cellStyle name="Notitie 7 30 2" xfId="12813" xr:uid="{00000000-0005-0000-0000-000038240000}"/>
    <cellStyle name="Notitie 7 30 2 2" xfId="27939" xr:uid="{3451281C-34F0-4C9D-8EEB-04E97FA316EE}"/>
    <cellStyle name="Notitie 7 30 3" xfId="26408" xr:uid="{8BFB3E1F-0EF1-49F9-A01B-6CA9801ADF48}"/>
    <cellStyle name="Notitie 7 31" xfId="8364" xr:uid="{00000000-0005-0000-0000-000039240000}"/>
    <cellStyle name="Notitie 7 31 2" xfId="18091" xr:uid="{00000000-0005-0000-0000-00003A240000}"/>
    <cellStyle name="Notitie 7 31 2 2" xfId="28806" xr:uid="{AA9657B9-EB35-48E4-9EE3-7B62BCEBB7DE}"/>
    <cellStyle name="Notitie 7 31 3" xfId="27275" xr:uid="{881DF206-47D5-430D-B508-F013085361AF}"/>
    <cellStyle name="Notitie 7 32" xfId="4608" xr:uid="{00000000-0005-0000-0000-00003B240000}"/>
    <cellStyle name="Notitie 7 32 2" xfId="14335" xr:uid="{00000000-0005-0000-0000-00003C240000}"/>
    <cellStyle name="Notitie 7 32 2 2" xfId="27984" xr:uid="{9002B060-DC1B-45BD-803A-0698B7D49B5A}"/>
    <cellStyle name="Notitie 7 32 3" xfId="26453" xr:uid="{BC1C996F-F6DC-4583-8D77-50D25EBCD771}"/>
    <cellStyle name="Notitie 7 33" xfId="2870" xr:uid="{00000000-0005-0000-0000-00003D240000}"/>
    <cellStyle name="Notitie 7 33 2" xfId="12597" xr:uid="{00000000-0005-0000-0000-00003E240000}"/>
    <cellStyle name="Notitie 7 33 2 2" xfId="27882" xr:uid="{EE602A66-7DF7-4CF0-9EA6-516192025DC3}"/>
    <cellStyle name="Notitie 7 33 3" xfId="26351" xr:uid="{3DD390BD-4A2A-4BA6-A2AD-39A34A21256A}"/>
    <cellStyle name="Notitie 7 34" xfId="26165" xr:uid="{718B516C-F80C-477C-B40C-BE0A9D552379}"/>
    <cellStyle name="Notitie 7 4" xfId="3025" xr:uid="{00000000-0005-0000-0000-00003F240000}"/>
    <cellStyle name="Notitie 7 4 2" xfId="12752" xr:uid="{00000000-0005-0000-0000-000040240000}"/>
    <cellStyle name="Notitie 7 4 2 2" xfId="27926" xr:uid="{3AAF92D6-B188-43D4-97D4-6BD3E8E4C650}"/>
    <cellStyle name="Notitie 7 4 3" xfId="26395" xr:uid="{77744BF6-7DE0-44ED-B5AF-C218E3B946E8}"/>
    <cellStyle name="Notitie 7 5" xfId="2691" xr:uid="{00000000-0005-0000-0000-000041240000}"/>
    <cellStyle name="Notitie 7 5 2" xfId="12418" xr:uid="{00000000-0005-0000-0000-000042240000}"/>
    <cellStyle name="Notitie 7 5 2 2" xfId="27829" xr:uid="{8BBA3A44-0E6D-47E4-BE3E-EFDA9AEC90D7}"/>
    <cellStyle name="Notitie 7 5 3" xfId="26298" xr:uid="{C00FEDCE-1765-4D16-879B-E7F0ECF96907}"/>
    <cellStyle name="Notitie 7 6" xfId="5435" xr:uid="{00000000-0005-0000-0000-000043240000}"/>
    <cellStyle name="Notitie 7 6 2" xfId="15162" xr:uid="{00000000-0005-0000-0000-000044240000}"/>
    <cellStyle name="Notitie 7 6 2 2" xfId="28185" xr:uid="{B43511EF-1E2D-4CAC-AA25-0FAE4974CB75}"/>
    <cellStyle name="Notitie 7 6 3" xfId="26654" xr:uid="{E3E2473F-A7AF-4781-90AE-9A035EC95DB0}"/>
    <cellStyle name="Notitie 7 7" xfId="5654" xr:uid="{00000000-0005-0000-0000-000045240000}"/>
    <cellStyle name="Notitie 7 7 2" xfId="15381" xr:uid="{00000000-0005-0000-0000-000046240000}"/>
    <cellStyle name="Notitie 7 7 2 2" xfId="28245" xr:uid="{4351EB59-999E-422B-9BF3-A40B007D9263}"/>
    <cellStyle name="Notitie 7 7 3" xfId="26714" xr:uid="{5D940C89-F9ED-4DBB-B11C-213865CFF9ED}"/>
    <cellStyle name="Notitie 7 8" xfId="6096" xr:uid="{00000000-0005-0000-0000-000047240000}"/>
    <cellStyle name="Notitie 7 8 2" xfId="15823" xr:uid="{00000000-0005-0000-0000-000048240000}"/>
    <cellStyle name="Notitie 7 8 2 2" xfId="28333" xr:uid="{920132FE-6C34-415B-A291-252C94AE5702}"/>
    <cellStyle name="Notitie 7 8 3" xfId="26802" xr:uid="{D5FA7A52-3AC0-4DF2-990E-12301BD9CB06}"/>
    <cellStyle name="Notitie 7 9" xfId="5830" xr:uid="{00000000-0005-0000-0000-000049240000}"/>
    <cellStyle name="Notitie 7 9 2" xfId="15557" xr:uid="{00000000-0005-0000-0000-00004A240000}"/>
    <cellStyle name="Notitie 7 9 2 2" xfId="28279" xr:uid="{9B2987B1-43CC-4DC2-BB25-A6A76B673C9D}"/>
    <cellStyle name="Notitie 7 9 3" xfId="26748" xr:uid="{004B3061-7C39-4E7E-ACAB-4C573E2D1A24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0 2 2" xfId="27859" xr:uid="{EC6FDEBC-CADE-43AB-901B-4F4A50247895}"/>
    <cellStyle name="Notitie 8 10 3" xfId="26328" xr:uid="{1989E7EE-9EE7-4F19-A773-6D82493A2BC4}"/>
    <cellStyle name="Notitie 8 11" xfId="2826" xr:uid="{00000000-0005-0000-0000-00004E240000}"/>
    <cellStyle name="Notitie 8 11 2" xfId="12553" xr:uid="{00000000-0005-0000-0000-00004F240000}"/>
    <cellStyle name="Notitie 8 11 2 2" xfId="27872" xr:uid="{FD07BE45-AE8B-4D85-BB4E-C4BB29457550}"/>
    <cellStyle name="Notitie 8 11 3" xfId="26341" xr:uid="{723993C7-8A3A-4ECD-8688-677FD040759B}"/>
    <cellStyle name="Notitie 8 12" xfId="5165" xr:uid="{00000000-0005-0000-0000-000050240000}"/>
    <cellStyle name="Notitie 8 12 2" xfId="14892" xr:uid="{00000000-0005-0000-0000-000051240000}"/>
    <cellStyle name="Notitie 8 12 2 2" xfId="28111" xr:uid="{0CF1E400-C69F-427C-A08E-8BE44FDCA3C2}"/>
    <cellStyle name="Notitie 8 12 3" xfId="26580" xr:uid="{FAE56CF9-AEAE-45FA-A9DF-3223F4CCB6CF}"/>
    <cellStyle name="Notitie 8 13" xfId="5485" xr:uid="{00000000-0005-0000-0000-000052240000}"/>
    <cellStyle name="Notitie 8 13 2" xfId="15212" xr:uid="{00000000-0005-0000-0000-000053240000}"/>
    <cellStyle name="Notitie 8 13 2 2" xfId="28197" xr:uid="{82C3E406-4BBD-4BA1-86DB-F6690D9BBDFA}"/>
    <cellStyle name="Notitie 8 13 3" xfId="26666" xr:uid="{F2630158-B1F9-4AA7-80CD-A94F83903B48}"/>
    <cellStyle name="Notitie 8 14" xfId="6440" xr:uid="{00000000-0005-0000-0000-000054240000}"/>
    <cellStyle name="Notitie 8 14 2" xfId="16167" xr:uid="{00000000-0005-0000-0000-000055240000}"/>
    <cellStyle name="Notitie 8 14 2 2" xfId="28410" xr:uid="{44C69926-6102-49E5-A0AF-A510244ACA29}"/>
    <cellStyle name="Notitie 8 14 3" xfId="26879" xr:uid="{23D97AEC-276C-44F6-91F6-7DA9A7401866}"/>
    <cellStyle name="Notitie 8 15" xfId="2759" xr:uid="{00000000-0005-0000-0000-000056240000}"/>
    <cellStyle name="Notitie 8 15 2" xfId="12486" xr:uid="{00000000-0005-0000-0000-000057240000}"/>
    <cellStyle name="Notitie 8 15 2 2" xfId="27852" xr:uid="{6D374BFF-EBBC-455E-81D3-BED3A46A0913}"/>
    <cellStyle name="Notitie 8 15 3" xfId="26321" xr:uid="{8A98E983-AAF7-493A-BE7E-50430CA8E702}"/>
    <cellStyle name="Notitie 8 16" xfId="2900" xr:uid="{00000000-0005-0000-0000-000058240000}"/>
    <cellStyle name="Notitie 8 16 2" xfId="12627" xr:uid="{00000000-0005-0000-0000-000059240000}"/>
    <cellStyle name="Notitie 8 16 2 2" xfId="27889" xr:uid="{9942AE2A-0C8F-4650-8EC0-1824745CF1BA}"/>
    <cellStyle name="Notitie 8 16 3" xfId="26358" xr:uid="{A48A5C38-CC1E-483E-99A2-BE59153E00C8}"/>
    <cellStyle name="Notitie 8 17" xfId="5364" xr:uid="{00000000-0005-0000-0000-00005A240000}"/>
    <cellStyle name="Notitie 8 17 2" xfId="15091" xr:uid="{00000000-0005-0000-0000-00005B240000}"/>
    <cellStyle name="Notitie 8 17 2 2" xfId="28163" xr:uid="{BF7309FE-A8D2-4FF4-9744-E6DB35A23540}"/>
    <cellStyle name="Notitie 8 17 3" xfId="26632" xr:uid="{96B6104A-EEAA-4442-A5D2-55196BB56C76}"/>
    <cellStyle name="Notitie 8 18" xfId="5373" xr:uid="{00000000-0005-0000-0000-00005C240000}"/>
    <cellStyle name="Notitie 8 18 2" xfId="15100" xr:uid="{00000000-0005-0000-0000-00005D240000}"/>
    <cellStyle name="Notitie 8 18 2 2" xfId="28165" xr:uid="{0FE86145-4B81-4FCC-856B-CD372732185C}"/>
    <cellStyle name="Notitie 8 18 3" xfId="26634" xr:uid="{99C3CE45-C10B-4AB4-A8C7-79344FF8376B}"/>
    <cellStyle name="Notitie 8 19" xfId="6617" xr:uid="{00000000-0005-0000-0000-00005E240000}"/>
    <cellStyle name="Notitie 8 19 2" xfId="16344" xr:uid="{00000000-0005-0000-0000-00005F240000}"/>
    <cellStyle name="Notitie 8 19 2 2" xfId="28448" xr:uid="{88BFA3A5-128E-4381-80F8-FEE941743535}"/>
    <cellStyle name="Notitie 8 19 3" xfId="26917" xr:uid="{28775687-4722-4257-9B55-69E94CCD044F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0 2 2" xfId="28567" xr:uid="{0B799ADE-2D0E-482E-87D0-70E50B63D559}"/>
    <cellStyle name="Notitie 8 2 10 3" xfId="27036" xr:uid="{FAC26590-00E3-4E17-A6CB-D5E9B5951784}"/>
    <cellStyle name="Notitie 8 2 11" xfId="7342" xr:uid="{00000000-0005-0000-0000-000063240000}"/>
    <cellStyle name="Notitie 8 2 11 2" xfId="17069" xr:uid="{00000000-0005-0000-0000-000064240000}"/>
    <cellStyle name="Notitie 8 2 11 2 2" xfId="28607" xr:uid="{4AADC6D5-0D65-4726-BFB7-78EEA61FD2A9}"/>
    <cellStyle name="Notitie 8 2 11 3" xfId="27076" xr:uid="{B6E6FDD9-7851-48B5-BE25-40E4AD0ADE5A}"/>
    <cellStyle name="Notitie 8 2 12" xfId="7537" xr:uid="{00000000-0005-0000-0000-000065240000}"/>
    <cellStyle name="Notitie 8 2 12 2" xfId="17264" xr:uid="{00000000-0005-0000-0000-000066240000}"/>
    <cellStyle name="Notitie 8 2 12 2 2" xfId="28647" xr:uid="{35B73C0F-434A-46F4-A5DD-D36557230EE5}"/>
    <cellStyle name="Notitie 8 2 12 3" xfId="27116" xr:uid="{24E5DEE0-824C-4638-8872-384702F976B7}"/>
    <cellStyle name="Notitie 8 2 13" xfId="7731" xr:uid="{00000000-0005-0000-0000-000067240000}"/>
    <cellStyle name="Notitie 8 2 13 2" xfId="17458" xr:uid="{00000000-0005-0000-0000-000068240000}"/>
    <cellStyle name="Notitie 8 2 13 2 2" xfId="28689" xr:uid="{EF819AD1-68BA-4291-AE35-2FA6018EF0EC}"/>
    <cellStyle name="Notitie 8 2 13 3" xfId="27158" xr:uid="{D4EAD786-86ED-44C2-BBD1-D0F81E8A7E8A}"/>
    <cellStyle name="Notitie 8 2 14" xfId="7927" xr:uid="{00000000-0005-0000-0000-000069240000}"/>
    <cellStyle name="Notitie 8 2 14 2" xfId="17654" xr:uid="{00000000-0005-0000-0000-00006A240000}"/>
    <cellStyle name="Notitie 8 2 14 2 2" xfId="28725" xr:uid="{CF44BF21-307E-44D7-A921-8BBBD39CDF47}"/>
    <cellStyle name="Notitie 8 2 14 3" xfId="27194" xr:uid="{6AA15081-41F5-4212-800D-0BC8F740E10D}"/>
    <cellStyle name="Notitie 8 2 15" xfId="5380" xr:uid="{00000000-0005-0000-0000-00006B240000}"/>
    <cellStyle name="Notitie 8 2 15 2" xfId="15107" xr:uid="{00000000-0005-0000-0000-00006C240000}"/>
    <cellStyle name="Notitie 8 2 15 2 2" xfId="28168" xr:uid="{2BE7D6D7-214F-43D8-B8A0-767B67E2F724}"/>
    <cellStyle name="Notitie 8 2 15 3" xfId="26637" xr:uid="{D8F7B852-1364-42F1-8325-522E27003E3A}"/>
    <cellStyle name="Notitie 8 2 16" xfId="8229" xr:uid="{00000000-0005-0000-0000-00006D240000}"/>
    <cellStyle name="Notitie 8 2 16 2" xfId="17956" xr:uid="{00000000-0005-0000-0000-00006E240000}"/>
    <cellStyle name="Notitie 8 2 16 2 2" xfId="28792" xr:uid="{734C9369-BFC7-41DF-8136-3C027853D952}"/>
    <cellStyle name="Notitie 8 2 16 3" xfId="27261" xr:uid="{D7E22FAD-02ED-40EC-9074-0BE95A39E499}"/>
    <cellStyle name="Notitie 8 2 17" xfId="8417" xr:uid="{00000000-0005-0000-0000-00006F240000}"/>
    <cellStyle name="Notitie 8 2 17 2" xfId="18144" xr:uid="{00000000-0005-0000-0000-000070240000}"/>
    <cellStyle name="Notitie 8 2 17 2 2" xfId="28829" xr:uid="{144F1456-BB0E-409F-8716-DFD43F7AABD8}"/>
    <cellStyle name="Notitie 8 2 17 3" xfId="27298" xr:uid="{36155B1B-6369-4CF7-9B45-FD28EBCE7A9E}"/>
    <cellStyle name="Notitie 8 2 18" xfId="8599" xr:uid="{00000000-0005-0000-0000-000071240000}"/>
    <cellStyle name="Notitie 8 2 18 2" xfId="18326" xr:uid="{00000000-0005-0000-0000-000072240000}"/>
    <cellStyle name="Notitie 8 2 18 2 2" xfId="28863" xr:uid="{E57449A6-C9B4-4E74-A4AD-FDBD57AC0F56}"/>
    <cellStyle name="Notitie 8 2 18 3" xfId="27332" xr:uid="{FFA6D12C-F546-47E3-88DA-B78B8F5D6150}"/>
    <cellStyle name="Notitie 8 2 19" xfId="8773" xr:uid="{00000000-0005-0000-0000-000073240000}"/>
    <cellStyle name="Notitie 8 2 19 2" xfId="18500" xr:uid="{00000000-0005-0000-0000-000074240000}"/>
    <cellStyle name="Notitie 8 2 19 2 2" xfId="28897" xr:uid="{F9FC56B7-008A-4F47-8EBD-7CCA12677387}"/>
    <cellStyle name="Notitie 8 2 19 3" xfId="27366" xr:uid="{1DBA216B-2178-4E6F-A4AF-C6FAB72AA75E}"/>
    <cellStyle name="Notitie 8 2 2" xfId="4529" xr:uid="{00000000-0005-0000-0000-000075240000}"/>
    <cellStyle name="Notitie 8 2 2 2" xfId="14256" xr:uid="{00000000-0005-0000-0000-000076240000}"/>
    <cellStyle name="Notitie 8 2 2 2 2" xfId="27979" xr:uid="{C3888BF8-8D41-4D33-B372-9FB76407A421}"/>
    <cellStyle name="Notitie 8 2 2 3" xfId="26448" xr:uid="{A9EDEC04-E1F7-49EA-95A8-72C559A31212}"/>
    <cellStyle name="Notitie 8 2 20" xfId="8946" xr:uid="{00000000-0005-0000-0000-000077240000}"/>
    <cellStyle name="Notitie 8 2 20 2" xfId="18673" xr:uid="{00000000-0005-0000-0000-000078240000}"/>
    <cellStyle name="Notitie 8 2 20 2 2" xfId="28931" xr:uid="{8464C5F9-715F-4103-A898-FE333E831CA6}"/>
    <cellStyle name="Notitie 8 2 20 3" xfId="27400" xr:uid="{634121A4-2AA8-47BA-8D77-8B333516B7A5}"/>
    <cellStyle name="Notitie 8 2 21" xfId="9126" xr:uid="{00000000-0005-0000-0000-000079240000}"/>
    <cellStyle name="Notitie 8 2 21 2" xfId="18853" xr:uid="{00000000-0005-0000-0000-00007A240000}"/>
    <cellStyle name="Notitie 8 2 21 2 2" xfId="28965" xr:uid="{15DCC03C-FC00-401B-A511-ADB8113C5CB2}"/>
    <cellStyle name="Notitie 8 2 21 3" xfId="27434" xr:uid="{182C4500-ED4D-4C89-BECE-33F1F2C97D3C}"/>
    <cellStyle name="Notitie 8 2 22" xfId="9296" xr:uid="{00000000-0005-0000-0000-00007B240000}"/>
    <cellStyle name="Notitie 8 2 22 2" xfId="19023" xr:uid="{00000000-0005-0000-0000-00007C240000}"/>
    <cellStyle name="Notitie 8 2 22 2 2" xfId="28998" xr:uid="{D94A7379-37D6-4D78-80D2-983547424A58}"/>
    <cellStyle name="Notitie 8 2 22 3" xfId="27467" xr:uid="{41AE3DAF-FE14-485B-A087-4BB22F32477C}"/>
    <cellStyle name="Notitie 8 2 23" xfId="9466" xr:uid="{00000000-0005-0000-0000-00007D240000}"/>
    <cellStyle name="Notitie 8 2 23 2" xfId="19193" xr:uid="{00000000-0005-0000-0000-00007E240000}"/>
    <cellStyle name="Notitie 8 2 23 2 2" xfId="29033" xr:uid="{513EB7B4-13E3-4B34-8EB4-03A67FA2DC1E}"/>
    <cellStyle name="Notitie 8 2 23 3" xfId="27502" xr:uid="{BF13357C-2037-47EB-872C-5EFC6EDE8991}"/>
    <cellStyle name="Notitie 8 2 24" xfId="9630" xr:uid="{00000000-0005-0000-0000-00007F240000}"/>
    <cellStyle name="Notitie 8 2 24 2" xfId="19357" xr:uid="{00000000-0005-0000-0000-000080240000}"/>
    <cellStyle name="Notitie 8 2 24 2 2" xfId="29066" xr:uid="{A6D160D1-433F-47ED-8259-9A78AAD26758}"/>
    <cellStyle name="Notitie 8 2 24 3" xfId="27535" xr:uid="{F8790A3E-94B3-49EB-A292-6040D67C0CDC}"/>
    <cellStyle name="Notitie 8 2 25" xfId="9802" xr:uid="{00000000-0005-0000-0000-000081240000}"/>
    <cellStyle name="Notitie 8 2 25 2" xfId="19529" xr:uid="{00000000-0005-0000-0000-000082240000}"/>
    <cellStyle name="Notitie 8 2 25 2 2" xfId="29098" xr:uid="{9C028F10-D2A3-4AE9-ABA9-0284276F77CA}"/>
    <cellStyle name="Notitie 8 2 25 3" xfId="27567" xr:uid="{229177B9-3B07-49A8-A942-6375F91FEC3C}"/>
    <cellStyle name="Notitie 8 2 26" xfId="9963" xr:uid="{00000000-0005-0000-0000-000083240000}"/>
    <cellStyle name="Notitie 8 2 26 2" xfId="19690" xr:uid="{00000000-0005-0000-0000-000084240000}"/>
    <cellStyle name="Notitie 8 2 26 2 2" xfId="29129" xr:uid="{474F0E08-6E49-4DE6-8210-3B11D91922BD}"/>
    <cellStyle name="Notitie 8 2 26 3" xfId="27598" xr:uid="{2E3B2F42-0F0B-4347-963A-27C9EAADAB14}"/>
    <cellStyle name="Notitie 8 2 27" xfId="10122" xr:uid="{00000000-0005-0000-0000-000085240000}"/>
    <cellStyle name="Notitie 8 2 27 2" xfId="19849" xr:uid="{00000000-0005-0000-0000-000086240000}"/>
    <cellStyle name="Notitie 8 2 27 2 2" xfId="29160" xr:uid="{A956FC11-612D-49A3-B5A2-094F0D4D37ED}"/>
    <cellStyle name="Notitie 8 2 27 3" xfId="27629" xr:uid="{DAA2EFDA-CC9B-4022-96BE-0E3C88D99D8F}"/>
    <cellStyle name="Notitie 8 2 28" xfId="10277" xr:uid="{00000000-0005-0000-0000-000087240000}"/>
    <cellStyle name="Notitie 8 2 28 2" xfId="20004" xr:uid="{00000000-0005-0000-0000-000088240000}"/>
    <cellStyle name="Notitie 8 2 28 2 2" xfId="29190" xr:uid="{B4C1FC0B-D7E3-4603-8644-5B03F58F357D}"/>
    <cellStyle name="Notitie 8 2 28 3" xfId="27659" xr:uid="{5BC1936F-83DB-4A0D-8101-C312BA5520A4}"/>
    <cellStyle name="Notitie 8 2 29" xfId="10431" xr:uid="{00000000-0005-0000-0000-000089240000}"/>
    <cellStyle name="Notitie 8 2 29 2" xfId="20158" xr:uid="{00000000-0005-0000-0000-00008A240000}"/>
    <cellStyle name="Notitie 8 2 29 2 2" xfId="29220" xr:uid="{2E8728C9-03B4-40B2-AF4D-2E843A68D3E6}"/>
    <cellStyle name="Notitie 8 2 29 3" xfId="27689" xr:uid="{12A0EAAB-8BED-4D32-9547-64CDA618611C}"/>
    <cellStyle name="Notitie 8 2 3" xfId="5738" xr:uid="{00000000-0005-0000-0000-00008B240000}"/>
    <cellStyle name="Notitie 8 2 3 2" xfId="15465" xr:uid="{00000000-0005-0000-0000-00008C240000}"/>
    <cellStyle name="Notitie 8 2 3 2 2" xfId="28268" xr:uid="{7C7651C8-1B36-41A4-B99B-403ECC915879}"/>
    <cellStyle name="Notitie 8 2 3 3" xfId="26737" xr:uid="{C647E1AE-18DE-4460-8CED-E7C2A14B883B}"/>
    <cellStyle name="Notitie 8 2 30" xfId="10582" xr:uid="{00000000-0005-0000-0000-00008D240000}"/>
    <cellStyle name="Notitie 8 2 30 2" xfId="20309" xr:uid="{00000000-0005-0000-0000-00008E240000}"/>
    <cellStyle name="Notitie 8 2 30 2 2" xfId="29249" xr:uid="{70F948ED-88FA-4817-81EB-6478D03BB08A}"/>
    <cellStyle name="Notitie 8 2 30 3" xfId="27718" xr:uid="{2A372C84-825F-4A9E-8FD6-900F103F55A0}"/>
    <cellStyle name="Notitie 8 2 31" xfId="10728" xr:uid="{00000000-0005-0000-0000-00008F240000}"/>
    <cellStyle name="Notitie 8 2 31 2" xfId="20455" xr:uid="{00000000-0005-0000-0000-000090240000}"/>
    <cellStyle name="Notitie 8 2 31 2 2" xfId="29275" xr:uid="{F128A98E-D642-43D1-8A29-32064C864B27}"/>
    <cellStyle name="Notitie 8 2 31 3" xfId="27744" xr:uid="{9181B527-F4CC-4292-82C4-1FBB0FF089CD}"/>
    <cellStyle name="Notitie 8 2 32" xfId="26207" xr:uid="{A933AF43-8010-4BDF-A7F2-4E16D6F366D2}"/>
    <cellStyle name="Notitie 8 2 4" xfId="5953" xr:uid="{00000000-0005-0000-0000-000091240000}"/>
    <cellStyle name="Notitie 8 2 4 2" xfId="15680" xr:uid="{00000000-0005-0000-0000-000092240000}"/>
    <cellStyle name="Notitie 8 2 4 2 2" xfId="28311" xr:uid="{B77AD79D-3D53-4377-973B-FB7CBFFCBDB3}"/>
    <cellStyle name="Notitie 8 2 4 3" xfId="26780" xr:uid="{68063FD6-5FB5-4904-A7B1-2BDEAB1FDC8A}"/>
    <cellStyle name="Notitie 8 2 5" xfId="4738" xr:uid="{00000000-0005-0000-0000-000093240000}"/>
    <cellStyle name="Notitie 8 2 5 2" xfId="14465" xr:uid="{00000000-0005-0000-0000-000094240000}"/>
    <cellStyle name="Notitie 8 2 5 2 2" xfId="28009" xr:uid="{DB9B9B1A-5C2D-4756-83A6-3E85722D0B5A}"/>
    <cellStyle name="Notitie 8 2 5 3" xfId="26478" xr:uid="{D6B82DE2-B0F6-46E7-AF27-9CF2F69C8276}"/>
    <cellStyle name="Notitie 8 2 6" xfId="6327" xr:uid="{00000000-0005-0000-0000-000095240000}"/>
    <cellStyle name="Notitie 8 2 6 2" xfId="16054" xr:uid="{00000000-0005-0000-0000-000096240000}"/>
    <cellStyle name="Notitie 8 2 6 2 2" xfId="28398" xr:uid="{9BAA6742-30DB-42B4-BC1A-17A65AA06A1A}"/>
    <cellStyle name="Notitie 8 2 6 3" xfId="26867" xr:uid="{234F150E-EC52-413A-8DD5-77C47BAE332C}"/>
    <cellStyle name="Notitie 8 2 7" xfId="6530" xr:uid="{00000000-0005-0000-0000-000097240000}"/>
    <cellStyle name="Notitie 8 2 7 2" xfId="16257" xr:uid="{00000000-0005-0000-0000-000098240000}"/>
    <cellStyle name="Notitie 8 2 7 2 2" xfId="28437" xr:uid="{A6E3C2E7-483F-483A-AE6E-787311073AB4}"/>
    <cellStyle name="Notitie 8 2 7 3" xfId="26906" xr:uid="{740D2A2D-D8CA-407A-93DB-76B4BEC76A3D}"/>
    <cellStyle name="Notitie 8 2 8" xfId="6740" xr:uid="{00000000-0005-0000-0000-000099240000}"/>
    <cellStyle name="Notitie 8 2 8 2" xfId="16467" xr:uid="{00000000-0005-0000-0000-00009A240000}"/>
    <cellStyle name="Notitie 8 2 8 2 2" xfId="28479" xr:uid="{F2A8D325-DA8F-44A7-BB9D-83417BE8D3BD}"/>
    <cellStyle name="Notitie 8 2 8 3" xfId="26948" xr:uid="{47C10C6F-DD41-4119-AB91-500EAC5DEF8E}"/>
    <cellStyle name="Notitie 8 2 9" xfId="6936" xr:uid="{00000000-0005-0000-0000-00009B240000}"/>
    <cellStyle name="Notitie 8 2 9 2" xfId="16663" xr:uid="{00000000-0005-0000-0000-00009C240000}"/>
    <cellStyle name="Notitie 8 2 9 2 2" xfId="28520" xr:uid="{D5882AB1-FCEF-45EE-888D-B4D0318FD58A}"/>
    <cellStyle name="Notitie 8 2 9 3" xfId="26989" xr:uid="{48D94397-7D94-43A7-BF45-6B857031D8E7}"/>
    <cellStyle name="Notitie 8 20" xfId="6207" xr:uid="{00000000-0005-0000-0000-00009D240000}"/>
    <cellStyle name="Notitie 8 20 2" xfId="15934" xr:uid="{00000000-0005-0000-0000-00009E240000}"/>
    <cellStyle name="Notitie 8 20 2 2" xfId="28364" xr:uid="{EE57B9BF-FA82-4B21-B8B9-0A311B8C57C6}"/>
    <cellStyle name="Notitie 8 20 3" xfId="26833" xr:uid="{3701C4D8-5E08-4981-808C-CEBD6EDAC1BE}"/>
    <cellStyle name="Notitie 8 21" xfId="6101" xr:uid="{00000000-0005-0000-0000-00009F240000}"/>
    <cellStyle name="Notitie 8 21 2" xfId="15828" xr:uid="{00000000-0005-0000-0000-0000A0240000}"/>
    <cellStyle name="Notitie 8 21 2 2" xfId="28336" xr:uid="{07295C88-EA27-404B-9482-0868B4C0B563}"/>
    <cellStyle name="Notitie 8 21 3" xfId="26805" xr:uid="{C71AF207-B913-4DE9-9515-C4431A527215}"/>
    <cellStyle name="Notitie 8 22" xfId="5152" xr:uid="{00000000-0005-0000-0000-0000A1240000}"/>
    <cellStyle name="Notitie 8 22 2" xfId="14879" xr:uid="{00000000-0005-0000-0000-0000A2240000}"/>
    <cellStyle name="Notitie 8 22 2 2" xfId="28108" xr:uid="{7079F744-0978-45E7-8068-EAD125173AA3}"/>
    <cellStyle name="Notitie 8 22 3" xfId="26577" xr:uid="{477D884D-12AF-4C76-A7B3-71F6CEE1C4B7}"/>
    <cellStyle name="Notitie 8 23" xfId="7643" xr:uid="{00000000-0005-0000-0000-0000A3240000}"/>
    <cellStyle name="Notitie 8 23 2" xfId="17370" xr:uid="{00000000-0005-0000-0000-0000A4240000}"/>
    <cellStyle name="Notitie 8 23 2 2" xfId="28662" xr:uid="{5008EBBC-E2FE-4C08-8DBD-29F04A930452}"/>
    <cellStyle name="Notitie 8 23 3" xfId="27131" xr:uid="{857FB925-1693-492C-A196-F4009D3893B4}"/>
    <cellStyle name="Notitie 8 24" xfId="7226" xr:uid="{00000000-0005-0000-0000-0000A5240000}"/>
    <cellStyle name="Notitie 8 24 2" xfId="16953" xr:uid="{00000000-0005-0000-0000-0000A6240000}"/>
    <cellStyle name="Notitie 8 24 2 2" xfId="28575" xr:uid="{DAD48B4E-8F29-48C7-A54E-6BE09688DDCE}"/>
    <cellStyle name="Notitie 8 24 3" xfId="27044" xr:uid="{C8D72A27-03DB-463A-9FC4-7C7F3C875959}"/>
    <cellStyle name="Notitie 8 25" xfId="5477" xr:uid="{00000000-0005-0000-0000-0000A7240000}"/>
    <cellStyle name="Notitie 8 25 2" xfId="15204" xr:uid="{00000000-0005-0000-0000-0000A8240000}"/>
    <cellStyle name="Notitie 8 25 2 2" xfId="28193" xr:uid="{7E8E10C7-EB16-47D1-9C9A-65A20FB306DA}"/>
    <cellStyle name="Notitie 8 25 3" xfId="26662" xr:uid="{71815F44-37DC-4518-A6AC-AB9DEA34474A}"/>
    <cellStyle name="Notitie 8 26" xfId="7541" xr:uid="{00000000-0005-0000-0000-0000A9240000}"/>
    <cellStyle name="Notitie 8 26 2" xfId="17268" xr:uid="{00000000-0005-0000-0000-0000AA240000}"/>
    <cellStyle name="Notitie 8 26 2 2" xfId="28651" xr:uid="{AF13B5A3-092C-46B5-95F0-93E497F86268}"/>
    <cellStyle name="Notitie 8 26 3" xfId="27120" xr:uid="{0F89ECBA-DE6F-4FD9-8644-AF5D4F811044}"/>
    <cellStyle name="Notitie 8 27" xfId="2724" xr:uid="{00000000-0005-0000-0000-0000AB240000}"/>
    <cellStyle name="Notitie 8 27 2" xfId="12451" xr:uid="{00000000-0005-0000-0000-0000AC240000}"/>
    <cellStyle name="Notitie 8 27 2 2" xfId="27843" xr:uid="{BF35C7C5-0B15-4CD7-8FA7-87A2FD5D333E}"/>
    <cellStyle name="Notitie 8 27 3" xfId="26312" xr:uid="{D7807B74-DD1E-47F5-99F1-8FF838AFD9DD}"/>
    <cellStyle name="Notitie 8 28" xfId="3049" xr:uid="{00000000-0005-0000-0000-0000AD240000}"/>
    <cellStyle name="Notitie 8 28 2" xfId="12776" xr:uid="{00000000-0005-0000-0000-0000AE240000}"/>
    <cellStyle name="Notitie 8 28 2 2" xfId="27936" xr:uid="{44F8735C-3C62-4C30-A4A5-94D4FFD9ACCB}"/>
    <cellStyle name="Notitie 8 28 3" xfId="26405" xr:uid="{2ADA8955-863A-4CF2-8119-450BF1B82DDB}"/>
    <cellStyle name="Notitie 8 29" xfId="2990" xr:uid="{00000000-0005-0000-0000-0000AF240000}"/>
    <cellStyle name="Notitie 8 29 2" xfId="12717" xr:uid="{00000000-0005-0000-0000-0000B0240000}"/>
    <cellStyle name="Notitie 8 29 2 2" xfId="27905" xr:uid="{5047FD3F-E701-4221-AF3F-D2CCDC1E1491}"/>
    <cellStyle name="Notitie 8 29 3" xfId="26374" xr:uid="{F7747B94-4E8B-4474-91C7-339FE4492AD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0 2 2" xfId="28568" xr:uid="{AF0D4E7B-34A6-4B95-83C7-DD1DD3A8B6EA}"/>
    <cellStyle name="Notitie 8 3 10 3" xfId="27037" xr:uid="{4A8D26C1-D093-4266-BDA2-2F1CABFBF0D2}"/>
    <cellStyle name="Notitie 8 3 11" xfId="7343" xr:uid="{00000000-0005-0000-0000-0000B4240000}"/>
    <cellStyle name="Notitie 8 3 11 2" xfId="17070" xr:uid="{00000000-0005-0000-0000-0000B5240000}"/>
    <cellStyle name="Notitie 8 3 11 2 2" xfId="28608" xr:uid="{4239F9E3-3588-430F-9DB3-C7099808C39B}"/>
    <cellStyle name="Notitie 8 3 11 3" xfId="27077" xr:uid="{1BFBC869-6787-41EE-B6B1-F5CCB5991526}"/>
    <cellStyle name="Notitie 8 3 12" xfId="7538" xr:uid="{00000000-0005-0000-0000-0000B6240000}"/>
    <cellStyle name="Notitie 8 3 12 2" xfId="17265" xr:uid="{00000000-0005-0000-0000-0000B7240000}"/>
    <cellStyle name="Notitie 8 3 12 2 2" xfId="28648" xr:uid="{BE9BBE03-9DD3-4B9A-832D-E5AA084918E1}"/>
    <cellStyle name="Notitie 8 3 12 3" xfId="27117" xr:uid="{3C017223-286B-4BAD-9B4E-A969DDA2A0D7}"/>
    <cellStyle name="Notitie 8 3 13" xfId="7732" xr:uid="{00000000-0005-0000-0000-0000B8240000}"/>
    <cellStyle name="Notitie 8 3 13 2" xfId="17459" xr:uid="{00000000-0005-0000-0000-0000B9240000}"/>
    <cellStyle name="Notitie 8 3 13 2 2" xfId="28690" xr:uid="{5D811E3A-B952-4F35-993F-C033CDAD29FF}"/>
    <cellStyle name="Notitie 8 3 13 3" xfId="27159" xr:uid="{1DFC20F0-1529-49F9-BFBE-F471208C09F5}"/>
    <cellStyle name="Notitie 8 3 14" xfId="7928" xr:uid="{00000000-0005-0000-0000-0000BA240000}"/>
    <cellStyle name="Notitie 8 3 14 2" xfId="17655" xr:uid="{00000000-0005-0000-0000-0000BB240000}"/>
    <cellStyle name="Notitie 8 3 14 2 2" xfId="28726" xr:uid="{24C48342-1E71-44B7-9EF2-3895E44DCAF9}"/>
    <cellStyle name="Notitie 8 3 14 3" xfId="27195" xr:uid="{0129AFC0-2142-4068-A356-9148CE360449}"/>
    <cellStyle name="Notitie 8 3 15" xfId="6941" xr:uid="{00000000-0005-0000-0000-0000BC240000}"/>
    <cellStyle name="Notitie 8 3 15 2" xfId="16668" xr:uid="{00000000-0005-0000-0000-0000BD240000}"/>
    <cellStyle name="Notitie 8 3 15 2 2" xfId="28525" xr:uid="{EDDC877F-6B79-47DC-B6C0-D82155CBAACE}"/>
    <cellStyle name="Notitie 8 3 15 3" xfId="26994" xr:uid="{0059E4F0-9337-42D2-B9DF-99DC7982AD27}"/>
    <cellStyle name="Notitie 8 3 16" xfId="8230" xr:uid="{00000000-0005-0000-0000-0000BE240000}"/>
    <cellStyle name="Notitie 8 3 16 2" xfId="17957" xr:uid="{00000000-0005-0000-0000-0000BF240000}"/>
    <cellStyle name="Notitie 8 3 16 2 2" xfId="28793" xr:uid="{054E1509-26BB-4DA3-814C-B00E03137FD0}"/>
    <cellStyle name="Notitie 8 3 16 3" xfId="27262" xr:uid="{528E4CFB-62C2-40E4-B7B4-AB83E21CF69A}"/>
    <cellStyle name="Notitie 8 3 17" xfId="8418" xr:uid="{00000000-0005-0000-0000-0000C0240000}"/>
    <cellStyle name="Notitie 8 3 17 2" xfId="18145" xr:uid="{00000000-0005-0000-0000-0000C1240000}"/>
    <cellStyle name="Notitie 8 3 17 2 2" xfId="28830" xr:uid="{35360CD1-23C1-46EE-BDF7-D9194448D336}"/>
    <cellStyle name="Notitie 8 3 17 3" xfId="27299" xr:uid="{1F5FDEAF-3186-49F1-ACD0-DE9C0A6F0838}"/>
    <cellStyle name="Notitie 8 3 18" xfId="8600" xr:uid="{00000000-0005-0000-0000-0000C2240000}"/>
    <cellStyle name="Notitie 8 3 18 2" xfId="18327" xr:uid="{00000000-0005-0000-0000-0000C3240000}"/>
    <cellStyle name="Notitie 8 3 18 2 2" xfId="28864" xr:uid="{88D05041-A51F-43B7-8DEC-5226DA041C0F}"/>
    <cellStyle name="Notitie 8 3 18 3" xfId="27333" xr:uid="{B84B6E5E-05A3-4688-9883-E6B4E1E5E9CA}"/>
    <cellStyle name="Notitie 8 3 19" xfId="8774" xr:uid="{00000000-0005-0000-0000-0000C4240000}"/>
    <cellStyle name="Notitie 8 3 19 2" xfId="18501" xr:uid="{00000000-0005-0000-0000-0000C5240000}"/>
    <cellStyle name="Notitie 8 3 19 2 2" xfId="28898" xr:uid="{9BD9DD8C-3E57-4EA2-8364-ABB950F593D6}"/>
    <cellStyle name="Notitie 8 3 19 3" xfId="27367" xr:uid="{18054436-41AB-4374-95C0-83CC1E33871A}"/>
    <cellStyle name="Notitie 8 3 2" xfId="4530" xr:uid="{00000000-0005-0000-0000-0000C6240000}"/>
    <cellStyle name="Notitie 8 3 2 2" xfId="14257" xr:uid="{00000000-0005-0000-0000-0000C7240000}"/>
    <cellStyle name="Notitie 8 3 2 2 2" xfId="27980" xr:uid="{560FF4AD-CBA3-494B-AA66-99635BDA0EDA}"/>
    <cellStyle name="Notitie 8 3 2 3" xfId="26449" xr:uid="{1883F44B-D275-46A5-94A0-BD5965C7DAD3}"/>
    <cellStyle name="Notitie 8 3 20" xfId="8947" xr:uid="{00000000-0005-0000-0000-0000C8240000}"/>
    <cellStyle name="Notitie 8 3 20 2" xfId="18674" xr:uid="{00000000-0005-0000-0000-0000C9240000}"/>
    <cellStyle name="Notitie 8 3 20 2 2" xfId="28932" xr:uid="{6B4C0579-1358-4650-8658-C9D4AAC7F968}"/>
    <cellStyle name="Notitie 8 3 20 3" xfId="27401" xr:uid="{9B818F47-6584-4E4D-9667-B2AE04C6EB13}"/>
    <cellStyle name="Notitie 8 3 21" xfId="9127" xr:uid="{00000000-0005-0000-0000-0000CA240000}"/>
    <cellStyle name="Notitie 8 3 21 2" xfId="18854" xr:uid="{00000000-0005-0000-0000-0000CB240000}"/>
    <cellStyle name="Notitie 8 3 21 2 2" xfId="28966" xr:uid="{9F5104C3-7477-4547-A0A5-ED3DD7FC6A71}"/>
    <cellStyle name="Notitie 8 3 21 3" xfId="27435" xr:uid="{C92FECD0-2634-45E0-B053-827047A52119}"/>
    <cellStyle name="Notitie 8 3 22" xfId="9297" xr:uid="{00000000-0005-0000-0000-0000CC240000}"/>
    <cellStyle name="Notitie 8 3 22 2" xfId="19024" xr:uid="{00000000-0005-0000-0000-0000CD240000}"/>
    <cellStyle name="Notitie 8 3 22 2 2" xfId="28999" xr:uid="{2915F36D-EE81-494F-BC3A-6DCBC1EFB96F}"/>
    <cellStyle name="Notitie 8 3 22 3" xfId="27468" xr:uid="{E0E37A5A-E8BA-407D-855B-3C38EFC3334B}"/>
    <cellStyle name="Notitie 8 3 23" xfId="9467" xr:uid="{00000000-0005-0000-0000-0000CE240000}"/>
    <cellStyle name="Notitie 8 3 23 2" xfId="19194" xr:uid="{00000000-0005-0000-0000-0000CF240000}"/>
    <cellStyle name="Notitie 8 3 23 2 2" xfId="29034" xr:uid="{D277003B-A3AA-4F11-B3D0-139462422A9A}"/>
    <cellStyle name="Notitie 8 3 23 3" xfId="27503" xr:uid="{7F93F4A8-1BA7-4846-B922-A04DEC87B3DD}"/>
    <cellStyle name="Notitie 8 3 24" xfId="9631" xr:uid="{00000000-0005-0000-0000-0000D0240000}"/>
    <cellStyle name="Notitie 8 3 24 2" xfId="19358" xr:uid="{00000000-0005-0000-0000-0000D1240000}"/>
    <cellStyle name="Notitie 8 3 24 2 2" xfId="29067" xr:uid="{B70AE20C-39AE-45A9-A87B-5BCAD6C1A894}"/>
    <cellStyle name="Notitie 8 3 24 3" xfId="27536" xr:uid="{54ABDD1E-5342-4C2F-AED0-99244E1B4A0A}"/>
    <cellStyle name="Notitie 8 3 25" xfId="9803" xr:uid="{00000000-0005-0000-0000-0000D2240000}"/>
    <cellStyle name="Notitie 8 3 25 2" xfId="19530" xr:uid="{00000000-0005-0000-0000-0000D3240000}"/>
    <cellStyle name="Notitie 8 3 25 2 2" xfId="29099" xr:uid="{F71AC8BB-65BD-463E-9C80-329953C2CB84}"/>
    <cellStyle name="Notitie 8 3 25 3" xfId="27568" xr:uid="{80E7448A-B4FE-4839-92CF-D6DD0856BFDB}"/>
    <cellStyle name="Notitie 8 3 26" xfId="9964" xr:uid="{00000000-0005-0000-0000-0000D4240000}"/>
    <cellStyle name="Notitie 8 3 26 2" xfId="19691" xr:uid="{00000000-0005-0000-0000-0000D5240000}"/>
    <cellStyle name="Notitie 8 3 26 2 2" xfId="29130" xr:uid="{B9E126DC-24AF-4CB0-BEB5-EB09D80AD8E7}"/>
    <cellStyle name="Notitie 8 3 26 3" xfId="27599" xr:uid="{08AD92D0-B983-43DA-80FA-8C599EA6A268}"/>
    <cellStyle name="Notitie 8 3 27" xfId="10123" xr:uid="{00000000-0005-0000-0000-0000D6240000}"/>
    <cellStyle name="Notitie 8 3 27 2" xfId="19850" xr:uid="{00000000-0005-0000-0000-0000D7240000}"/>
    <cellStyle name="Notitie 8 3 27 2 2" xfId="29161" xr:uid="{E78D97EE-771E-4B93-9508-D325C5432623}"/>
    <cellStyle name="Notitie 8 3 27 3" xfId="27630" xr:uid="{4373FA05-241F-4B38-ABF1-9B3A1DF55062}"/>
    <cellStyle name="Notitie 8 3 28" xfId="10278" xr:uid="{00000000-0005-0000-0000-0000D8240000}"/>
    <cellStyle name="Notitie 8 3 28 2" xfId="20005" xr:uid="{00000000-0005-0000-0000-0000D9240000}"/>
    <cellStyle name="Notitie 8 3 28 2 2" xfId="29191" xr:uid="{9B325CEF-E454-4F14-BC3F-7B673441428E}"/>
    <cellStyle name="Notitie 8 3 28 3" xfId="27660" xr:uid="{012797A2-FE40-4C17-AC53-6230DDC76A91}"/>
    <cellStyle name="Notitie 8 3 29" xfId="10432" xr:uid="{00000000-0005-0000-0000-0000DA240000}"/>
    <cellStyle name="Notitie 8 3 29 2" xfId="20159" xr:uid="{00000000-0005-0000-0000-0000DB240000}"/>
    <cellStyle name="Notitie 8 3 29 2 2" xfId="29221" xr:uid="{547659AD-4B53-48D8-9442-F7D467F101E6}"/>
    <cellStyle name="Notitie 8 3 29 3" xfId="27690" xr:uid="{82B394C2-0493-4AD3-B8BD-33352E524512}"/>
    <cellStyle name="Notitie 8 3 3" xfId="5739" xr:uid="{00000000-0005-0000-0000-0000DC240000}"/>
    <cellStyle name="Notitie 8 3 3 2" xfId="15466" xr:uid="{00000000-0005-0000-0000-0000DD240000}"/>
    <cellStyle name="Notitie 8 3 3 2 2" xfId="28269" xr:uid="{4FDEAB33-A3D2-4C1F-ADE0-CFEBA1CB6539}"/>
    <cellStyle name="Notitie 8 3 3 3" xfId="26738" xr:uid="{CBA5D0BD-D696-45D7-BDDC-32553EEEF378}"/>
    <cellStyle name="Notitie 8 3 30" xfId="10583" xr:uid="{00000000-0005-0000-0000-0000DE240000}"/>
    <cellStyle name="Notitie 8 3 30 2" xfId="20310" xr:uid="{00000000-0005-0000-0000-0000DF240000}"/>
    <cellStyle name="Notitie 8 3 30 2 2" xfId="29250" xr:uid="{7FD2BF44-2052-4A50-8BAC-3D4770CCB552}"/>
    <cellStyle name="Notitie 8 3 30 3" xfId="27719" xr:uid="{6191F170-C32E-43F6-9A79-8A690CBDF3D0}"/>
    <cellStyle name="Notitie 8 3 31" xfId="10729" xr:uid="{00000000-0005-0000-0000-0000E0240000}"/>
    <cellStyle name="Notitie 8 3 31 2" xfId="20456" xr:uid="{00000000-0005-0000-0000-0000E1240000}"/>
    <cellStyle name="Notitie 8 3 31 2 2" xfId="29276" xr:uid="{FAA804A3-8575-4149-83FE-7654A9E09788}"/>
    <cellStyle name="Notitie 8 3 31 3" xfId="27745" xr:uid="{87E2566E-F0AC-4E4A-A10D-B134F03D7E2B}"/>
    <cellStyle name="Notitie 8 3 32" xfId="26208" xr:uid="{F768E2AB-F667-45C4-9D63-E060151C1A16}"/>
    <cellStyle name="Notitie 8 3 4" xfId="5954" xr:uid="{00000000-0005-0000-0000-0000E2240000}"/>
    <cellStyle name="Notitie 8 3 4 2" xfId="15681" xr:uid="{00000000-0005-0000-0000-0000E3240000}"/>
    <cellStyle name="Notitie 8 3 4 2 2" xfId="28312" xr:uid="{963EBBD4-B8F6-46C6-806A-67E4BF76F8AA}"/>
    <cellStyle name="Notitie 8 3 4 3" xfId="26781" xr:uid="{571E8BDD-E8E7-4DB7-A1B0-B3AB3BDA73EA}"/>
    <cellStyle name="Notitie 8 3 5" xfId="5226" xr:uid="{00000000-0005-0000-0000-0000E4240000}"/>
    <cellStyle name="Notitie 8 3 5 2" xfId="14953" xr:uid="{00000000-0005-0000-0000-0000E5240000}"/>
    <cellStyle name="Notitie 8 3 5 2 2" xfId="28132" xr:uid="{3E8DA746-DC2E-4DA7-9700-A3A81EC84997}"/>
    <cellStyle name="Notitie 8 3 5 3" xfId="26601" xr:uid="{BCABB35A-2B1F-42D6-8CDF-C077E59B8B4A}"/>
    <cellStyle name="Notitie 8 3 6" xfId="6328" xr:uid="{00000000-0005-0000-0000-0000E6240000}"/>
    <cellStyle name="Notitie 8 3 6 2" xfId="16055" xr:uid="{00000000-0005-0000-0000-0000E7240000}"/>
    <cellStyle name="Notitie 8 3 6 2 2" xfId="28399" xr:uid="{3515B928-11D0-4F48-9B98-0533CF22E113}"/>
    <cellStyle name="Notitie 8 3 6 3" xfId="26868" xr:uid="{E709E680-9BCA-497C-8448-3FB7C44ED48E}"/>
    <cellStyle name="Notitie 8 3 7" xfId="6531" xr:uid="{00000000-0005-0000-0000-0000E8240000}"/>
    <cellStyle name="Notitie 8 3 7 2" xfId="16258" xr:uid="{00000000-0005-0000-0000-0000E9240000}"/>
    <cellStyle name="Notitie 8 3 7 2 2" xfId="28438" xr:uid="{2A4D5018-5BC9-4D5A-823A-B769DB2C3532}"/>
    <cellStyle name="Notitie 8 3 7 3" xfId="26907" xr:uid="{7BD73475-C0BD-497A-A6D3-071D13785A39}"/>
    <cellStyle name="Notitie 8 3 8" xfId="6741" xr:uid="{00000000-0005-0000-0000-0000EA240000}"/>
    <cellStyle name="Notitie 8 3 8 2" xfId="16468" xr:uid="{00000000-0005-0000-0000-0000EB240000}"/>
    <cellStyle name="Notitie 8 3 8 2 2" xfId="28480" xr:uid="{B82BF9F6-5F9C-4AC1-BFF3-4B3047F914D3}"/>
    <cellStyle name="Notitie 8 3 8 3" xfId="26949" xr:uid="{89DC1342-9EB4-496A-B619-7443DCBE2E55}"/>
    <cellStyle name="Notitie 8 3 9" xfId="6937" xr:uid="{00000000-0005-0000-0000-0000EC240000}"/>
    <cellStyle name="Notitie 8 3 9 2" xfId="16664" xr:uid="{00000000-0005-0000-0000-0000ED240000}"/>
    <cellStyle name="Notitie 8 3 9 2 2" xfId="28521" xr:uid="{6EB2B8D1-70F2-4117-AE93-BC45F557B968}"/>
    <cellStyle name="Notitie 8 3 9 3" xfId="26990" xr:uid="{3675934B-382F-4004-98D2-1AA8BA5BF287}"/>
    <cellStyle name="Notitie 8 30" xfId="4966" xr:uid="{00000000-0005-0000-0000-0000EE240000}"/>
    <cellStyle name="Notitie 8 30 2" xfId="14693" xr:uid="{00000000-0005-0000-0000-0000EF240000}"/>
    <cellStyle name="Notitie 8 30 2 2" xfId="28057" xr:uid="{A829F0AA-1AF3-492D-B53F-F1A1DF7F184A}"/>
    <cellStyle name="Notitie 8 30 3" xfId="26526" xr:uid="{82F903FE-B6CD-4625-874A-155E64906748}"/>
    <cellStyle name="Notitie 8 31" xfId="7242" xr:uid="{00000000-0005-0000-0000-0000F0240000}"/>
    <cellStyle name="Notitie 8 31 2" xfId="16969" xr:uid="{00000000-0005-0000-0000-0000F1240000}"/>
    <cellStyle name="Notitie 8 31 2 2" xfId="28580" xr:uid="{DEDF47D1-AAD4-4DDC-A00D-FD1C3AA92383}"/>
    <cellStyle name="Notitie 8 31 3" xfId="27049" xr:uid="{724E863C-B20E-4358-B7E4-2E765DE76AD6}"/>
    <cellStyle name="Notitie 8 32" xfId="9377" xr:uid="{00000000-0005-0000-0000-0000F2240000}"/>
    <cellStyle name="Notitie 8 32 2" xfId="19104" xr:uid="{00000000-0005-0000-0000-0000F3240000}"/>
    <cellStyle name="Notitie 8 32 2 2" xfId="29006" xr:uid="{375FA55F-E305-4994-94D2-425D03114343}"/>
    <cellStyle name="Notitie 8 32 3" xfId="27475" xr:uid="{015874F4-9048-45D4-AF03-AB803FDD6989}"/>
    <cellStyle name="Notitie 8 33" xfId="3005" xr:uid="{00000000-0005-0000-0000-0000F4240000}"/>
    <cellStyle name="Notitie 8 33 2" xfId="12732" xr:uid="{00000000-0005-0000-0000-0000F5240000}"/>
    <cellStyle name="Notitie 8 33 2 2" xfId="27910" xr:uid="{9CF375CC-D26E-4B21-981E-01B5CF2195F7}"/>
    <cellStyle name="Notitie 8 33 3" xfId="26379" xr:uid="{F56FD741-6A22-4740-9CFA-9913DCFFB2B8}"/>
    <cellStyle name="Notitie 8 34" xfId="26166" xr:uid="{12A42435-3155-4090-96C1-AB986E5AC2F0}"/>
    <cellStyle name="Notitie 8 4" xfId="3026" xr:uid="{00000000-0005-0000-0000-0000F6240000}"/>
    <cellStyle name="Notitie 8 4 2" xfId="12753" xr:uid="{00000000-0005-0000-0000-0000F7240000}"/>
    <cellStyle name="Notitie 8 4 2 2" xfId="27927" xr:uid="{98C05A7A-FBB4-4586-B397-D45F5BC96B8C}"/>
    <cellStyle name="Notitie 8 4 3" xfId="26396" xr:uid="{94E71588-19FA-4718-B8D8-2CEC3B2DBA9A}"/>
    <cellStyle name="Notitie 8 5" xfId="2690" xr:uid="{00000000-0005-0000-0000-0000F8240000}"/>
    <cellStyle name="Notitie 8 5 2" xfId="12417" xr:uid="{00000000-0005-0000-0000-0000F9240000}"/>
    <cellStyle name="Notitie 8 5 2 2" xfId="27828" xr:uid="{C099CC39-A94B-40DD-90E4-AE6D12696002}"/>
    <cellStyle name="Notitie 8 5 3" xfId="26297" xr:uid="{C013ED26-A438-4234-B592-80688F1C86F8}"/>
    <cellStyle name="Notitie 8 6" xfId="4950" xr:uid="{00000000-0005-0000-0000-0000FA240000}"/>
    <cellStyle name="Notitie 8 6 2" xfId="14677" xr:uid="{00000000-0005-0000-0000-0000FB240000}"/>
    <cellStyle name="Notitie 8 6 2 2" xfId="28052" xr:uid="{8D89B6DA-CDD0-4166-96EC-320AEA5DCBD3}"/>
    <cellStyle name="Notitie 8 6 3" xfId="26521" xr:uid="{6FBC9BB1-C27E-48A7-B160-93EF783D6473}"/>
    <cellStyle name="Notitie 8 7" xfId="2781" xr:uid="{00000000-0005-0000-0000-0000FC240000}"/>
    <cellStyle name="Notitie 8 7 2" xfId="12508" xr:uid="{00000000-0005-0000-0000-0000FD240000}"/>
    <cellStyle name="Notitie 8 7 2 2" xfId="27857" xr:uid="{21DE389D-5025-4D43-974B-3A82CBDFC1AA}"/>
    <cellStyle name="Notitie 8 7 3" xfId="26326" xr:uid="{C814E598-F08F-4211-9036-44504E9F301B}"/>
    <cellStyle name="Notitie 8 8" xfId="5839" xr:uid="{00000000-0005-0000-0000-0000FE240000}"/>
    <cellStyle name="Notitie 8 8 2" xfId="15566" xr:uid="{00000000-0005-0000-0000-0000FF240000}"/>
    <cellStyle name="Notitie 8 8 2 2" xfId="28282" xr:uid="{ADF7DDEF-9F65-4608-A822-918A69A2037B}"/>
    <cellStyle name="Notitie 8 8 3" xfId="26751" xr:uid="{E934CAD5-5ADA-4042-88D5-FFC709FF0AD6}"/>
    <cellStyle name="Notitie 8 9" xfId="5362" xr:uid="{00000000-0005-0000-0000-000000250000}"/>
    <cellStyle name="Notitie 8 9 2" xfId="15089" xr:uid="{00000000-0005-0000-0000-000001250000}"/>
    <cellStyle name="Notitie 8 9 2 2" xfId="28162" xr:uid="{6245576C-574F-4193-8149-66D622510C75}"/>
    <cellStyle name="Notitie 8 9 3" xfId="26631" xr:uid="{AE71CF21-76A0-44EC-B344-C29A500E97A3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0 2 2" xfId="28027" xr:uid="{7BD23249-C44F-4584-B338-E056D133CB32}"/>
    <cellStyle name="Notitie 9 10 3" xfId="26496" xr:uid="{304EA5AA-745B-49F0-BB79-E800FC68C018}"/>
    <cellStyle name="Notitie 9 11" xfId="2643" xr:uid="{00000000-0005-0000-0000-000005250000}"/>
    <cellStyle name="Notitie 9 11 2" xfId="12370" xr:uid="{00000000-0005-0000-0000-000006250000}"/>
    <cellStyle name="Notitie 9 11 2 2" xfId="27821" xr:uid="{959E8D53-5D54-4E4A-BC2E-15B33B5F0A85}"/>
    <cellStyle name="Notitie 9 11 3" xfId="26290" xr:uid="{306B2E2F-CD34-4F1C-8016-8CF39F37ED3A}"/>
    <cellStyle name="Notitie 9 12" xfId="6075" xr:uid="{00000000-0005-0000-0000-000007250000}"/>
    <cellStyle name="Notitie 9 12 2" xfId="15802" xr:uid="{00000000-0005-0000-0000-000008250000}"/>
    <cellStyle name="Notitie 9 12 2 2" xfId="28324" xr:uid="{88B502C0-9BCA-4065-8A7C-EE06BF0091C9}"/>
    <cellStyle name="Notitie 9 12 3" xfId="26793" xr:uid="{1B588434-265B-4DF2-8465-C3E6C8567F81}"/>
    <cellStyle name="Notitie 9 13" xfId="2443" xr:uid="{00000000-0005-0000-0000-000009250000}"/>
    <cellStyle name="Notitie 9 13 2" xfId="12170" xr:uid="{00000000-0005-0000-0000-00000A250000}"/>
    <cellStyle name="Notitie 9 13 2 2" xfId="27752" xr:uid="{2221F08D-6279-47BB-8349-09C255B336FD}"/>
    <cellStyle name="Notitie 9 13 3" xfId="26221" xr:uid="{53FBF659-D50F-4184-A427-A610090EA07C}"/>
    <cellStyle name="Notitie 9 14" xfId="5815" xr:uid="{00000000-0005-0000-0000-00000B250000}"/>
    <cellStyle name="Notitie 9 14 2" xfId="15542" xr:uid="{00000000-0005-0000-0000-00000C250000}"/>
    <cellStyle name="Notitie 9 14 2 2" xfId="28275" xr:uid="{3BAA86FA-D261-48D9-B2BF-8BD0E9DB2618}"/>
    <cellStyle name="Notitie 9 14 3" xfId="26744" xr:uid="{4AC04512-9BA3-4CE8-85CB-0CDC99B49DB4}"/>
    <cellStyle name="Notitie 9 15" xfId="2942" xr:uid="{00000000-0005-0000-0000-00000D250000}"/>
    <cellStyle name="Notitie 9 15 2" xfId="12669" xr:uid="{00000000-0005-0000-0000-00000E250000}"/>
    <cellStyle name="Notitie 9 15 2 2" xfId="27899" xr:uid="{B5EF927B-8B2F-45A9-99EB-6B5724AEB3DA}"/>
    <cellStyle name="Notitie 9 15 3" xfId="26368" xr:uid="{7FB0E176-6686-42EF-A949-80417CAB382F}"/>
    <cellStyle name="Notitie 9 16" xfId="6949" xr:uid="{00000000-0005-0000-0000-00000F250000}"/>
    <cellStyle name="Notitie 9 16 2" xfId="16676" xr:uid="{00000000-0005-0000-0000-000010250000}"/>
    <cellStyle name="Notitie 9 16 2 2" xfId="28529" xr:uid="{A6F0CB6A-168B-43FB-801B-8196BA2AD95E}"/>
    <cellStyle name="Notitie 9 16 3" xfId="26998" xr:uid="{0C610DC6-B179-4A83-ABD8-E461BCC1D7C6}"/>
    <cellStyle name="Notitie 9 17" xfId="2584" xr:uid="{00000000-0005-0000-0000-000011250000}"/>
    <cellStyle name="Notitie 9 17 2" xfId="12311" xr:uid="{00000000-0005-0000-0000-000012250000}"/>
    <cellStyle name="Notitie 9 17 2 2" xfId="27798" xr:uid="{CA66A9E2-B0BA-4C70-915B-644857FA8854}"/>
    <cellStyle name="Notitie 9 17 3" xfId="26267" xr:uid="{A350A163-BE79-4C22-9F7E-65D89F809034}"/>
    <cellStyle name="Notitie 9 18" xfId="4800" xr:uid="{00000000-0005-0000-0000-000013250000}"/>
    <cellStyle name="Notitie 9 18 2" xfId="14527" xr:uid="{00000000-0005-0000-0000-000014250000}"/>
    <cellStyle name="Notitie 9 18 2 2" xfId="28023" xr:uid="{7C622C75-6E5B-4903-A845-F0BCDFE7A5AE}"/>
    <cellStyle name="Notitie 9 18 3" xfId="26492" xr:uid="{B55A773A-8595-4D6D-8584-336948F0539F}"/>
    <cellStyle name="Notitie 9 19" xfId="6062" xr:uid="{00000000-0005-0000-0000-000015250000}"/>
    <cellStyle name="Notitie 9 19 2" xfId="15789" xr:uid="{00000000-0005-0000-0000-000016250000}"/>
    <cellStyle name="Notitie 9 19 2 2" xfId="28321" xr:uid="{EDFD4093-F72E-402F-B86A-CC6F0D51CB48}"/>
    <cellStyle name="Notitie 9 19 3" xfId="26790" xr:uid="{70A7A2AD-99D8-42C7-B6FE-604532A1E768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0 2 2" xfId="28569" xr:uid="{0560CAEF-B785-4E57-9E32-0D4D37CA2CB0}"/>
    <cellStyle name="Notitie 9 2 10 3" xfId="27038" xr:uid="{20C13887-1F14-4201-9D49-07191679CFE0}"/>
    <cellStyle name="Notitie 9 2 11" xfId="7344" xr:uid="{00000000-0005-0000-0000-00001A250000}"/>
    <cellStyle name="Notitie 9 2 11 2" xfId="17071" xr:uid="{00000000-0005-0000-0000-00001B250000}"/>
    <cellStyle name="Notitie 9 2 11 2 2" xfId="28609" xr:uid="{E46023B4-8D60-481D-A91F-39F1EA642811}"/>
    <cellStyle name="Notitie 9 2 11 3" xfId="27078" xr:uid="{C3251B81-8804-4E82-BFAB-0CD40BF2D727}"/>
    <cellStyle name="Notitie 9 2 12" xfId="7539" xr:uid="{00000000-0005-0000-0000-00001C250000}"/>
    <cellStyle name="Notitie 9 2 12 2" xfId="17266" xr:uid="{00000000-0005-0000-0000-00001D250000}"/>
    <cellStyle name="Notitie 9 2 12 2 2" xfId="28649" xr:uid="{67D76122-0C8A-4B2A-AE45-F1970BE62A6F}"/>
    <cellStyle name="Notitie 9 2 12 3" xfId="27118" xr:uid="{93BAEE31-F3E3-4031-A081-2C17FB362FDF}"/>
    <cellStyle name="Notitie 9 2 13" xfId="7733" xr:uid="{00000000-0005-0000-0000-00001E250000}"/>
    <cellStyle name="Notitie 9 2 13 2" xfId="17460" xr:uid="{00000000-0005-0000-0000-00001F250000}"/>
    <cellStyle name="Notitie 9 2 13 2 2" xfId="28691" xr:uid="{63E596A3-A56E-40AC-9029-90E9C18B9AC8}"/>
    <cellStyle name="Notitie 9 2 13 3" xfId="27160" xr:uid="{134B7854-C65F-48D7-A44D-D6F0560C75F6}"/>
    <cellStyle name="Notitie 9 2 14" xfId="7929" xr:uid="{00000000-0005-0000-0000-000020250000}"/>
    <cellStyle name="Notitie 9 2 14 2" xfId="17656" xr:uid="{00000000-0005-0000-0000-000021250000}"/>
    <cellStyle name="Notitie 9 2 14 2 2" xfId="28727" xr:uid="{64841CBE-8739-44D7-9C12-5979B88832A3}"/>
    <cellStyle name="Notitie 9 2 14 3" xfId="27196" xr:uid="{2A1B4051-D43C-48B6-94CD-E67A8D6C0A18}"/>
    <cellStyle name="Notitie 9 2 15" xfId="5750" xr:uid="{00000000-0005-0000-0000-000022250000}"/>
    <cellStyle name="Notitie 9 2 15 2" xfId="15477" xr:uid="{00000000-0005-0000-0000-000023250000}"/>
    <cellStyle name="Notitie 9 2 15 2 2" xfId="28274" xr:uid="{5DE4F3F1-C371-43A4-BB3D-03DDEC805DF0}"/>
    <cellStyle name="Notitie 9 2 15 3" xfId="26743" xr:uid="{769FEF3D-8270-4588-AC5B-C4763D0179AB}"/>
    <cellStyle name="Notitie 9 2 16" xfId="8231" xr:uid="{00000000-0005-0000-0000-000024250000}"/>
    <cellStyle name="Notitie 9 2 16 2" xfId="17958" xr:uid="{00000000-0005-0000-0000-000025250000}"/>
    <cellStyle name="Notitie 9 2 16 2 2" xfId="28794" xr:uid="{3D24BFCC-6BD8-4988-83D0-F21B90CE7FE8}"/>
    <cellStyle name="Notitie 9 2 16 3" xfId="27263" xr:uid="{60A8FD9D-4142-4310-87B4-8846AA473B01}"/>
    <cellStyle name="Notitie 9 2 17" xfId="8419" xr:uid="{00000000-0005-0000-0000-000026250000}"/>
    <cellStyle name="Notitie 9 2 17 2" xfId="18146" xr:uid="{00000000-0005-0000-0000-000027250000}"/>
    <cellStyle name="Notitie 9 2 17 2 2" xfId="28831" xr:uid="{4373D1C1-9E08-4C72-943D-BD263E2F1C95}"/>
    <cellStyle name="Notitie 9 2 17 3" xfId="27300" xr:uid="{1BD7B410-5086-4CD5-8574-103B16A3CDA4}"/>
    <cellStyle name="Notitie 9 2 18" xfId="8601" xr:uid="{00000000-0005-0000-0000-000028250000}"/>
    <cellStyle name="Notitie 9 2 18 2" xfId="18328" xr:uid="{00000000-0005-0000-0000-000029250000}"/>
    <cellStyle name="Notitie 9 2 18 2 2" xfId="28865" xr:uid="{EE2D5960-B724-4861-AEA8-69FE82897C2F}"/>
    <cellStyle name="Notitie 9 2 18 3" xfId="27334" xr:uid="{C0F7DEB7-1781-4A5C-8482-E7BB79D5D179}"/>
    <cellStyle name="Notitie 9 2 19" xfId="8775" xr:uid="{00000000-0005-0000-0000-00002A250000}"/>
    <cellStyle name="Notitie 9 2 19 2" xfId="18502" xr:uid="{00000000-0005-0000-0000-00002B250000}"/>
    <cellStyle name="Notitie 9 2 19 2 2" xfId="28899" xr:uid="{D6A0A917-2950-4E9C-B8B8-69DD5BBCDEA9}"/>
    <cellStyle name="Notitie 9 2 19 3" xfId="27368" xr:uid="{A4C04006-52F5-4453-B911-090CD27E6269}"/>
    <cellStyle name="Notitie 9 2 2" xfId="4531" xr:uid="{00000000-0005-0000-0000-00002C250000}"/>
    <cellStyle name="Notitie 9 2 2 2" xfId="14258" xr:uid="{00000000-0005-0000-0000-00002D250000}"/>
    <cellStyle name="Notitie 9 2 2 2 2" xfId="27981" xr:uid="{9E376EA0-BC5B-4A67-8257-EEC1C35738EA}"/>
    <cellStyle name="Notitie 9 2 2 3" xfId="26450" xr:uid="{D5F99E21-31FA-4535-A152-A0355527B110}"/>
    <cellStyle name="Notitie 9 2 20" xfId="8948" xr:uid="{00000000-0005-0000-0000-00002E250000}"/>
    <cellStyle name="Notitie 9 2 20 2" xfId="18675" xr:uid="{00000000-0005-0000-0000-00002F250000}"/>
    <cellStyle name="Notitie 9 2 20 2 2" xfId="28933" xr:uid="{79A2980D-3BC7-432A-8B2B-D5BDE8426006}"/>
    <cellStyle name="Notitie 9 2 20 3" xfId="27402" xr:uid="{534B5BF2-3650-4A90-87B4-70C176AC3DDC}"/>
    <cellStyle name="Notitie 9 2 21" xfId="9128" xr:uid="{00000000-0005-0000-0000-000030250000}"/>
    <cellStyle name="Notitie 9 2 21 2" xfId="18855" xr:uid="{00000000-0005-0000-0000-000031250000}"/>
    <cellStyle name="Notitie 9 2 21 2 2" xfId="28967" xr:uid="{FD345BAB-8FB7-42C6-9AD7-D671EF3D0D03}"/>
    <cellStyle name="Notitie 9 2 21 3" xfId="27436" xr:uid="{F6D320FB-E5AE-4374-8AF1-8848ACE3A7F3}"/>
    <cellStyle name="Notitie 9 2 22" xfId="9298" xr:uid="{00000000-0005-0000-0000-000032250000}"/>
    <cellStyle name="Notitie 9 2 22 2" xfId="19025" xr:uid="{00000000-0005-0000-0000-000033250000}"/>
    <cellStyle name="Notitie 9 2 22 2 2" xfId="29000" xr:uid="{59B314C8-6E4D-4CA8-B62D-A95A92BF72E7}"/>
    <cellStyle name="Notitie 9 2 22 3" xfId="27469" xr:uid="{85409560-0971-490E-8E9A-53D11759BDBA}"/>
    <cellStyle name="Notitie 9 2 23" xfId="9468" xr:uid="{00000000-0005-0000-0000-000034250000}"/>
    <cellStyle name="Notitie 9 2 23 2" xfId="19195" xr:uid="{00000000-0005-0000-0000-000035250000}"/>
    <cellStyle name="Notitie 9 2 23 2 2" xfId="29035" xr:uid="{CAC4D75D-3ADB-4457-890E-819228B6CC4D}"/>
    <cellStyle name="Notitie 9 2 23 3" xfId="27504" xr:uid="{E512507A-8A6D-4F4B-A163-0393CBAF7E43}"/>
    <cellStyle name="Notitie 9 2 24" xfId="9632" xr:uid="{00000000-0005-0000-0000-000036250000}"/>
    <cellStyle name="Notitie 9 2 24 2" xfId="19359" xr:uid="{00000000-0005-0000-0000-000037250000}"/>
    <cellStyle name="Notitie 9 2 24 2 2" xfId="29068" xr:uid="{362854FB-9346-4CA4-BE04-C6672994C7C9}"/>
    <cellStyle name="Notitie 9 2 24 3" xfId="27537" xr:uid="{40992E21-74A5-4A50-9C98-E121715A2CA5}"/>
    <cellStyle name="Notitie 9 2 25" xfId="9804" xr:uid="{00000000-0005-0000-0000-000038250000}"/>
    <cellStyle name="Notitie 9 2 25 2" xfId="19531" xr:uid="{00000000-0005-0000-0000-000039250000}"/>
    <cellStyle name="Notitie 9 2 25 2 2" xfId="29100" xr:uid="{DA2A0CFC-071B-42C7-8B3D-181A6842E55C}"/>
    <cellStyle name="Notitie 9 2 25 3" xfId="27569" xr:uid="{B2F12CEC-A2A4-4052-B77E-6EFBB3DE0C88}"/>
    <cellStyle name="Notitie 9 2 26" xfId="9965" xr:uid="{00000000-0005-0000-0000-00003A250000}"/>
    <cellStyle name="Notitie 9 2 26 2" xfId="19692" xr:uid="{00000000-0005-0000-0000-00003B250000}"/>
    <cellStyle name="Notitie 9 2 26 2 2" xfId="29131" xr:uid="{1542120B-8FE7-4816-A82A-1730B9A96096}"/>
    <cellStyle name="Notitie 9 2 26 3" xfId="27600" xr:uid="{E3F5FF4E-1B42-42BD-9474-3EA8B914B8CC}"/>
    <cellStyle name="Notitie 9 2 27" xfId="10124" xr:uid="{00000000-0005-0000-0000-00003C250000}"/>
    <cellStyle name="Notitie 9 2 27 2" xfId="19851" xr:uid="{00000000-0005-0000-0000-00003D250000}"/>
    <cellStyle name="Notitie 9 2 27 2 2" xfId="29162" xr:uid="{535A6818-23D9-46E6-8C2A-7B05C1F09610}"/>
    <cellStyle name="Notitie 9 2 27 3" xfId="27631" xr:uid="{1CD00028-06E5-40A3-804C-7ED0EA9EA9D8}"/>
    <cellStyle name="Notitie 9 2 28" xfId="10279" xr:uid="{00000000-0005-0000-0000-00003E250000}"/>
    <cellStyle name="Notitie 9 2 28 2" xfId="20006" xr:uid="{00000000-0005-0000-0000-00003F250000}"/>
    <cellStyle name="Notitie 9 2 28 2 2" xfId="29192" xr:uid="{9A1C6AFD-B02C-46A2-AEE1-431486DB41CF}"/>
    <cellStyle name="Notitie 9 2 28 3" xfId="27661" xr:uid="{BAAC9449-DD41-4911-9A75-6EF35CBF1894}"/>
    <cellStyle name="Notitie 9 2 29" xfId="10433" xr:uid="{00000000-0005-0000-0000-000040250000}"/>
    <cellStyle name="Notitie 9 2 29 2" xfId="20160" xr:uid="{00000000-0005-0000-0000-000041250000}"/>
    <cellStyle name="Notitie 9 2 29 2 2" xfId="29222" xr:uid="{CB7B6238-CE0B-457F-8D6D-D9DDB9216AF5}"/>
    <cellStyle name="Notitie 9 2 29 3" xfId="27691" xr:uid="{5B0CE22A-981B-4653-A576-EEA7AB8D05E0}"/>
    <cellStyle name="Notitie 9 2 3" xfId="5740" xr:uid="{00000000-0005-0000-0000-000042250000}"/>
    <cellStyle name="Notitie 9 2 3 2" xfId="15467" xr:uid="{00000000-0005-0000-0000-000043250000}"/>
    <cellStyle name="Notitie 9 2 3 2 2" xfId="28270" xr:uid="{EFBDA2E4-C80F-473F-B461-7F3FE5C657D9}"/>
    <cellStyle name="Notitie 9 2 3 3" xfId="26739" xr:uid="{502B15C7-0AA9-4DDA-97B9-0D5619196059}"/>
    <cellStyle name="Notitie 9 2 30" xfId="10584" xr:uid="{00000000-0005-0000-0000-000044250000}"/>
    <cellStyle name="Notitie 9 2 30 2" xfId="20311" xr:uid="{00000000-0005-0000-0000-000045250000}"/>
    <cellStyle name="Notitie 9 2 30 2 2" xfId="29251" xr:uid="{E1152562-6811-4E7D-AE0C-93DD2250384A}"/>
    <cellStyle name="Notitie 9 2 30 3" xfId="27720" xr:uid="{122E8279-F1B3-4549-9EC7-AACE64490F41}"/>
    <cellStyle name="Notitie 9 2 31" xfId="10730" xr:uid="{00000000-0005-0000-0000-000046250000}"/>
    <cellStyle name="Notitie 9 2 31 2" xfId="20457" xr:uid="{00000000-0005-0000-0000-000047250000}"/>
    <cellStyle name="Notitie 9 2 31 2 2" xfId="29277" xr:uid="{CE2357D2-F545-4F8A-BF4B-F54BF7EAE3E7}"/>
    <cellStyle name="Notitie 9 2 31 3" xfId="27746" xr:uid="{874D474B-0377-47F0-81B4-0D4A9E9B7E69}"/>
    <cellStyle name="Notitie 9 2 32" xfId="26209" xr:uid="{A083A9E6-0140-45B1-97FD-EFDD6AB900F5}"/>
    <cellStyle name="Notitie 9 2 4" xfId="5955" xr:uid="{00000000-0005-0000-0000-000048250000}"/>
    <cellStyle name="Notitie 9 2 4 2" xfId="15682" xr:uid="{00000000-0005-0000-0000-000049250000}"/>
    <cellStyle name="Notitie 9 2 4 2 2" xfId="28313" xr:uid="{5987399E-73BA-4452-ADED-B311C7C09366}"/>
    <cellStyle name="Notitie 9 2 4 3" xfId="26782" xr:uid="{D726675C-F968-47DA-A1F0-899FB5BECED7}"/>
    <cellStyle name="Notitie 9 2 5" xfId="5467" xr:uid="{00000000-0005-0000-0000-00004A250000}"/>
    <cellStyle name="Notitie 9 2 5 2" xfId="15194" xr:uid="{00000000-0005-0000-0000-00004B250000}"/>
    <cellStyle name="Notitie 9 2 5 2 2" xfId="28191" xr:uid="{99A35685-5A3A-4F69-89D5-4D162A5EED94}"/>
    <cellStyle name="Notitie 9 2 5 3" xfId="26660" xr:uid="{862D5E07-DE98-4F2B-A992-BCC4D61CB1F8}"/>
    <cellStyle name="Notitie 9 2 6" xfId="6329" xr:uid="{00000000-0005-0000-0000-00004C250000}"/>
    <cellStyle name="Notitie 9 2 6 2" xfId="16056" xr:uid="{00000000-0005-0000-0000-00004D250000}"/>
    <cellStyle name="Notitie 9 2 6 2 2" xfId="28400" xr:uid="{F3406682-4EC4-4E9A-9FA0-819455BB43CF}"/>
    <cellStyle name="Notitie 9 2 6 3" xfId="26869" xr:uid="{A26067A3-CEDD-4AC5-9450-051A896F6CC3}"/>
    <cellStyle name="Notitie 9 2 7" xfId="6532" xr:uid="{00000000-0005-0000-0000-00004E250000}"/>
    <cellStyle name="Notitie 9 2 7 2" xfId="16259" xr:uid="{00000000-0005-0000-0000-00004F250000}"/>
    <cellStyle name="Notitie 9 2 7 2 2" xfId="28439" xr:uid="{7965E477-4980-475A-B0A6-BFB5197FEB59}"/>
    <cellStyle name="Notitie 9 2 7 3" xfId="26908" xr:uid="{C6858274-EB1A-44E3-B02A-1926C5985D79}"/>
    <cellStyle name="Notitie 9 2 8" xfId="6742" xr:uid="{00000000-0005-0000-0000-000050250000}"/>
    <cellStyle name="Notitie 9 2 8 2" xfId="16469" xr:uid="{00000000-0005-0000-0000-000051250000}"/>
    <cellStyle name="Notitie 9 2 8 2 2" xfId="28481" xr:uid="{6643E6E2-872C-4CEF-B110-D678DF708EC1}"/>
    <cellStyle name="Notitie 9 2 8 3" xfId="26950" xr:uid="{E2A662AD-47A9-4107-81B4-CB69DCE3DD2D}"/>
    <cellStyle name="Notitie 9 2 9" xfId="6938" xr:uid="{00000000-0005-0000-0000-000052250000}"/>
    <cellStyle name="Notitie 9 2 9 2" xfId="16665" xr:uid="{00000000-0005-0000-0000-000053250000}"/>
    <cellStyle name="Notitie 9 2 9 2 2" xfId="28522" xr:uid="{102C7A86-2C1A-4AF6-92E4-2B5BC1430C77}"/>
    <cellStyle name="Notitie 9 2 9 3" xfId="26991" xr:uid="{0EF35CB0-71B0-4152-9547-033D6828923C}"/>
    <cellStyle name="Notitie 9 20" xfId="5531" xr:uid="{00000000-0005-0000-0000-000054250000}"/>
    <cellStyle name="Notitie 9 20 2" xfId="15258" xr:uid="{00000000-0005-0000-0000-000055250000}"/>
    <cellStyle name="Notitie 9 20 2 2" xfId="28212" xr:uid="{91417B94-AE1F-4985-ABED-59288E54847C}"/>
    <cellStyle name="Notitie 9 20 3" xfId="26681" xr:uid="{4A75DEE1-175C-43FF-88FE-9290A3F163FF}"/>
    <cellStyle name="Notitie 9 21" xfId="5278" xr:uid="{00000000-0005-0000-0000-000056250000}"/>
    <cellStyle name="Notitie 9 21 2" xfId="15005" xr:uid="{00000000-0005-0000-0000-000057250000}"/>
    <cellStyle name="Notitie 9 21 2 2" xfId="28140" xr:uid="{C1A3F077-732A-4C5C-B33D-50118409B21D}"/>
    <cellStyle name="Notitie 9 21 3" xfId="26609" xr:uid="{C214833B-8CB4-42B6-928B-A53DFB991DBC}"/>
    <cellStyle name="Notitie 9 22" xfId="6069" xr:uid="{00000000-0005-0000-0000-000058250000}"/>
    <cellStyle name="Notitie 9 22 2" xfId="15796" xr:uid="{00000000-0005-0000-0000-000059250000}"/>
    <cellStyle name="Notitie 9 22 2 2" xfId="28322" xr:uid="{6C4260AC-E402-49C6-AC23-A528DE82E485}"/>
    <cellStyle name="Notitie 9 22 3" xfId="26791" xr:uid="{7AA24909-82CE-486F-A536-998F873ADDBE}"/>
    <cellStyle name="Notitie 9 23" xfId="8048" xr:uid="{00000000-0005-0000-0000-00005A250000}"/>
    <cellStyle name="Notitie 9 23 2" xfId="17775" xr:uid="{00000000-0005-0000-0000-00005B250000}"/>
    <cellStyle name="Notitie 9 23 2 2" xfId="28740" xr:uid="{791D74ED-A3BB-47B1-9469-5278A33E0F50}"/>
    <cellStyle name="Notitie 9 23 3" xfId="27209" xr:uid="{AFC1347E-5BA6-4D12-AB54-D03525A7E1E1}"/>
    <cellStyle name="Notitie 9 24" xfId="5071" xr:uid="{00000000-0005-0000-0000-00005C250000}"/>
    <cellStyle name="Notitie 9 24 2" xfId="14798" xr:uid="{00000000-0005-0000-0000-00005D250000}"/>
    <cellStyle name="Notitie 9 24 2 2" xfId="28085" xr:uid="{1FA3BE1F-85BB-4E1F-93A9-A391C41C0AF0}"/>
    <cellStyle name="Notitie 9 24 3" xfId="26554" xr:uid="{7AD6EA6C-58DA-4AA9-B4FB-F12D15EB6B7F}"/>
    <cellStyle name="Notitie 9 25" xfId="8605" xr:uid="{00000000-0005-0000-0000-00005E250000}"/>
    <cellStyle name="Notitie 9 25 2" xfId="18332" xr:uid="{00000000-0005-0000-0000-00005F250000}"/>
    <cellStyle name="Notitie 9 25 2 2" xfId="28869" xr:uid="{6681A8E7-DA28-446D-AC26-F96137BBC1F0}"/>
    <cellStyle name="Notitie 9 25 3" xfId="27338" xr:uid="{26842443-F26D-44A3-B5E7-9B293ACB72BF}"/>
    <cellStyle name="Notitie 9 26" xfId="7740" xr:uid="{00000000-0005-0000-0000-000060250000}"/>
    <cellStyle name="Notitie 9 26 2" xfId="17467" xr:uid="{00000000-0005-0000-0000-000061250000}"/>
    <cellStyle name="Notitie 9 26 2 2" xfId="28694" xr:uid="{1D203B11-9AFA-41C0-816C-68163571A3F6}"/>
    <cellStyle name="Notitie 9 26 3" xfId="27163" xr:uid="{B4EF690C-9ACE-4FEE-A4EE-437A458A6C3F}"/>
    <cellStyle name="Notitie 9 27" xfId="8019" xr:uid="{00000000-0005-0000-0000-000062250000}"/>
    <cellStyle name="Notitie 9 27 2" xfId="17746" xr:uid="{00000000-0005-0000-0000-000063250000}"/>
    <cellStyle name="Notitie 9 27 2 2" xfId="28732" xr:uid="{61D62508-4214-431D-8B0B-B8BCC075CBE8}"/>
    <cellStyle name="Notitie 9 27 3" xfId="27201" xr:uid="{761FE464-14A7-4444-8F0F-100046CAA8EA}"/>
    <cellStyle name="Notitie 9 28" xfId="2939" xr:uid="{00000000-0005-0000-0000-000064250000}"/>
    <cellStyle name="Notitie 9 28 2" xfId="12666" xr:uid="{00000000-0005-0000-0000-000065250000}"/>
    <cellStyle name="Notitie 9 28 2 2" xfId="27896" xr:uid="{74F9ADEE-3D0D-48D4-919D-74DAEB021BEC}"/>
    <cellStyle name="Notitie 9 28 3" xfId="26365" xr:uid="{24BD5254-C6AC-460C-B84E-1EC438849988}"/>
    <cellStyle name="Notitie 9 29" xfId="9302" xr:uid="{00000000-0005-0000-0000-000066250000}"/>
    <cellStyle name="Notitie 9 29 2" xfId="19029" xr:uid="{00000000-0005-0000-0000-000067250000}"/>
    <cellStyle name="Notitie 9 29 2 2" xfId="29004" xr:uid="{F4E42449-5627-4B94-9F47-85131D5772AF}"/>
    <cellStyle name="Notitie 9 29 3" xfId="27473" xr:uid="{657A59AC-D436-4937-B118-23B1110539B3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0 2 2" xfId="28570" xr:uid="{F5D406E0-CD83-4C9B-B904-9024DC751C33}"/>
    <cellStyle name="Notitie 9 3 10 3" xfId="27039" xr:uid="{83B3A0F8-7D24-4323-B8B8-3D8D9EC1DF71}"/>
    <cellStyle name="Notitie 9 3 11" xfId="7345" xr:uid="{00000000-0005-0000-0000-00006B250000}"/>
    <cellStyle name="Notitie 9 3 11 2" xfId="17072" xr:uid="{00000000-0005-0000-0000-00006C250000}"/>
    <cellStyle name="Notitie 9 3 11 2 2" xfId="28610" xr:uid="{777D5A49-CF3E-44A2-8562-5CD5A99ACD9D}"/>
    <cellStyle name="Notitie 9 3 11 3" xfId="27079" xr:uid="{80A2DB5E-3539-4F61-A94A-294DA8E60614}"/>
    <cellStyle name="Notitie 9 3 12" xfId="7540" xr:uid="{00000000-0005-0000-0000-00006D250000}"/>
    <cellStyle name="Notitie 9 3 12 2" xfId="17267" xr:uid="{00000000-0005-0000-0000-00006E250000}"/>
    <cellStyle name="Notitie 9 3 12 2 2" xfId="28650" xr:uid="{60007A41-1192-4517-9DEA-BD31536C9E93}"/>
    <cellStyle name="Notitie 9 3 12 3" xfId="27119" xr:uid="{2AED612A-233C-452A-8872-C11007629BE9}"/>
    <cellStyle name="Notitie 9 3 13" xfId="7734" xr:uid="{00000000-0005-0000-0000-00006F250000}"/>
    <cellStyle name="Notitie 9 3 13 2" xfId="17461" xr:uid="{00000000-0005-0000-0000-000070250000}"/>
    <cellStyle name="Notitie 9 3 13 2 2" xfId="28692" xr:uid="{B4A0A339-C9B7-41F3-AB88-A3EB89D19485}"/>
    <cellStyle name="Notitie 9 3 13 3" xfId="27161" xr:uid="{CCF0B0E8-AA5D-4F5C-9C34-4304E5DD6239}"/>
    <cellStyle name="Notitie 9 3 14" xfId="7930" xr:uid="{00000000-0005-0000-0000-000071250000}"/>
    <cellStyle name="Notitie 9 3 14 2" xfId="17657" xr:uid="{00000000-0005-0000-0000-000072250000}"/>
    <cellStyle name="Notitie 9 3 14 2 2" xfId="28728" xr:uid="{25D1177A-6403-4150-8E08-1A94185DA179}"/>
    <cellStyle name="Notitie 9 3 14 3" xfId="27197" xr:uid="{348E3A41-8A15-45C8-9B83-F6A575511681}"/>
    <cellStyle name="Notitie 9 3 15" xfId="2728" xr:uid="{00000000-0005-0000-0000-000073250000}"/>
    <cellStyle name="Notitie 9 3 15 2" xfId="12455" xr:uid="{00000000-0005-0000-0000-000074250000}"/>
    <cellStyle name="Notitie 9 3 15 2 2" xfId="27846" xr:uid="{4B9F7555-33BC-4F0B-A5FC-F2BA1B85812F}"/>
    <cellStyle name="Notitie 9 3 15 3" xfId="26315" xr:uid="{D13C59ED-0D3B-4A88-ACDA-14D2B0B84CA2}"/>
    <cellStyle name="Notitie 9 3 16" xfId="8232" xr:uid="{00000000-0005-0000-0000-000075250000}"/>
    <cellStyle name="Notitie 9 3 16 2" xfId="17959" xr:uid="{00000000-0005-0000-0000-000076250000}"/>
    <cellStyle name="Notitie 9 3 16 2 2" xfId="28795" xr:uid="{94871A96-E39A-4E34-9A8B-C7AB4EE6D53E}"/>
    <cellStyle name="Notitie 9 3 16 3" xfId="27264" xr:uid="{7FFF7619-D210-4805-8B6D-991CAB81C84D}"/>
    <cellStyle name="Notitie 9 3 17" xfId="8420" xr:uid="{00000000-0005-0000-0000-000077250000}"/>
    <cellStyle name="Notitie 9 3 17 2" xfId="18147" xr:uid="{00000000-0005-0000-0000-000078250000}"/>
    <cellStyle name="Notitie 9 3 17 2 2" xfId="28832" xr:uid="{18DA3EBE-0F15-4274-8F51-724C33AFF201}"/>
    <cellStyle name="Notitie 9 3 17 3" xfId="27301" xr:uid="{B4F7A199-7F44-4DC3-ACE3-8D1FCDF06205}"/>
    <cellStyle name="Notitie 9 3 18" xfId="8602" xr:uid="{00000000-0005-0000-0000-000079250000}"/>
    <cellStyle name="Notitie 9 3 18 2" xfId="18329" xr:uid="{00000000-0005-0000-0000-00007A250000}"/>
    <cellStyle name="Notitie 9 3 18 2 2" xfId="28866" xr:uid="{76FC567D-C240-4FBA-A635-F7EC6F281D06}"/>
    <cellStyle name="Notitie 9 3 18 3" xfId="27335" xr:uid="{F6EB6018-E02C-41F8-A727-D57B722ADB3A}"/>
    <cellStyle name="Notitie 9 3 19" xfId="8776" xr:uid="{00000000-0005-0000-0000-00007B250000}"/>
    <cellStyle name="Notitie 9 3 19 2" xfId="18503" xr:uid="{00000000-0005-0000-0000-00007C250000}"/>
    <cellStyle name="Notitie 9 3 19 2 2" xfId="28900" xr:uid="{A0460BEE-68D8-4BB1-9B5F-BB80120F49EF}"/>
    <cellStyle name="Notitie 9 3 19 3" xfId="27369" xr:uid="{46636C57-7C80-48DB-A70B-97B5071DC747}"/>
    <cellStyle name="Notitie 9 3 2" xfId="4532" xr:uid="{00000000-0005-0000-0000-00007D250000}"/>
    <cellStyle name="Notitie 9 3 2 2" xfId="14259" xr:uid="{00000000-0005-0000-0000-00007E250000}"/>
    <cellStyle name="Notitie 9 3 2 2 2" xfId="27982" xr:uid="{B151A275-B1CA-48D0-8920-BFBFD20403A3}"/>
    <cellStyle name="Notitie 9 3 2 3" xfId="26451" xr:uid="{35984EB5-7333-43EC-9010-E6B8232A3BFE}"/>
    <cellStyle name="Notitie 9 3 20" xfId="8949" xr:uid="{00000000-0005-0000-0000-00007F250000}"/>
    <cellStyle name="Notitie 9 3 20 2" xfId="18676" xr:uid="{00000000-0005-0000-0000-000080250000}"/>
    <cellStyle name="Notitie 9 3 20 2 2" xfId="28934" xr:uid="{BC8B281F-C7A1-4C6C-930A-3FD3CED765A9}"/>
    <cellStyle name="Notitie 9 3 20 3" xfId="27403" xr:uid="{A9C8EF32-C7A9-4A5E-ABBB-E0CB22B1D082}"/>
    <cellStyle name="Notitie 9 3 21" xfId="9129" xr:uid="{00000000-0005-0000-0000-000081250000}"/>
    <cellStyle name="Notitie 9 3 21 2" xfId="18856" xr:uid="{00000000-0005-0000-0000-000082250000}"/>
    <cellStyle name="Notitie 9 3 21 2 2" xfId="28968" xr:uid="{4A244C37-0F29-4664-9824-61906924F8F5}"/>
    <cellStyle name="Notitie 9 3 21 3" xfId="27437" xr:uid="{4C1B4DD1-5556-4A4B-9FD9-B43DA86F6F51}"/>
    <cellStyle name="Notitie 9 3 22" xfId="9299" xr:uid="{00000000-0005-0000-0000-000083250000}"/>
    <cellStyle name="Notitie 9 3 22 2" xfId="19026" xr:uid="{00000000-0005-0000-0000-000084250000}"/>
    <cellStyle name="Notitie 9 3 22 2 2" xfId="29001" xr:uid="{527683FD-1FDC-4312-B1DF-D5B902A93105}"/>
    <cellStyle name="Notitie 9 3 22 3" xfId="27470" xr:uid="{E197D53F-DB8B-4C9A-A46A-88D27090C150}"/>
    <cellStyle name="Notitie 9 3 23" xfId="9469" xr:uid="{00000000-0005-0000-0000-000085250000}"/>
    <cellStyle name="Notitie 9 3 23 2" xfId="19196" xr:uid="{00000000-0005-0000-0000-000086250000}"/>
    <cellStyle name="Notitie 9 3 23 2 2" xfId="29036" xr:uid="{E2B5B887-2DB1-4741-B949-FCA6D9CDE0BB}"/>
    <cellStyle name="Notitie 9 3 23 3" xfId="27505" xr:uid="{1C9CF425-AB8B-43B9-9997-190B4492123B}"/>
    <cellStyle name="Notitie 9 3 24" xfId="9633" xr:uid="{00000000-0005-0000-0000-000087250000}"/>
    <cellStyle name="Notitie 9 3 24 2" xfId="19360" xr:uid="{00000000-0005-0000-0000-000088250000}"/>
    <cellStyle name="Notitie 9 3 24 2 2" xfId="29069" xr:uid="{B1D179A1-CC01-4CCF-A280-92586F24C970}"/>
    <cellStyle name="Notitie 9 3 24 3" xfId="27538" xr:uid="{1F882790-4A90-4AC7-9D14-BE0268F057F4}"/>
    <cellStyle name="Notitie 9 3 25" xfId="9805" xr:uid="{00000000-0005-0000-0000-000089250000}"/>
    <cellStyle name="Notitie 9 3 25 2" xfId="19532" xr:uid="{00000000-0005-0000-0000-00008A250000}"/>
    <cellStyle name="Notitie 9 3 25 2 2" xfId="29101" xr:uid="{9C594B48-98A0-4E07-9A91-F3871C501D66}"/>
    <cellStyle name="Notitie 9 3 25 3" xfId="27570" xr:uid="{C490C7FF-5EAB-4363-8BE3-5C496BAEF680}"/>
    <cellStyle name="Notitie 9 3 26" xfId="9966" xr:uid="{00000000-0005-0000-0000-00008B250000}"/>
    <cellStyle name="Notitie 9 3 26 2" xfId="19693" xr:uid="{00000000-0005-0000-0000-00008C250000}"/>
    <cellStyle name="Notitie 9 3 26 2 2" xfId="29132" xr:uid="{4F6CA08B-39A4-4249-B441-3F7CF28DDC3F}"/>
    <cellStyle name="Notitie 9 3 26 3" xfId="27601" xr:uid="{A977855F-C302-41D8-8A9B-E15A8504F50E}"/>
    <cellStyle name="Notitie 9 3 27" xfId="10125" xr:uid="{00000000-0005-0000-0000-00008D250000}"/>
    <cellStyle name="Notitie 9 3 27 2" xfId="19852" xr:uid="{00000000-0005-0000-0000-00008E250000}"/>
    <cellStyle name="Notitie 9 3 27 2 2" xfId="29163" xr:uid="{CCBD3520-792E-4E34-AADB-D4A9F3904C98}"/>
    <cellStyle name="Notitie 9 3 27 3" xfId="27632" xr:uid="{FF8ADB67-92A7-4BA2-89D5-E4D5ED27CCA8}"/>
    <cellStyle name="Notitie 9 3 28" xfId="10280" xr:uid="{00000000-0005-0000-0000-00008F250000}"/>
    <cellStyle name="Notitie 9 3 28 2" xfId="20007" xr:uid="{00000000-0005-0000-0000-000090250000}"/>
    <cellStyle name="Notitie 9 3 28 2 2" xfId="29193" xr:uid="{2F535ACF-78C4-49EA-B152-5A211814FEFF}"/>
    <cellStyle name="Notitie 9 3 28 3" xfId="27662" xr:uid="{BFA547FE-5C1E-463E-A85B-27BA3BEE4CAD}"/>
    <cellStyle name="Notitie 9 3 29" xfId="10434" xr:uid="{00000000-0005-0000-0000-000091250000}"/>
    <cellStyle name="Notitie 9 3 29 2" xfId="20161" xr:uid="{00000000-0005-0000-0000-000092250000}"/>
    <cellStyle name="Notitie 9 3 29 2 2" xfId="29223" xr:uid="{E4C9A4BC-6CAF-44A3-8651-0A36CCEF1A07}"/>
    <cellStyle name="Notitie 9 3 29 3" xfId="27692" xr:uid="{4846E457-E699-40B0-AF72-B82F8BFDE2E6}"/>
    <cellStyle name="Notitie 9 3 3" xfId="5741" xr:uid="{00000000-0005-0000-0000-000093250000}"/>
    <cellStyle name="Notitie 9 3 3 2" xfId="15468" xr:uid="{00000000-0005-0000-0000-000094250000}"/>
    <cellStyle name="Notitie 9 3 3 2 2" xfId="28271" xr:uid="{3022043F-991E-43F0-8575-083C44A29F09}"/>
    <cellStyle name="Notitie 9 3 3 3" xfId="26740" xr:uid="{B2480CFB-E26D-46C9-AE3D-C5443DBAA6E5}"/>
    <cellStyle name="Notitie 9 3 30" xfId="10585" xr:uid="{00000000-0005-0000-0000-000095250000}"/>
    <cellStyle name="Notitie 9 3 30 2" xfId="20312" xr:uid="{00000000-0005-0000-0000-000096250000}"/>
    <cellStyle name="Notitie 9 3 30 2 2" xfId="29252" xr:uid="{4D3701B7-E588-45CB-BC2A-652977D38209}"/>
    <cellStyle name="Notitie 9 3 30 3" xfId="27721" xr:uid="{119DC084-8433-49B3-8428-B6852C15F9A8}"/>
    <cellStyle name="Notitie 9 3 31" xfId="10731" xr:uid="{00000000-0005-0000-0000-000097250000}"/>
    <cellStyle name="Notitie 9 3 31 2" xfId="20458" xr:uid="{00000000-0005-0000-0000-000098250000}"/>
    <cellStyle name="Notitie 9 3 31 2 2" xfId="29278" xr:uid="{A03F26C1-5EDA-430C-8357-FD333D671334}"/>
    <cellStyle name="Notitie 9 3 31 3" xfId="27747" xr:uid="{1B4C07E9-F155-4522-A2C9-EF97B4E5DE92}"/>
    <cellStyle name="Notitie 9 3 32" xfId="26210" xr:uid="{B82A6F75-BF34-4112-ABD7-A109B4C33BE3}"/>
    <cellStyle name="Notitie 9 3 4" xfId="5956" xr:uid="{00000000-0005-0000-0000-000099250000}"/>
    <cellStyle name="Notitie 9 3 4 2" xfId="15683" xr:uid="{00000000-0005-0000-0000-00009A250000}"/>
    <cellStyle name="Notitie 9 3 4 2 2" xfId="28314" xr:uid="{5D84BAC1-DBA3-4FFB-8CEB-54001E90BE81}"/>
    <cellStyle name="Notitie 9 3 4 3" xfId="26783" xr:uid="{1822D76C-4062-4A94-9D0C-ACB99A3A5EB9}"/>
    <cellStyle name="Notitie 9 3 5" xfId="4978" xr:uid="{00000000-0005-0000-0000-00009B250000}"/>
    <cellStyle name="Notitie 9 3 5 2" xfId="14705" xr:uid="{00000000-0005-0000-0000-00009C250000}"/>
    <cellStyle name="Notitie 9 3 5 2 2" xfId="28059" xr:uid="{D3C1FB74-51CC-4853-8D0F-D55B801B39A3}"/>
    <cellStyle name="Notitie 9 3 5 3" xfId="26528" xr:uid="{602FA988-F074-4E10-8FB2-FF71CBEF0B40}"/>
    <cellStyle name="Notitie 9 3 6" xfId="6330" xr:uid="{00000000-0005-0000-0000-00009D250000}"/>
    <cellStyle name="Notitie 9 3 6 2" xfId="16057" xr:uid="{00000000-0005-0000-0000-00009E250000}"/>
    <cellStyle name="Notitie 9 3 6 2 2" xfId="28401" xr:uid="{AD62B24E-785A-45E2-82E7-CC45DDE118FC}"/>
    <cellStyle name="Notitie 9 3 6 3" xfId="26870" xr:uid="{F86A2468-4C66-4B51-B34A-7F6ABE372077}"/>
    <cellStyle name="Notitie 9 3 7" xfId="6533" xr:uid="{00000000-0005-0000-0000-00009F250000}"/>
    <cellStyle name="Notitie 9 3 7 2" xfId="16260" xr:uid="{00000000-0005-0000-0000-0000A0250000}"/>
    <cellStyle name="Notitie 9 3 7 2 2" xfId="28440" xr:uid="{01742A3C-7B14-4A15-9D4D-49B86D8DB9E0}"/>
    <cellStyle name="Notitie 9 3 7 3" xfId="26909" xr:uid="{C39354A8-EED7-4ADF-BFC2-71B18CC6557B}"/>
    <cellStyle name="Notitie 9 3 8" xfId="6743" xr:uid="{00000000-0005-0000-0000-0000A1250000}"/>
    <cellStyle name="Notitie 9 3 8 2" xfId="16470" xr:uid="{00000000-0005-0000-0000-0000A2250000}"/>
    <cellStyle name="Notitie 9 3 8 2 2" xfId="28482" xr:uid="{BEC6F1F6-5ED0-435B-9F7D-A72D2EBA1CEF}"/>
    <cellStyle name="Notitie 9 3 8 3" xfId="26951" xr:uid="{8B882000-8E0D-4DAB-AAD1-91785697CC82}"/>
    <cellStyle name="Notitie 9 3 9" xfId="6939" xr:uid="{00000000-0005-0000-0000-0000A3250000}"/>
    <cellStyle name="Notitie 9 3 9 2" xfId="16666" xr:uid="{00000000-0005-0000-0000-0000A4250000}"/>
    <cellStyle name="Notitie 9 3 9 2 2" xfId="28523" xr:uid="{8D4ED958-292D-4D7C-ADEF-CD14F3190899}"/>
    <cellStyle name="Notitie 9 3 9 3" xfId="26992" xr:uid="{F05C2773-FAE4-4714-A1B7-77DA167523C5}"/>
    <cellStyle name="Notitie 9 30" xfId="2890" xr:uid="{00000000-0005-0000-0000-0000A5250000}"/>
    <cellStyle name="Notitie 9 30 2" xfId="12617" xr:uid="{00000000-0005-0000-0000-0000A6250000}"/>
    <cellStyle name="Notitie 9 30 2 2" xfId="27887" xr:uid="{795DF024-7278-48AE-95A0-3E378F4450B8}"/>
    <cellStyle name="Notitie 9 30 3" xfId="26356" xr:uid="{2AEB8990-78F2-4500-B74E-203D01272171}"/>
    <cellStyle name="Notitie 9 31" xfId="7639" xr:uid="{00000000-0005-0000-0000-0000A7250000}"/>
    <cellStyle name="Notitie 9 31 2" xfId="17366" xr:uid="{00000000-0005-0000-0000-0000A8250000}"/>
    <cellStyle name="Notitie 9 31 2 2" xfId="28661" xr:uid="{06962DD9-3F4D-4DA9-AE44-BB40BDF0BDB1}"/>
    <cellStyle name="Notitie 9 31 3" xfId="27130" xr:uid="{E874E917-D640-4A30-A08D-91C6ADF95F02}"/>
    <cellStyle name="Notitie 9 32" xfId="7042" xr:uid="{00000000-0005-0000-0000-0000A9250000}"/>
    <cellStyle name="Notitie 9 32 2" xfId="16769" xr:uid="{00000000-0005-0000-0000-0000AA250000}"/>
    <cellStyle name="Notitie 9 32 2 2" xfId="28537" xr:uid="{D3EBA426-BA99-4B9C-ACE1-5719F792A42C}"/>
    <cellStyle name="Notitie 9 32 3" xfId="27006" xr:uid="{93D54D5C-CF72-45AE-9F47-1FC3D983CCC6}"/>
    <cellStyle name="Notitie 9 33" xfId="5154" xr:uid="{00000000-0005-0000-0000-0000AB250000}"/>
    <cellStyle name="Notitie 9 33 2" xfId="14881" xr:uid="{00000000-0005-0000-0000-0000AC250000}"/>
    <cellStyle name="Notitie 9 33 2 2" xfId="28109" xr:uid="{492610FA-6C46-467B-B002-8421BF581C3C}"/>
    <cellStyle name="Notitie 9 33 3" xfId="26578" xr:uid="{DE9E375F-FD38-4F42-8DF9-904058DF49F9}"/>
    <cellStyle name="Notitie 9 34" xfId="26167" xr:uid="{4DC2FA3B-A8CA-461C-922A-A6E8092CD6E2}"/>
    <cellStyle name="Notitie 9 4" xfId="3027" xr:uid="{00000000-0005-0000-0000-0000AD250000}"/>
    <cellStyle name="Notitie 9 4 2" xfId="12754" xr:uid="{00000000-0005-0000-0000-0000AE250000}"/>
    <cellStyle name="Notitie 9 4 2 2" xfId="27928" xr:uid="{E9515A37-42FF-4DC3-A3B9-CC5C43AF6076}"/>
    <cellStyle name="Notitie 9 4 3" xfId="26397" xr:uid="{88FEEDA0-051B-4D93-A8A7-3113AAD60402}"/>
    <cellStyle name="Notitie 9 5" xfId="2689" xr:uid="{00000000-0005-0000-0000-0000AF250000}"/>
    <cellStyle name="Notitie 9 5 2" xfId="12416" xr:uid="{00000000-0005-0000-0000-0000B0250000}"/>
    <cellStyle name="Notitie 9 5 2 2" xfId="27827" xr:uid="{8722E2A0-41A1-4F17-8C21-7ED64062E55C}"/>
    <cellStyle name="Notitie 9 5 3" xfId="26296" xr:uid="{EDB58822-48F5-48DF-AED3-01C34E850326}"/>
    <cellStyle name="Notitie 9 6" xfId="5396" xr:uid="{00000000-0005-0000-0000-0000B1250000}"/>
    <cellStyle name="Notitie 9 6 2" xfId="15123" xr:uid="{00000000-0005-0000-0000-0000B2250000}"/>
    <cellStyle name="Notitie 9 6 2 2" xfId="28174" xr:uid="{F3AD9AE9-36DF-4DB9-9613-300D361A3338}"/>
    <cellStyle name="Notitie 9 6 3" xfId="26643" xr:uid="{6C2D7D04-869B-4992-AB2A-BB7CF816B721}"/>
    <cellStyle name="Notitie 9 7" xfId="5268" xr:uid="{00000000-0005-0000-0000-0000B3250000}"/>
    <cellStyle name="Notitie 9 7 2" xfId="14995" xr:uid="{00000000-0005-0000-0000-0000B4250000}"/>
    <cellStyle name="Notitie 9 7 2 2" xfId="28138" xr:uid="{6650F59C-60B3-4110-85A7-56B13DCC394A}"/>
    <cellStyle name="Notitie 9 7 3" xfId="26607" xr:uid="{89DBBCB8-5E8A-4919-B1EE-30A9339E9D7B}"/>
    <cellStyle name="Notitie 9 8" xfId="2846" xr:uid="{00000000-0005-0000-0000-0000B5250000}"/>
    <cellStyle name="Notitie 9 8 2" xfId="12573" xr:uid="{00000000-0005-0000-0000-0000B6250000}"/>
    <cellStyle name="Notitie 9 8 2 2" xfId="27877" xr:uid="{00B31F42-D609-425D-8559-37323F89DCB9}"/>
    <cellStyle name="Notitie 9 8 3" xfId="26346" xr:uid="{DEB27A9C-9CB6-4F4C-B44C-9DC835DFD784}"/>
    <cellStyle name="Notitie 9 9" xfId="2840" xr:uid="{00000000-0005-0000-0000-0000B7250000}"/>
    <cellStyle name="Notitie 9 9 2" xfId="12567" xr:uid="{00000000-0005-0000-0000-0000B8250000}"/>
    <cellStyle name="Notitie 9 9 2 2" xfId="27875" xr:uid="{9E41921A-08E1-4775-AFA6-EBD783E81B1E}"/>
    <cellStyle name="Notitie 9 9 3" xfId="26344" xr:uid="{5A50B630-04AB-4FCB-BB46-6ED628C8231A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2 2" xfId="26028" xr:uid="{030E715E-EE93-4FF0-9352-C28BADAA3307}"/>
    <cellStyle name="Procent 2 2 3" xfId="317" xr:uid="{00000000-0005-0000-0000-0000CC250000}"/>
    <cellStyle name="Procent 2 2 3 2" xfId="26148" xr:uid="{3585F438-A6E9-4870-838A-7FDA53F55A70}"/>
    <cellStyle name="Procent 2 2 4" xfId="1211" xr:uid="{00000000-0005-0000-0000-0000CD250000}"/>
    <cellStyle name="Procent 2 2 4 2" xfId="1543" xr:uid="{00000000-0005-0000-0000-0000CE250000}"/>
    <cellStyle name="Procent 2 2 4 2 2" xfId="26179" xr:uid="{5BE295E5-24CA-4C0D-99B5-570C158B6B1B}"/>
    <cellStyle name="Procent 2 2 4 3" xfId="26171" xr:uid="{7F2A04E8-1E25-4710-8451-A5AC810B217A}"/>
    <cellStyle name="Procent 2 2 5" xfId="26027" xr:uid="{B789314E-568D-4860-A961-86AA5D5DBB63}"/>
    <cellStyle name="Procent 2 3" xfId="182" xr:uid="{00000000-0005-0000-0000-0000CF250000}"/>
    <cellStyle name="Procent 2 3 2" xfId="183" xr:uid="{00000000-0005-0000-0000-0000D0250000}"/>
    <cellStyle name="Procent 2 3 2 2" xfId="26030" xr:uid="{C2705CB5-2BF5-4A6D-85BD-8129C5AE4F81}"/>
    <cellStyle name="Procent 2 3 3" xfId="26029" xr:uid="{6BBECA18-29A3-4BCA-8A06-96D9DD84FFC2}"/>
    <cellStyle name="Procent 2 4" xfId="184" xr:uid="{00000000-0005-0000-0000-0000D1250000}"/>
    <cellStyle name="Procent 2 4 2" xfId="26031" xr:uid="{D6899FB1-AF16-46EF-B8F2-DC564F656311}"/>
    <cellStyle name="Procent 2 5" xfId="26026" xr:uid="{AD588424-7690-4500-9FE7-A0C5F338C12D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2 2" xfId="26034" xr:uid="{872C7A10-4BE9-4EA5-8F57-888A28471495}"/>
    <cellStyle name="Procent 3 2 3" xfId="318" xr:uid="{00000000-0005-0000-0000-0000D5250000}"/>
    <cellStyle name="Procent 3 2 3 2" xfId="26149" xr:uid="{5C277338-018D-4C6D-929C-B4FB298A571E}"/>
    <cellStyle name="Procent 3 2 4" xfId="26033" xr:uid="{62988A52-CB53-4658-9D76-453E1631DBB6}"/>
    <cellStyle name="Procent 3 3" xfId="188" xr:uid="{00000000-0005-0000-0000-0000D6250000}"/>
    <cellStyle name="Procent 3 3 2" xfId="319" xr:uid="{00000000-0005-0000-0000-0000D7250000}"/>
    <cellStyle name="Procent 3 3 2 2" xfId="26150" xr:uid="{B1023D11-2B7E-43D7-8686-142513C1DFF6}"/>
    <cellStyle name="Procent 3 3 3" xfId="26035" xr:uid="{010CFD50-181F-4CB5-BC3E-97255BA51A3B}"/>
    <cellStyle name="Procent 3 4" xfId="189" xr:uid="{00000000-0005-0000-0000-0000D8250000}"/>
    <cellStyle name="Procent 3 4 2" xfId="26036" xr:uid="{0C328E4C-058D-491C-B535-6799D26F0CCE}"/>
    <cellStyle name="Procent 3 5" xfId="320" xr:uid="{00000000-0005-0000-0000-0000D9250000}"/>
    <cellStyle name="Procent 3 5 2" xfId="26151" xr:uid="{C03CC5F8-2F3A-4184-B284-06C9630B3372}"/>
    <cellStyle name="Procent 3 6" xfId="1212" xr:uid="{00000000-0005-0000-0000-0000DA250000}"/>
    <cellStyle name="Procent 3 6 2" xfId="1544" xr:uid="{00000000-0005-0000-0000-0000DB250000}"/>
    <cellStyle name="Procent 3 6 2 2" xfId="26180" xr:uid="{83923974-44D7-4655-A0C3-F058DB214F42}"/>
    <cellStyle name="Procent 3 6 3" xfId="26172" xr:uid="{D18C89C9-4AC6-42BF-B56C-F86432816A7E}"/>
    <cellStyle name="Procent 3 7" xfId="26032" xr:uid="{125665B2-0A8A-4AD7-BC8D-DEC2DC01A391}"/>
    <cellStyle name="Procent 4" xfId="190" xr:uid="{00000000-0005-0000-0000-0000DC250000}"/>
    <cellStyle name="Procent 4 2" xfId="1213" xr:uid="{00000000-0005-0000-0000-0000DD250000}"/>
    <cellStyle name="Procent 4 3" xfId="26037" xr:uid="{27680009-7EDC-4168-BB52-37B822B5AE00}"/>
    <cellStyle name="Procent 5" xfId="10794" xr:uid="{00000000-0005-0000-0000-0000DE250000}"/>
    <cellStyle name="Procent 5 2" xfId="27748" xr:uid="{DC1A7A9F-DF7A-4A40-A9A1-F6E1058F32DE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2 2 2" xfId="26039" xr:uid="{EFD4B608-A62E-4806-9B17-66D989F64443}"/>
    <cellStyle name="Standaard 10 2 3" xfId="26038" xr:uid="{033F0458-26AB-4EB9-822F-873F07A15025}"/>
    <cellStyle name="Standaard 10 3" xfId="193" xr:uid="{00000000-0005-0000-0000-0000E3250000}"/>
    <cellStyle name="Standaard 10 3 2" xfId="26040" xr:uid="{2EC8CF6D-2749-4FF9-9104-0689736585B6}"/>
    <cellStyle name="Standaard 10 4" xfId="194" xr:uid="{00000000-0005-0000-0000-0000E4250000}"/>
    <cellStyle name="Standaard 10 4 2" xfId="26041" xr:uid="{AD411CC7-8C4F-4D1C-B12E-2380161A5B7E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0 6" xfId="25985" xr:uid="{BDE3363C-0307-42DD-9586-38DE4948298E}"/>
    <cellStyle name="Standaard 11" xfId="42" xr:uid="{00000000-0005-0000-0000-000005260000}"/>
    <cellStyle name="Standaard 11 2" xfId="195" xr:uid="{00000000-0005-0000-0000-000006260000}"/>
    <cellStyle name="Standaard 11 2 2" xfId="26042" xr:uid="{C10EB1C2-7AB0-44EF-999D-B2350FE19D4C}"/>
    <cellStyle name="Standaard 11 3" xfId="196" xr:uid="{00000000-0005-0000-0000-000007260000}"/>
    <cellStyle name="Standaard 11 3 2" xfId="26043" xr:uid="{E4214E49-BEC9-416B-809A-70781E56D7EB}"/>
    <cellStyle name="Standaard 11 4" xfId="197" xr:uid="{00000000-0005-0000-0000-000008260000}"/>
    <cellStyle name="Standaard 11 4 2" xfId="26044" xr:uid="{4A16AF6B-09B7-45F8-BD7E-2F41AD058121}"/>
    <cellStyle name="Standaard 11 5" xfId="25986" xr:uid="{891B4A31-A68D-47E5-98E2-2EEC663F3308}"/>
    <cellStyle name="Standaard 12" xfId="43" xr:uid="{00000000-0005-0000-0000-000009260000}"/>
    <cellStyle name="Standaard 12 2" xfId="198" xr:uid="{00000000-0005-0000-0000-00000A260000}"/>
    <cellStyle name="Standaard 12 2 2" xfId="26045" xr:uid="{6E6047C7-61FF-45BF-9B59-BA0C1D6B076C}"/>
    <cellStyle name="Standaard 12 3" xfId="199" xr:uid="{00000000-0005-0000-0000-00000B260000}"/>
    <cellStyle name="Standaard 12 3 2" xfId="26046" xr:uid="{D986BB42-59DC-4A0A-8B27-C3A6B5057598}"/>
    <cellStyle name="Standaard 12 4" xfId="200" xr:uid="{00000000-0005-0000-0000-00000C260000}"/>
    <cellStyle name="Standaard 12 4 2" xfId="26047" xr:uid="{9867131A-BCEE-4EDC-94CC-04F822B6DC81}"/>
    <cellStyle name="Standaard 12 5" xfId="25987" xr:uid="{00587967-EABF-4F7F-981F-6A2EA3914710}"/>
    <cellStyle name="Standaard 13" xfId="44" xr:uid="{00000000-0005-0000-0000-00000D260000}"/>
    <cellStyle name="Standaard 13 2" xfId="201" xr:uid="{00000000-0005-0000-0000-00000E260000}"/>
    <cellStyle name="Standaard 13 2 2" xfId="26048" xr:uid="{0A2B7154-E38A-4C54-97C6-F726B0DD3E84}"/>
    <cellStyle name="Standaard 13 3" xfId="202" xr:uid="{00000000-0005-0000-0000-00000F260000}"/>
    <cellStyle name="Standaard 13 3 2" xfId="26049" xr:uid="{C3C6C5E1-D341-468B-8785-FEDE86D4A9F1}"/>
    <cellStyle name="Standaard 13 4" xfId="203" xr:uid="{00000000-0005-0000-0000-000010260000}"/>
    <cellStyle name="Standaard 13 4 2" xfId="26050" xr:uid="{4A29FE92-16AA-4ECB-8497-FF4FE5F6E204}"/>
    <cellStyle name="Standaard 13 5" xfId="25988" xr:uid="{C8E2383E-2E16-4DD8-B17F-83D5176E2860}"/>
    <cellStyle name="Standaard 14" xfId="45" xr:uid="{00000000-0005-0000-0000-000011260000}"/>
    <cellStyle name="Standaard 14 2" xfId="204" xr:uid="{00000000-0005-0000-0000-000012260000}"/>
    <cellStyle name="Standaard 14 2 2" xfId="26051" xr:uid="{705D0E03-E76F-4CC0-812C-D9E8F4FE6EFB}"/>
    <cellStyle name="Standaard 14 3" xfId="205" xr:uid="{00000000-0005-0000-0000-000013260000}"/>
    <cellStyle name="Standaard 14 3 2" xfId="26052" xr:uid="{214DCBB1-DF35-4340-8A40-E0C778D2B3E0}"/>
    <cellStyle name="Standaard 14 4" xfId="206" xr:uid="{00000000-0005-0000-0000-000014260000}"/>
    <cellStyle name="Standaard 14 4 2" xfId="26053" xr:uid="{FF6D4D27-AB60-4A50-8244-879AEEC02901}"/>
    <cellStyle name="Standaard 14 5" xfId="25989" xr:uid="{7E2C3B66-7665-4F35-9165-CF3F987CD25F}"/>
    <cellStyle name="Standaard 15" xfId="46" xr:uid="{00000000-0005-0000-0000-000015260000}"/>
    <cellStyle name="Standaard 15 2" xfId="207" xr:uid="{00000000-0005-0000-0000-000016260000}"/>
    <cellStyle name="Standaard 15 2 2" xfId="26054" xr:uid="{5AA88047-5C7E-4223-B90B-FCEAD73B5DA2}"/>
    <cellStyle name="Standaard 15 3" xfId="208" xr:uid="{00000000-0005-0000-0000-000017260000}"/>
    <cellStyle name="Standaard 15 3 2" xfId="26055" xr:uid="{79E7E529-6B89-47CB-A5E5-D9FFE503F84C}"/>
    <cellStyle name="Standaard 15 4" xfId="209" xr:uid="{00000000-0005-0000-0000-000018260000}"/>
    <cellStyle name="Standaard 15 4 2" xfId="26056" xr:uid="{D668441A-C961-46CA-A2D8-20FD4EBAD18F}"/>
    <cellStyle name="Standaard 15 5" xfId="25990" xr:uid="{5DE4E115-4DA0-484F-9983-F8B93AC064A0}"/>
    <cellStyle name="Standaard 16" xfId="47" xr:uid="{00000000-0005-0000-0000-000019260000}"/>
    <cellStyle name="Standaard 16 2" xfId="210" xr:uid="{00000000-0005-0000-0000-00001A260000}"/>
    <cellStyle name="Standaard 16 2 2" xfId="26057" xr:uid="{910A25A7-C099-4024-848C-379025FB2A64}"/>
    <cellStyle name="Standaard 16 3" xfId="211" xr:uid="{00000000-0005-0000-0000-00001B260000}"/>
    <cellStyle name="Standaard 16 3 2" xfId="26058" xr:uid="{3F9D3B5C-81E8-4D6B-AC1B-8B15D5FA4A4E}"/>
    <cellStyle name="Standaard 16 4" xfId="212" xr:uid="{00000000-0005-0000-0000-00001C260000}"/>
    <cellStyle name="Standaard 16 4 2" xfId="26059" xr:uid="{26075BCD-E588-45D5-AD17-A439CD45B2EC}"/>
    <cellStyle name="Standaard 16 5" xfId="25991" xr:uid="{DD891E91-2560-45A3-BA81-23D6E6093707}"/>
    <cellStyle name="Standaard 17" xfId="48" xr:uid="{00000000-0005-0000-0000-00001D260000}"/>
    <cellStyle name="Standaard 17 2" xfId="213" xr:uid="{00000000-0005-0000-0000-00001E260000}"/>
    <cellStyle name="Standaard 17 2 2" xfId="26060" xr:uid="{0AFA9280-BC6C-4FAB-A4AF-3C6E3CA17EE5}"/>
    <cellStyle name="Standaard 17 3" xfId="214" xr:uid="{00000000-0005-0000-0000-00001F260000}"/>
    <cellStyle name="Standaard 17 3 2" xfId="26061" xr:uid="{1F51BFCB-73F6-48B5-B1A9-EC7E896FDBAD}"/>
    <cellStyle name="Standaard 17 4" xfId="215" xr:uid="{00000000-0005-0000-0000-000020260000}"/>
    <cellStyle name="Standaard 17 4 2" xfId="26062" xr:uid="{3FEE1765-B5DD-4FB9-B096-F7A89B387C10}"/>
    <cellStyle name="Standaard 17 5" xfId="25992" xr:uid="{24FB587D-366E-404B-9CD5-303E25E66268}"/>
    <cellStyle name="Standaard 18" xfId="49" xr:uid="{00000000-0005-0000-0000-000021260000}"/>
    <cellStyle name="Standaard 18 2" xfId="216" xr:uid="{00000000-0005-0000-0000-000022260000}"/>
    <cellStyle name="Standaard 18 2 2" xfId="26063" xr:uid="{1BAE1828-6187-401E-9401-42A37E453B38}"/>
    <cellStyle name="Standaard 18 3" xfId="217" xr:uid="{00000000-0005-0000-0000-000023260000}"/>
    <cellStyle name="Standaard 18 3 2" xfId="26064" xr:uid="{185E4899-88BF-4801-A288-D581940AE730}"/>
    <cellStyle name="Standaard 18 4" xfId="218" xr:uid="{00000000-0005-0000-0000-000024260000}"/>
    <cellStyle name="Standaard 18 4 2" xfId="26065" xr:uid="{E05D5AB2-8DDD-49B6-8312-767A3ECAC68D}"/>
    <cellStyle name="Standaard 18 5" xfId="25993" xr:uid="{10C31CE5-4B66-4031-A120-56677FBE77CC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3 2 2" xfId="26213" xr:uid="{C89EF4F4-8AC5-40F4-8E23-27C60353C41A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3 2" xfId="26168" xr:uid="{CB21A488-6973-4B58-88F6-F039A950BAB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4 2" xfId="26066" xr:uid="{AB67320D-1D32-4DB4-A571-F30D6EEC872B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2 2" xfId="26068" xr:uid="{ECE6D560-4447-4997-8C29-2CF26C973B31}"/>
    <cellStyle name="Standaard 2 2 3" xfId="230" xr:uid="{00000000-0005-0000-0000-00002F490000}"/>
    <cellStyle name="Standaard 2 2 3 2" xfId="26069" xr:uid="{B2CA8089-097E-4CF3-982B-20E5D99363FF}"/>
    <cellStyle name="Standaard 2 2 4" xfId="231" xr:uid="{00000000-0005-0000-0000-000030490000}"/>
    <cellStyle name="Standaard 2 2 4 2" xfId="26070" xr:uid="{C9F02A28-7560-4FF9-A01A-BCF0431B5CCC}"/>
    <cellStyle name="Standaard 2 2 5" xfId="26067" xr:uid="{41CBB538-5C0D-4F2F-8E49-7218D51D2D8C}"/>
    <cellStyle name="Standaard 2 3" xfId="232" xr:uid="{00000000-0005-0000-0000-000031490000}"/>
    <cellStyle name="Standaard 2 3 2" xfId="233" xr:uid="{00000000-0005-0000-0000-000032490000}"/>
    <cellStyle name="Standaard 2 3 2 2" xfId="26072" xr:uid="{40E05C98-E28C-4C05-BF1E-DA8BF20FBBC9}"/>
    <cellStyle name="Standaard 2 3 3" xfId="234" xr:uid="{00000000-0005-0000-0000-000033490000}"/>
    <cellStyle name="Standaard 2 3 3 2" xfId="26073" xr:uid="{C94F7994-3287-460D-A10F-7E3251599CF9}"/>
    <cellStyle name="Standaard 2 3 4" xfId="235" xr:uid="{00000000-0005-0000-0000-000034490000}"/>
    <cellStyle name="Standaard 2 3 4 2" xfId="26074" xr:uid="{F3311E9C-5D5E-4337-964A-59FA4898399A}"/>
    <cellStyle name="Standaard 2 3 5" xfId="26071" xr:uid="{0481FE8E-FBC4-48E4-A928-5BAA8EDEBFE8}"/>
    <cellStyle name="Standaard 2 4" xfId="236" xr:uid="{00000000-0005-0000-0000-000035490000}"/>
    <cellStyle name="Standaard 2 4 2" xfId="237" xr:uid="{00000000-0005-0000-0000-000036490000}"/>
    <cellStyle name="Standaard 2 4 2 2" xfId="26076" xr:uid="{18CC36D5-C647-4020-9EDB-6A52289F39EE}"/>
    <cellStyle name="Standaard 2 4 3" xfId="238" xr:uid="{00000000-0005-0000-0000-000037490000}"/>
    <cellStyle name="Standaard 2 4 3 2" xfId="26077" xr:uid="{6152D6DC-6211-40B7-9669-A538AB7E20AB}"/>
    <cellStyle name="Standaard 2 4 4" xfId="239" xr:uid="{00000000-0005-0000-0000-000038490000}"/>
    <cellStyle name="Standaard 2 4 4 2" xfId="26078" xr:uid="{3778E26A-0167-401C-A31D-C48145458D78}"/>
    <cellStyle name="Standaard 2 4 5" xfId="26075" xr:uid="{0C4DA7FD-9A84-4C5F-B807-2EAC51EF9D56}"/>
    <cellStyle name="Standaard 2 5" xfId="240" xr:uid="{00000000-0005-0000-0000-000039490000}"/>
    <cellStyle name="Standaard 2 5 2" xfId="26079" xr:uid="{AEECFD35-ED27-4DF3-8B4E-21A775AF2B01}"/>
    <cellStyle name="Standaard 2 6" xfId="241" xr:uid="{00000000-0005-0000-0000-00003A490000}"/>
    <cellStyle name="Standaard 2 6 2" xfId="26080" xr:uid="{4CB25DE4-195C-4B6F-B647-956F1E24C626}"/>
    <cellStyle name="Standaard 2 7" xfId="242" xr:uid="{00000000-0005-0000-0000-00003B490000}"/>
    <cellStyle name="Standaard 2 7 2" xfId="26081" xr:uid="{535C9F00-2A54-4128-AE3B-07FE7A3B534B}"/>
    <cellStyle name="Standaard 2 8" xfId="25994" xr:uid="{39337A6C-8003-4465-AD83-50E9DB5E12B7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2 2" xfId="26082" xr:uid="{94851F69-FB25-4A04-9192-42C34F5F6C44}"/>
    <cellStyle name="Standaard 20 3" xfId="245" xr:uid="{00000000-0005-0000-0000-00003F490000}"/>
    <cellStyle name="Standaard 20 3 2" xfId="26083" xr:uid="{5E1BA6E1-0863-47C7-977B-CF0E3278FEF7}"/>
    <cellStyle name="Standaard 20 4" xfId="246" xr:uid="{00000000-0005-0000-0000-000040490000}"/>
    <cellStyle name="Standaard 20 4 2" xfId="26084" xr:uid="{0AA658D1-DFC4-4671-B182-F7BB076FAC87}"/>
    <cellStyle name="Standaard 20 5" xfId="25995" xr:uid="{30F01145-C57D-457D-B1EE-86DA00DE1E62}"/>
    <cellStyle name="Standaard 21" xfId="52" xr:uid="{00000000-0005-0000-0000-000041490000}"/>
    <cellStyle name="Standaard 21 2" xfId="247" xr:uid="{00000000-0005-0000-0000-000042490000}"/>
    <cellStyle name="Standaard 21 2 2" xfId="26085" xr:uid="{2734B61F-BEF6-45B2-A3C3-78BCC05ACCD0}"/>
    <cellStyle name="Standaard 21 3" xfId="248" xr:uid="{00000000-0005-0000-0000-000043490000}"/>
    <cellStyle name="Standaard 21 3 2" xfId="26086" xr:uid="{AA19A80F-3A60-47FB-9839-9EB309649FD6}"/>
    <cellStyle name="Standaard 21 4" xfId="249" xr:uid="{00000000-0005-0000-0000-000044490000}"/>
    <cellStyle name="Standaard 21 4 2" xfId="26087" xr:uid="{6811AB85-693E-47EE-90C8-C42F4A5CA77B}"/>
    <cellStyle name="Standaard 21 5" xfId="25996" xr:uid="{5C3EBD17-16AA-4817-9074-909481CF3E44}"/>
    <cellStyle name="Standaard 22" xfId="53" xr:uid="{00000000-0005-0000-0000-000045490000}"/>
    <cellStyle name="Standaard 22 2" xfId="250" xr:uid="{00000000-0005-0000-0000-000046490000}"/>
    <cellStyle name="Standaard 22 2 2" xfId="26088" xr:uid="{756A75B3-8EFD-4A0A-B79B-008511D1CFD5}"/>
    <cellStyle name="Standaard 22 3" xfId="251" xr:uid="{00000000-0005-0000-0000-000047490000}"/>
    <cellStyle name="Standaard 22 3 2" xfId="26089" xr:uid="{354234E8-E58E-45F2-8AC0-97B1FE7473C2}"/>
    <cellStyle name="Standaard 22 4" xfId="252" xr:uid="{00000000-0005-0000-0000-000048490000}"/>
    <cellStyle name="Standaard 22 4 2" xfId="26090" xr:uid="{66B953ED-CCEF-4264-B8DB-6040B2456466}"/>
    <cellStyle name="Standaard 22 5" xfId="25997" xr:uid="{09D1A166-7A81-4E72-86C2-BA5AA4C4BC3E}"/>
    <cellStyle name="Standaard 23" xfId="54" xr:uid="{00000000-0005-0000-0000-000049490000}"/>
    <cellStyle name="Standaard 23 2" xfId="253" xr:uid="{00000000-0005-0000-0000-00004A490000}"/>
    <cellStyle name="Standaard 23 2 2" xfId="26091" xr:uid="{62E0F879-5712-4740-A191-1A6BA058715A}"/>
    <cellStyle name="Standaard 23 3" xfId="254" xr:uid="{00000000-0005-0000-0000-00004B490000}"/>
    <cellStyle name="Standaard 23 3 2" xfId="26092" xr:uid="{C22954D5-14AE-41EA-94E8-E8516999F51A}"/>
    <cellStyle name="Standaard 23 4" xfId="255" xr:uid="{00000000-0005-0000-0000-00004C490000}"/>
    <cellStyle name="Standaard 23 4 2" xfId="26093" xr:uid="{2DF7A3C9-B629-4641-BBDE-A886C7C32553}"/>
    <cellStyle name="Standaard 23 5" xfId="25998" xr:uid="{0C34A88F-9CC5-4B35-AC19-7D6CA5E30080}"/>
    <cellStyle name="Standaard 24" xfId="55" xr:uid="{00000000-0005-0000-0000-00004D490000}"/>
    <cellStyle name="Standaard 24 2" xfId="256" xr:uid="{00000000-0005-0000-0000-00004E490000}"/>
    <cellStyle name="Standaard 24 2 2" xfId="26094" xr:uid="{23AC29EC-FE6E-4680-AD56-3936F938C31B}"/>
    <cellStyle name="Standaard 24 3" xfId="257" xr:uid="{00000000-0005-0000-0000-00004F490000}"/>
    <cellStyle name="Standaard 24 3 2" xfId="26095" xr:uid="{34FC6B9C-F4EC-4763-B8E6-48424F9512E4}"/>
    <cellStyle name="Standaard 24 4" xfId="258" xr:uid="{00000000-0005-0000-0000-000050490000}"/>
    <cellStyle name="Standaard 24 4 2" xfId="26096" xr:uid="{4B8925B7-D377-41B8-BC37-D528C62E50C7}"/>
    <cellStyle name="Standaard 24 5" xfId="25999" xr:uid="{53A31963-244B-4A62-B1AD-455A7AA4F29A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12" xfId="26097" xr:uid="{8CEF4BDF-142E-4814-BFF0-C828B572ADAD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2 6" xfId="26098" xr:uid="{D6CA4B96-666E-4C60-AA73-8891F7E7501A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5 9 2" xfId="26211" xr:uid="{D2439B6C-E70D-4D51-BF7C-E2E5F3FE449E}"/>
    <cellStyle name="Standaard 26" xfId="261" xr:uid="{00000000-0005-0000-0000-0000B34A0000}"/>
    <cellStyle name="Standaard 26 2" xfId="262" xr:uid="{00000000-0005-0000-0000-0000B44A0000}"/>
    <cellStyle name="Standaard 26 2 2" xfId="26100" xr:uid="{2C0DA78F-252B-4F42-857D-D417936E3E2A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6 5" xfId="26099" xr:uid="{6263876C-2D60-4985-8F26-50D5DD96D3F9}"/>
    <cellStyle name="Standaard 27" xfId="263" xr:uid="{00000000-0005-0000-0000-0000E54A0000}"/>
    <cellStyle name="Standaard 27 2" xfId="264" xr:uid="{00000000-0005-0000-0000-0000E64A0000}"/>
    <cellStyle name="Standaard 27 2 2" xfId="26102" xr:uid="{3322077A-4C88-4731-9AD2-78B7343E5CB0}"/>
    <cellStyle name="Standaard 27 3" xfId="1216" xr:uid="{00000000-0005-0000-0000-0000E74A0000}"/>
    <cellStyle name="Standaard 27 4" xfId="26101" xr:uid="{9EB594CB-5FDF-4E3A-9F7D-283D862126A8}"/>
    <cellStyle name="Standaard 28" xfId="265" xr:uid="{00000000-0005-0000-0000-0000E84A0000}"/>
    <cellStyle name="Standaard 28 2" xfId="266" xr:uid="{00000000-0005-0000-0000-0000E94A0000}"/>
    <cellStyle name="Standaard 28 2 2" xfId="26104" xr:uid="{33060209-0B73-49B2-9405-DA6DA801E682}"/>
    <cellStyle name="Standaard 28 3" xfId="1217" xr:uid="{00000000-0005-0000-0000-0000EA4A0000}"/>
    <cellStyle name="Standaard 28 4" xfId="26103" xr:uid="{F7DDF103-DD67-4736-9D94-435D6468B6C2}"/>
    <cellStyle name="Standaard 29" xfId="267" xr:uid="{00000000-0005-0000-0000-0000EB4A0000}"/>
    <cellStyle name="Standaard 29 2" xfId="268" xr:uid="{00000000-0005-0000-0000-0000EC4A0000}"/>
    <cellStyle name="Standaard 29 2 2" xfId="26106" xr:uid="{0DF9C8F7-FCC5-4A18-833C-DAC76BB26203}"/>
    <cellStyle name="Standaard 29 3" xfId="1218" xr:uid="{00000000-0005-0000-0000-0000ED4A0000}"/>
    <cellStyle name="Standaard 29 4" xfId="26105" xr:uid="{315B39E4-5B2D-4FBA-AC56-ABE70C46E125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2 2" xfId="26108" xr:uid="{2016E422-DD60-4FF3-AAB0-5AFC37E26675}"/>
    <cellStyle name="Standaard 3 2 3" xfId="271" xr:uid="{00000000-0005-0000-0000-0000F14A0000}"/>
    <cellStyle name="Standaard 3 2 3 2" xfId="26109" xr:uid="{3B018E7F-457A-4C5E-BC94-A2A34EBDBAFB}"/>
    <cellStyle name="Standaard 3 2 4" xfId="272" xr:uid="{00000000-0005-0000-0000-0000F24A0000}"/>
    <cellStyle name="Standaard 3 2 4 2" xfId="26110" xr:uid="{8D50E43A-EC04-47C7-BB5B-4ADAE8BF22DC}"/>
    <cellStyle name="Standaard 3 2 5" xfId="26107" xr:uid="{F6399302-6E81-4296-9CF2-CE3079F157B4}"/>
    <cellStyle name="Standaard 3 3" xfId="273" xr:uid="{00000000-0005-0000-0000-0000F34A0000}"/>
    <cellStyle name="Standaard 3 4" xfId="274" xr:uid="{00000000-0005-0000-0000-0000F44A0000}"/>
    <cellStyle name="Standaard 3 4 2" xfId="26111" xr:uid="{DB24C2D0-A1F4-4F92-9370-5575816D9D29}"/>
    <cellStyle name="Standaard 3 5" xfId="275" xr:uid="{00000000-0005-0000-0000-0000F54A0000}"/>
    <cellStyle name="Standaard 3 5 2" xfId="26112" xr:uid="{BB990C85-FA96-4A57-8E91-D6D6A9AEF56B}"/>
    <cellStyle name="Standaard 3 6" xfId="276" xr:uid="{00000000-0005-0000-0000-0000F64A0000}"/>
    <cellStyle name="Standaard 3 6 2" xfId="26113" xr:uid="{4C3D6B7C-2859-415E-A68C-AF0671F2A5E9}"/>
    <cellStyle name="Standaard 3 7" xfId="26000" xr:uid="{BEF1A234-1D88-4DFD-ACD4-487D5745EE34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5 2" xfId="26169" xr:uid="{8AC67C47-B8C6-4B94-9B8C-E7C3846EEB8A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2 2" xfId="26114" xr:uid="{E9BA6A13-4E56-4CFC-9124-F2BFE4FD8EC6}"/>
    <cellStyle name="Standaard 4 3" xfId="279" xr:uid="{00000000-0005-0000-0000-00007F4E0000}"/>
    <cellStyle name="Standaard 4 3 2" xfId="26115" xr:uid="{7AB49462-5C30-49E9-818B-A2BB2C5415D3}"/>
    <cellStyle name="Standaard 4 4" xfId="280" xr:uid="{00000000-0005-0000-0000-0000804E0000}"/>
    <cellStyle name="Standaard 4 4 2" xfId="26116" xr:uid="{A438D14C-56A1-4D51-AA6F-E93993D34039}"/>
    <cellStyle name="Standaard 4 5" xfId="26001" xr:uid="{0AAB20E1-AB81-447C-B796-19C9A7615EBF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2 2" xfId="26117" xr:uid="{ABB2AC68-1A0A-418C-9A12-0EC61930ABA5}"/>
    <cellStyle name="Standaard 5 3" xfId="282" xr:uid="{00000000-0005-0000-0000-0000634F0000}"/>
    <cellStyle name="Standaard 5 3 2" xfId="26118" xr:uid="{582B1857-0ED9-4A78-A1CE-2F8111D571E6}"/>
    <cellStyle name="Standaard 5 4" xfId="283" xr:uid="{00000000-0005-0000-0000-0000644F0000}"/>
    <cellStyle name="Standaard 5 4 2" xfId="26119" xr:uid="{DA2FFC1D-EF70-46CA-BFBD-545253E68C77}"/>
    <cellStyle name="Standaard 5 5" xfId="26002" xr:uid="{18DCEDEB-DDAB-45C9-A01D-441506BABC24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2 2" xfId="26120" xr:uid="{ABA78AA8-AF07-4636-A6B6-66B2FA525BBB}"/>
    <cellStyle name="Standaard 6 3" xfId="285" xr:uid="{00000000-0005-0000-0000-0000984F0000}"/>
    <cellStyle name="Standaard 6 3 2" xfId="26121" xr:uid="{AA3161AD-DFFA-41D2-94E6-05E3265ED3B5}"/>
    <cellStyle name="Standaard 6 4" xfId="286" xr:uid="{00000000-0005-0000-0000-0000994F0000}"/>
    <cellStyle name="Standaard 6 4 2" xfId="26122" xr:uid="{6FB80237-C14D-433C-830D-9A36567BBE80}"/>
    <cellStyle name="Standaard 6 5" xfId="26003" xr:uid="{11A9D7CC-5DD7-403C-A3D0-9EC0B6FA6C58}"/>
    <cellStyle name="Standaard 7" xfId="60" xr:uid="{00000000-0005-0000-0000-00009A4F0000}"/>
    <cellStyle name="Standaard 7 2" xfId="287" xr:uid="{00000000-0005-0000-0000-00009B4F0000}"/>
    <cellStyle name="Standaard 7 2 2" xfId="26123" xr:uid="{7EECF652-50AD-40BF-8ADF-C6CBA835AF0A}"/>
    <cellStyle name="Standaard 7 3" xfId="288" xr:uid="{00000000-0005-0000-0000-00009C4F0000}"/>
    <cellStyle name="Standaard 7 3 2" xfId="26124" xr:uid="{7AA86ECD-2F7E-458E-8F48-692788943783}"/>
    <cellStyle name="Standaard 7 4" xfId="289" xr:uid="{00000000-0005-0000-0000-00009D4F0000}"/>
    <cellStyle name="Standaard 7 4 2" xfId="26125" xr:uid="{DA888159-05C9-4BF1-BE1C-C058365827F6}"/>
    <cellStyle name="Standaard 7 5" xfId="26004" xr:uid="{07F3B327-45C5-4522-81D2-40AEB13D3415}"/>
    <cellStyle name="Standaard 8" xfId="61" xr:uid="{00000000-0005-0000-0000-00009E4F0000}"/>
    <cellStyle name="Standaard 8 2" xfId="290" xr:uid="{00000000-0005-0000-0000-00009F4F0000}"/>
    <cellStyle name="Standaard 8 2 2" xfId="26126" xr:uid="{E798192C-6066-4C69-81AF-139D923FAD89}"/>
    <cellStyle name="Standaard 8 3" xfId="291" xr:uid="{00000000-0005-0000-0000-0000A04F0000}"/>
    <cellStyle name="Standaard 8 3 2" xfId="26127" xr:uid="{B6C9A64D-9860-4BA3-91E2-F751DFD23DF9}"/>
    <cellStyle name="Standaard 8 4" xfId="292" xr:uid="{00000000-0005-0000-0000-0000A14F0000}"/>
    <cellStyle name="Standaard 8 4 2" xfId="26128" xr:uid="{0EC46815-EC47-44DC-9FFD-39B7F79283D9}"/>
    <cellStyle name="Standaard 8 5" xfId="26005" xr:uid="{EF724970-4D88-47CD-9FC3-9B5AA4F5CFCD}"/>
    <cellStyle name="Standaard 9" xfId="62" xr:uid="{00000000-0005-0000-0000-0000A24F0000}"/>
    <cellStyle name="Standaard 9 2" xfId="293" xr:uid="{00000000-0005-0000-0000-0000A34F0000}"/>
    <cellStyle name="Standaard 9 2 2" xfId="26129" xr:uid="{0108409F-4BC0-4F2B-BEAA-7E61E0F723EF}"/>
    <cellStyle name="Standaard 9 3" xfId="294" xr:uid="{00000000-0005-0000-0000-0000A44F0000}"/>
    <cellStyle name="Standaard 9 3 2" xfId="26130" xr:uid="{73E42BFF-8A29-49E4-A51C-B322CCF67B65}"/>
    <cellStyle name="Standaard 9 4" xfId="295" xr:uid="{00000000-0005-0000-0000-0000A54F0000}"/>
    <cellStyle name="Standaard 9 4 2" xfId="26131" xr:uid="{3F31A0D0-A8F6-456A-B712-F29D76319992}"/>
    <cellStyle name="Standaard 9 5" xfId="26006" xr:uid="{A113FF63-8CDE-4C29-BC93-20FD0A173DB7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10" xfId="29300" xr:uid="{F38C00D0-3CD3-4961-92F2-FDACBA5DC90E}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2 2 2" xfId="29284" xr:uid="{E5B0FEEE-CBA3-4F56-8AA3-2AE8F8540601}"/>
    <cellStyle name="Valuta 2 2 2 3" xfId="26134" xr:uid="{D1718613-B8A5-4CAE-B6D7-C7DC875B9785}"/>
    <cellStyle name="Valuta 2 2 3" xfId="880" xr:uid="{00000000-0005-0000-0000-00002F650000}"/>
    <cellStyle name="Valuta 2 2 3 2" xfId="20551" xr:uid="{00000000-0005-0000-0000-000030650000}"/>
    <cellStyle name="Valuta 2 2 3 2 2" xfId="29295" xr:uid="{84DF5369-612E-4D31-83BC-015E97F81929}"/>
    <cellStyle name="Valuta 2 2 3 3" xfId="26170" xr:uid="{52E3E401-5647-4C19-9851-A655892B2055}"/>
    <cellStyle name="Valuta 2 2 4" xfId="1222" xr:uid="{00000000-0005-0000-0000-000031650000}"/>
    <cellStyle name="Valuta 2 2 4 2" xfId="1547" xr:uid="{00000000-0005-0000-0000-000032650000}"/>
    <cellStyle name="Valuta 2 2 4 2 2" xfId="26182" xr:uid="{EED282BE-8EBC-45AB-A1A5-699EC69EFB64}"/>
    <cellStyle name="Valuta 2 2 4 3" xfId="26176" xr:uid="{BD2FF2A4-C9C4-4BB1-87B6-FB2BB6D5D4AA}"/>
    <cellStyle name="Valuta 2 2 5" xfId="1219" xr:uid="{00000000-0005-0000-0000-000033650000}"/>
    <cellStyle name="Valuta 2 2 5 2" xfId="26173" xr:uid="{73523B20-75D7-4655-9F67-E519208630C6}"/>
    <cellStyle name="Valuta 2 2 6" xfId="20531" xr:uid="{00000000-0005-0000-0000-000034650000}"/>
    <cellStyle name="Valuta 2 2 6 2" xfId="29283" xr:uid="{6C4A7A2D-4536-4706-A44D-CA14A441995F}"/>
    <cellStyle name="Valuta 2 2 7" xfId="26133" xr:uid="{CADA6D28-B92A-43FC-96B8-746E841D5C2B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2 2 2" xfId="29286" xr:uid="{8FA9C9BC-8B46-4FAE-AFFC-0E1C1B8831CB}"/>
    <cellStyle name="Valuta 2 3 2 3" xfId="26136" xr:uid="{AE52CF8B-DFF9-4D44-9CB0-F4203C998174}"/>
    <cellStyle name="Valuta 2 3 3" xfId="20533" xr:uid="{00000000-0005-0000-0000-000038650000}"/>
    <cellStyle name="Valuta 2 3 3 2" xfId="29285" xr:uid="{8F97DE55-548E-44F2-A8E7-6A1570A95F30}"/>
    <cellStyle name="Valuta 2 3 4" xfId="26135" xr:uid="{D90CFE9E-93E3-4124-97C6-9747F550E165}"/>
    <cellStyle name="Valuta 2 4" xfId="304" xr:uid="{00000000-0005-0000-0000-000039650000}"/>
    <cellStyle name="Valuta 2 4 2" xfId="20535" xr:uid="{00000000-0005-0000-0000-00003A650000}"/>
    <cellStyle name="Valuta 2 4 2 2" xfId="29287" xr:uid="{7F92DC6A-6272-4420-8921-880A4ECF7F3B}"/>
    <cellStyle name="Valuta 2 4 3" xfId="26137" xr:uid="{021BA553-C9DE-4D95-92DF-C914FE07FEFF}"/>
    <cellStyle name="Valuta 2 5" xfId="305" xr:uid="{00000000-0005-0000-0000-00003B650000}"/>
    <cellStyle name="Valuta 2 5 2" xfId="20536" xr:uid="{00000000-0005-0000-0000-00003C650000}"/>
    <cellStyle name="Valuta 2 5 2 2" xfId="29288" xr:uid="{370E0E58-2C68-4106-A413-5F60C32EA3C3}"/>
    <cellStyle name="Valuta 2 5 3" xfId="26138" xr:uid="{C0922167-314E-41BD-8E09-2737A28A3669}"/>
    <cellStyle name="Valuta 2 6" xfId="1221" xr:uid="{00000000-0005-0000-0000-00003D650000}"/>
    <cellStyle name="Valuta 2 6 2" xfId="26175" xr:uid="{722D5196-C8F4-4A97-88A4-3D7A785D070B}"/>
    <cellStyle name="Valuta 2 7" xfId="20530" xr:uid="{00000000-0005-0000-0000-00003E650000}"/>
    <cellStyle name="Valuta 2 7 2" xfId="29282" xr:uid="{E3F871A5-9B99-46C8-AAEE-C9954546E555}"/>
    <cellStyle name="Valuta 2 8" xfId="26132" xr:uid="{4180006C-7D72-451F-BE7A-2DA6E3A04D42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2 2 2" xfId="29297" xr:uid="{387FDADB-9CCC-435C-823E-4ED69AA9A7CC}"/>
    <cellStyle name="Valuta 3 2 2 3" xfId="26212" xr:uid="{CA05A798-F1AE-456B-B629-5468C41BE009}"/>
    <cellStyle name="Valuta 3 2 3" xfId="2425" xr:uid="{00000000-0005-0000-0000-000043650000}"/>
    <cellStyle name="Valuta 3 2 3 2" xfId="26215" xr:uid="{781CEF5B-D132-4595-8F41-82607297A1E0}"/>
    <cellStyle name="Valuta 3 2 4" xfId="20537" xr:uid="{00000000-0005-0000-0000-000044650000}"/>
    <cellStyle name="Valuta 3 2 4 2" xfId="29289" xr:uid="{90F17856-6A9A-4A11-9368-DDFD062C726C}"/>
    <cellStyle name="Valuta 3 2 5" xfId="26140" xr:uid="{EB3BA8EE-8768-4393-A96C-D6465FB0A955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3 2 2 2" xfId="29298" xr:uid="{E835C7BF-74E4-43E8-90B9-817524ABF5F7}"/>
    <cellStyle name="Valuta 3 3 2 3" xfId="26214" xr:uid="{99330E01-55A1-4352-8D48-04639D18C1B7}"/>
    <cellStyle name="Valuta 3 3 3" xfId="26141" xr:uid="{FA6110D8-1BA0-4683-9D00-FF9B4E186349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4 2 2 2" xfId="29299" xr:uid="{820C1672-5819-4937-AB4F-3857C7E12B69}"/>
    <cellStyle name="Valuta 3 4 2 3" xfId="26216" xr:uid="{2FAFB351-BB73-4F42-B9A6-153E121814EC}"/>
    <cellStyle name="Valuta 3 4 3" xfId="26152" xr:uid="{7070BB08-22AE-4226-AB6F-1F9DA11B0BC9}"/>
    <cellStyle name="Valuta 3 5" xfId="1223" xr:uid="{00000000-0005-0000-0000-00004B650000}"/>
    <cellStyle name="Valuta 3 5 2" xfId="1548" xr:uid="{00000000-0005-0000-0000-00004C650000}"/>
    <cellStyle name="Valuta 3 5 2 2" xfId="26183" xr:uid="{F99EE125-BE9D-4FF7-A20F-D320990BE4FA}"/>
    <cellStyle name="Valuta 3 5 3" xfId="26177" xr:uid="{7AAB2B43-8128-4977-85EE-4CE4675C5DD3}"/>
    <cellStyle name="Valuta 3 6" xfId="26139" xr:uid="{F0B39E35-59FD-4FE8-AFE8-7453D7CC1A3F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2 2 2" xfId="29294" xr:uid="{AD748360-C589-4A84-82EC-8BDC5C977FA3}"/>
    <cellStyle name="Valuta 4 2 2 3" xfId="26153" xr:uid="{E9AE568D-5E78-40E6-8053-C8C05D62044A}"/>
    <cellStyle name="Valuta 4 2 3" xfId="20538" xr:uid="{00000000-0005-0000-0000-000051650000}"/>
    <cellStyle name="Valuta 4 2 3 2" xfId="29290" xr:uid="{1E3F95C6-29EA-4888-9BB8-4E9A666E7ECC}"/>
    <cellStyle name="Valuta 4 2 4" xfId="26143" xr:uid="{E2AEEDB1-6EB9-4006-BB5D-58ECFF9058B2}"/>
    <cellStyle name="Valuta 4 3" xfId="311" xr:uid="{00000000-0005-0000-0000-000052650000}"/>
    <cellStyle name="Valuta 4 3 2" xfId="2427" xr:uid="{00000000-0005-0000-0000-000053650000}"/>
    <cellStyle name="Valuta 4 3 2 2" xfId="26217" xr:uid="{DDC3CD47-F9F7-4703-BAB0-B80D800CF917}"/>
    <cellStyle name="Valuta 4 3 3" xfId="20539" xr:uid="{00000000-0005-0000-0000-000054650000}"/>
    <cellStyle name="Valuta 4 3 3 2" xfId="29291" xr:uid="{5A0100D7-76B8-42D4-B661-FF308A13B0C4}"/>
    <cellStyle name="Valuta 4 3 4" xfId="26144" xr:uid="{A3FF9483-482D-4C03-ACCE-0E66AAFADF44}"/>
    <cellStyle name="Valuta 4 4" xfId="323" xr:uid="{00000000-0005-0000-0000-000055650000}"/>
    <cellStyle name="Valuta 4 4 2" xfId="26154" xr:uid="{6D2AEB45-B291-4C9D-B52D-05FA074BB599}"/>
    <cellStyle name="Valuta 4 5" xfId="1224" xr:uid="{00000000-0005-0000-0000-000056650000}"/>
    <cellStyle name="Valuta 4 5 2" xfId="20847" xr:uid="{00000000-0005-0000-0000-000057650000}"/>
    <cellStyle name="Valuta 4 5 2 2" xfId="29296" xr:uid="{A05E7E8E-F0BA-44D9-A3BD-4FACD51ACB2C}"/>
    <cellStyle name="Valuta 4 5 3" xfId="26178" xr:uid="{9727779F-F858-48F9-96EA-863863F29F21}"/>
    <cellStyle name="Valuta 4 6" xfId="26142" xr:uid="{F2BE65AC-6A6B-48E9-A5AC-9419881FC087}"/>
    <cellStyle name="Valuta 5" xfId="312" xr:uid="{00000000-0005-0000-0000-000058650000}"/>
    <cellStyle name="Valuta 5 2" xfId="26145" xr:uid="{88D325CE-0DE6-45B0-8155-55488AA1E9ED}"/>
    <cellStyle name="Valuta 6" xfId="313" xr:uid="{00000000-0005-0000-0000-000059650000}"/>
    <cellStyle name="Valuta 6 2" xfId="20540" xr:uid="{00000000-0005-0000-0000-00005A650000}"/>
    <cellStyle name="Valuta 6 2 2" xfId="29292" xr:uid="{BE7707DB-F723-4563-9DA4-61FC0859C828}"/>
    <cellStyle name="Valuta 6 3" xfId="26146" xr:uid="{4364679A-F061-4B41-A7B8-3EB8EFD9D169}"/>
    <cellStyle name="Valuta 7" xfId="314" xr:uid="{00000000-0005-0000-0000-00005B650000}"/>
    <cellStyle name="Valuta 7 2" xfId="20541" xr:uid="{00000000-0005-0000-0000-00005C650000}"/>
    <cellStyle name="Valuta 7 2 2" xfId="29293" xr:uid="{61C46566-6A52-4B1B-91CE-C012DE04F0FF}"/>
    <cellStyle name="Valuta 7 3" xfId="26147" xr:uid="{7B20AA55-F136-4CB1-BD31-39C12FA1A17A}"/>
    <cellStyle name="Valuta 8" xfId="64" xr:uid="{00000000-0005-0000-0000-00005D650000}"/>
    <cellStyle name="Valuta 8 2" xfId="20521" xr:uid="{00000000-0005-0000-0000-00005E650000}"/>
    <cellStyle name="Valuta 8 2 2" xfId="29279" xr:uid="{790440A2-4590-4AC8-B368-755CDA528FAA}"/>
    <cellStyle name="Valuta 8 3" xfId="26007" xr:uid="{D4F8355D-6903-49EF-8AC6-7E63DCC47B7D}"/>
    <cellStyle name="Valuta 9" xfId="1220" xr:uid="{00000000-0005-0000-0000-00005F650000}"/>
    <cellStyle name="Valuta 9 2" xfId="1546" xr:uid="{00000000-0005-0000-0000-000060650000}"/>
    <cellStyle name="Valuta 9 2 2" xfId="26181" xr:uid="{2E0450F6-C49A-4BE9-9DA8-F54760B3A8F9}"/>
    <cellStyle name="Valuta 9 3" xfId="26174" xr:uid="{95B13DB9-A72D-4D2C-BF15-C9790D55C4D4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10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20</xdr:row>
      <xdr:rowOff>0</xdr:rowOff>
    </xdr:from>
    <xdr:to>
      <xdr:col>14</xdr:col>
      <xdr:colOff>2274794</xdr:colOff>
      <xdr:row>21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1" y="971549"/>
          <a:ext cx="750570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6</xdr:row>
      <xdr:rowOff>304799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6A38128-37F7-41C3-838D-5D48AA0B5095}"/>
            </a:ext>
          </a:extLst>
        </xdr:cNvPr>
        <xdr:cNvSpPr txBox="1"/>
      </xdr:nvSpPr>
      <xdr:spPr>
        <a:xfrm>
          <a:off x="200026" y="950594"/>
          <a:ext cx="12392025" cy="88773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fictieve uitgaven gedurende de contractperiode. In werkelijkheid kan dit afwijken. Er</a:t>
          </a:r>
          <a:r>
            <a:rPr lang="nl-NL" sz="1100" b="0" baseline="0"/>
            <a:t> kan</a:t>
          </a:r>
          <a:r>
            <a:rPr lang="nl-NL" sz="1100" b="0"/>
            <a:t> op geen enkele wijze rechten worden ontleend aan de bedragen.</a:t>
          </a:r>
        </a:p>
        <a:p>
          <a:r>
            <a:rPr lang="nl-NL" sz="1100" b="1"/>
            <a:t>- De</a:t>
          </a:r>
          <a:r>
            <a:rPr lang="nl-NL" sz="1100" b="1" baseline="0"/>
            <a:t> inschrijver</a:t>
          </a:r>
          <a:r>
            <a:rPr lang="nl-NL" sz="1100" b="1"/>
            <a:t> dient de eisen uit het Programma van</a:t>
          </a:r>
          <a:r>
            <a:rPr lang="nl-NL" sz="1100" b="1" baseline="0"/>
            <a:t> Eisen te verwerken in de bureaumarge. </a:t>
          </a:r>
          <a:br>
            <a:rPr lang="nl-NL" sz="1100" b="1" baseline="0"/>
          </a:br>
          <a:r>
            <a:rPr lang="nl-NL" sz="1100" b="1" baseline="0"/>
            <a:t>- De bureaumarge met betrekking tot Werving &amp; Selectie dient te zijn gebaseerd op het geldende percentage op basis van het eerste jaarsalaris van de betreffende kandidaat, inclusief vakantietoeslag.</a:t>
          </a:r>
          <a:endParaRPr lang="nl-NL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22860</xdr:rowOff>
        </xdr:from>
        <xdr:to>
          <xdr:col>2</xdr:col>
          <xdr:colOff>266700</xdr:colOff>
          <xdr:row>7</xdr:row>
          <xdr:rowOff>182880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22860</xdr:rowOff>
        </xdr:from>
        <xdr:to>
          <xdr:col>2</xdr:col>
          <xdr:colOff>266700</xdr:colOff>
          <xdr:row>8</xdr:row>
          <xdr:rowOff>182880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22860</xdr:rowOff>
        </xdr:from>
        <xdr:to>
          <xdr:col>2</xdr:col>
          <xdr:colOff>266700</xdr:colOff>
          <xdr:row>9</xdr:row>
          <xdr:rowOff>182880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22860</xdr:rowOff>
        </xdr:from>
        <xdr:to>
          <xdr:col>2</xdr:col>
          <xdr:colOff>266700</xdr:colOff>
          <xdr:row>10</xdr:row>
          <xdr:rowOff>182880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7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22860</xdr:rowOff>
        </xdr:from>
        <xdr:to>
          <xdr:col>2</xdr:col>
          <xdr:colOff>266700</xdr:colOff>
          <xdr:row>11</xdr:row>
          <xdr:rowOff>182880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7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22860</xdr:rowOff>
        </xdr:from>
        <xdr:to>
          <xdr:col>2</xdr:col>
          <xdr:colOff>266700</xdr:colOff>
          <xdr:row>12</xdr:row>
          <xdr:rowOff>182880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7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22860</xdr:rowOff>
        </xdr:from>
        <xdr:to>
          <xdr:col>2</xdr:col>
          <xdr:colOff>266700</xdr:colOff>
          <xdr:row>13</xdr:row>
          <xdr:rowOff>182880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7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14</xdr:row>
          <xdr:rowOff>22860</xdr:rowOff>
        </xdr:from>
        <xdr:to>
          <xdr:col>2</xdr:col>
          <xdr:colOff>266700</xdr:colOff>
          <xdr:row>14</xdr:row>
          <xdr:rowOff>182880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7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22860</xdr:rowOff>
        </xdr:from>
        <xdr:to>
          <xdr:col>2</xdr:col>
          <xdr:colOff>266700</xdr:colOff>
          <xdr:row>15</xdr:row>
          <xdr:rowOff>182880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7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7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7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7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7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7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7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7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7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7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7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7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7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7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7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7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7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7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7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7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7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7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7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22860</xdr:rowOff>
        </xdr:from>
        <xdr:to>
          <xdr:col>2</xdr:col>
          <xdr:colOff>266700</xdr:colOff>
          <xdr:row>6</xdr:row>
          <xdr:rowOff>182880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7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7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7</xdr:row>
          <xdr:rowOff>22860</xdr:rowOff>
        </xdr:from>
        <xdr:to>
          <xdr:col>2</xdr:col>
          <xdr:colOff>266700</xdr:colOff>
          <xdr:row>7</xdr:row>
          <xdr:rowOff>182880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8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8</xdr:row>
          <xdr:rowOff>22860</xdr:rowOff>
        </xdr:from>
        <xdr:to>
          <xdr:col>2</xdr:col>
          <xdr:colOff>266700</xdr:colOff>
          <xdr:row>8</xdr:row>
          <xdr:rowOff>182880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8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0</xdr:rowOff>
        </xdr:from>
        <xdr:to>
          <xdr:col>2</xdr:col>
          <xdr:colOff>266700</xdr:colOff>
          <xdr:row>9</xdr:row>
          <xdr:rowOff>160020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8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10</xdr:row>
          <xdr:rowOff>22860</xdr:rowOff>
        </xdr:from>
        <xdr:to>
          <xdr:col>2</xdr:col>
          <xdr:colOff>266700</xdr:colOff>
          <xdr:row>10</xdr:row>
          <xdr:rowOff>182880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8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11</xdr:row>
          <xdr:rowOff>22860</xdr:rowOff>
        </xdr:from>
        <xdr:to>
          <xdr:col>2</xdr:col>
          <xdr:colOff>266700</xdr:colOff>
          <xdr:row>11</xdr:row>
          <xdr:rowOff>182880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8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12</xdr:row>
          <xdr:rowOff>22860</xdr:rowOff>
        </xdr:from>
        <xdr:to>
          <xdr:col>2</xdr:col>
          <xdr:colOff>266700</xdr:colOff>
          <xdr:row>12</xdr:row>
          <xdr:rowOff>182880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8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13</xdr:row>
          <xdr:rowOff>22860</xdr:rowOff>
        </xdr:from>
        <xdr:to>
          <xdr:col>2</xdr:col>
          <xdr:colOff>266700</xdr:colOff>
          <xdr:row>13</xdr:row>
          <xdr:rowOff>182880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8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14</xdr:row>
          <xdr:rowOff>22860</xdr:rowOff>
        </xdr:from>
        <xdr:to>
          <xdr:col>2</xdr:col>
          <xdr:colOff>266700</xdr:colOff>
          <xdr:row>15</xdr:row>
          <xdr:rowOff>160020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8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15</xdr:row>
          <xdr:rowOff>22860</xdr:rowOff>
        </xdr:from>
        <xdr:to>
          <xdr:col>2</xdr:col>
          <xdr:colOff>266700</xdr:colOff>
          <xdr:row>15</xdr:row>
          <xdr:rowOff>182880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8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16</xdr:row>
          <xdr:rowOff>22860</xdr:rowOff>
        </xdr:from>
        <xdr:to>
          <xdr:col>2</xdr:col>
          <xdr:colOff>266700</xdr:colOff>
          <xdr:row>16</xdr:row>
          <xdr:rowOff>182880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8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17</xdr:row>
          <xdr:rowOff>22860</xdr:rowOff>
        </xdr:from>
        <xdr:to>
          <xdr:col>2</xdr:col>
          <xdr:colOff>266700</xdr:colOff>
          <xdr:row>17</xdr:row>
          <xdr:rowOff>182880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8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18</xdr:row>
          <xdr:rowOff>22860</xdr:rowOff>
        </xdr:from>
        <xdr:to>
          <xdr:col>2</xdr:col>
          <xdr:colOff>266700</xdr:colOff>
          <xdr:row>18</xdr:row>
          <xdr:rowOff>182880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8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19</xdr:row>
          <xdr:rowOff>22860</xdr:rowOff>
        </xdr:from>
        <xdr:to>
          <xdr:col>2</xdr:col>
          <xdr:colOff>266700</xdr:colOff>
          <xdr:row>19</xdr:row>
          <xdr:rowOff>182880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8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8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20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8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21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8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22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8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8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24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8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8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26</xdr:row>
          <xdr:rowOff>22860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8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8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8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8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8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8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8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8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8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8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0</xdr:rowOff>
        </xdr:from>
        <xdr:to>
          <xdr:col>2</xdr:col>
          <xdr:colOff>266700</xdr:colOff>
          <xdr:row>28</xdr:row>
          <xdr:rowOff>160020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8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</xdr:row>
          <xdr:rowOff>22860</xdr:rowOff>
        </xdr:from>
        <xdr:to>
          <xdr:col>2</xdr:col>
          <xdr:colOff>266700</xdr:colOff>
          <xdr:row>6</xdr:row>
          <xdr:rowOff>182880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8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9</xdr:row>
          <xdr:rowOff>22860</xdr:rowOff>
        </xdr:from>
        <xdr:to>
          <xdr:col>2</xdr:col>
          <xdr:colOff>266700</xdr:colOff>
          <xdr:row>9</xdr:row>
          <xdr:rowOff>182880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8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3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4.4" x14ac:dyDescent="0.3"/>
  <cols>
    <col min="2" max="2" width="39.5546875" customWidth="1"/>
    <col min="3" max="3" width="22" bestFit="1" customWidth="1"/>
    <col min="4" max="4" width="12.44140625" bestFit="1" customWidth="1"/>
    <col min="5" max="5" width="11.33203125" bestFit="1" customWidth="1"/>
    <col min="7" max="7" width="18.5546875" bestFit="1" customWidth="1"/>
    <col min="8" max="8" width="16.33203125" bestFit="1" customWidth="1"/>
    <col min="9" max="9" width="16.33203125" style="12" bestFit="1" customWidth="1"/>
    <col min="10" max="10" width="18.88671875" bestFit="1" customWidth="1"/>
    <col min="11" max="13" width="18.88671875" customWidth="1"/>
    <col min="14" max="15" width="16.33203125" bestFit="1" customWidth="1"/>
    <col min="16" max="16" width="18.88671875" bestFit="1" customWidth="1"/>
    <col min="17" max="18" width="16.33203125" bestFit="1" customWidth="1"/>
    <col min="19" max="19" width="18.88671875" bestFit="1" customWidth="1"/>
    <col min="20" max="20" width="19.6640625" bestFit="1" customWidth="1"/>
    <col min="21" max="21" width="16.33203125" bestFit="1" customWidth="1"/>
    <col min="22" max="22" width="18.88671875" bestFit="1" customWidth="1"/>
    <col min="23" max="24" width="16.33203125" bestFit="1" customWidth="1"/>
    <col min="25" max="25" width="18.88671875" bestFit="1" customWidth="1"/>
    <col min="26" max="27" width="16.33203125" bestFit="1" customWidth="1"/>
    <col min="28" max="28" width="18.88671875" bestFit="1" customWidth="1"/>
    <col min="29" max="30" width="16.33203125" bestFit="1" customWidth="1"/>
    <col min="31" max="31" width="18.88671875" bestFit="1" customWidth="1"/>
    <col min="32" max="32" width="20.109375" bestFit="1" customWidth="1"/>
    <col min="33" max="33" width="29.109375" bestFit="1" customWidth="1"/>
    <col min="34" max="34" width="18.88671875" bestFit="1" customWidth="1"/>
  </cols>
  <sheetData>
    <row r="1" spans="1:40" x14ac:dyDescent="0.3">
      <c r="B1" s="5" t="s">
        <v>46</v>
      </c>
      <c r="C1" s="5" t="s">
        <v>47</v>
      </c>
      <c r="D1" s="5" t="s">
        <v>50</v>
      </c>
      <c r="E1" s="5" t="s">
        <v>51</v>
      </c>
      <c r="F1" s="5" t="s">
        <v>48</v>
      </c>
      <c r="G1" s="5" t="s">
        <v>49</v>
      </c>
      <c r="H1" s="5"/>
      <c r="I1" s="44"/>
      <c r="J1" s="5"/>
      <c r="K1" s="5"/>
      <c r="L1" s="4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3">
      <c r="B2" s="5"/>
      <c r="C2" s="5"/>
      <c r="D2" s="5"/>
      <c r="E2" s="5"/>
      <c r="F2" s="5"/>
      <c r="G2" s="5"/>
      <c r="H2" s="5"/>
      <c r="I2" s="44"/>
      <c r="J2" s="5"/>
      <c r="K2" s="5"/>
      <c r="L2" s="4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3">
      <c r="A3">
        <v>1</v>
      </c>
      <c r="B3" s="53"/>
      <c r="C3" s="41"/>
      <c r="D3" s="41"/>
      <c r="E3" s="49"/>
      <c r="F3" s="41"/>
      <c r="G3" s="41"/>
      <c r="H3" s="43"/>
      <c r="I3" s="45"/>
      <c r="J3" s="41"/>
      <c r="K3" s="41"/>
      <c r="L3" s="45"/>
      <c r="M3" s="41"/>
      <c r="N3" s="43"/>
      <c r="O3" s="43"/>
      <c r="P3" s="41"/>
      <c r="Q3" s="43"/>
      <c r="R3" s="43"/>
      <c r="S3" s="41"/>
      <c r="T3" s="41"/>
      <c r="U3" s="50"/>
      <c r="V3" s="51"/>
      <c r="W3" s="51"/>
      <c r="X3" s="50"/>
      <c r="Y3" s="51"/>
      <c r="Z3" s="43"/>
      <c r="AA3" s="43"/>
      <c r="AB3" s="41"/>
      <c r="AC3" s="41"/>
      <c r="AD3" s="50"/>
      <c r="AE3" s="51"/>
      <c r="AF3" s="51"/>
      <c r="AG3" s="51"/>
      <c r="AH3" s="51"/>
    </row>
    <row r="4" spans="1:40" x14ac:dyDescent="0.3">
      <c r="A4">
        <v>2</v>
      </c>
      <c r="B4" s="53"/>
      <c r="C4" s="41"/>
      <c r="D4" s="41"/>
      <c r="E4" s="41"/>
      <c r="F4" s="41"/>
      <c r="G4" s="41"/>
      <c r="H4" s="43"/>
      <c r="I4" s="45"/>
      <c r="J4" s="41"/>
      <c r="K4" s="41"/>
      <c r="L4" s="45"/>
      <c r="M4" s="41"/>
      <c r="N4" s="51"/>
      <c r="O4" s="50"/>
      <c r="P4" s="51"/>
      <c r="Q4" s="43"/>
      <c r="R4" s="43"/>
      <c r="S4" s="41"/>
      <c r="T4" s="41"/>
      <c r="U4" s="50"/>
      <c r="V4" s="51"/>
      <c r="W4" s="51"/>
      <c r="X4" s="50"/>
      <c r="Y4" s="51"/>
      <c r="Z4" s="51"/>
      <c r="AA4" s="50"/>
      <c r="AB4" s="51"/>
      <c r="AC4" s="51"/>
      <c r="AD4" s="50"/>
      <c r="AE4" s="51"/>
      <c r="AF4" s="51"/>
      <c r="AG4" s="51"/>
      <c r="AH4" s="52"/>
    </row>
    <row r="5" spans="1:40" x14ac:dyDescent="0.3">
      <c r="A5">
        <v>3</v>
      </c>
      <c r="B5" s="53"/>
      <c r="C5" s="41"/>
      <c r="D5" s="41"/>
      <c r="E5" s="49"/>
      <c r="F5" s="41"/>
      <c r="G5" s="41"/>
      <c r="H5" s="43"/>
      <c r="I5" s="43"/>
      <c r="J5" s="41"/>
      <c r="K5" s="41"/>
      <c r="L5" s="45"/>
      <c r="M5" s="41"/>
      <c r="N5" s="43"/>
      <c r="O5" s="43"/>
      <c r="P5" s="41"/>
      <c r="Q5" s="43"/>
      <c r="R5" s="43"/>
      <c r="S5" s="41"/>
      <c r="T5" s="51"/>
      <c r="U5" s="50"/>
      <c r="V5" s="51"/>
      <c r="W5" s="51"/>
      <c r="X5" s="50"/>
      <c r="Y5" s="51"/>
      <c r="Z5" s="43"/>
      <c r="AA5" s="43"/>
      <c r="AB5" s="41"/>
      <c r="AC5" s="51"/>
      <c r="AD5" s="50"/>
      <c r="AE5" s="51"/>
      <c r="AF5" s="51"/>
      <c r="AG5" s="51"/>
      <c r="AH5" s="51"/>
    </row>
    <row r="6" spans="1:40" x14ac:dyDescent="0.3">
      <c r="A6">
        <v>4</v>
      </c>
      <c r="B6" s="54"/>
      <c r="C6" s="41"/>
      <c r="D6" s="41"/>
      <c r="E6" s="49"/>
      <c r="F6" s="41"/>
      <c r="G6" s="41"/>
      <c r="H6" s="43"/>
      <c r="I6" s="45"/>
      <c r="J6" s="41"/>
      <c r="K6" s="41"/>
      <c r="L6" s="45"/>
      <c r="M6" s="41"/>
      <c r="N6" s="43"/>
      <c r="O6" s="43"/>
      <c r="P6" s="51"/>
      <c r="Q6" s="51"/>
      <c r="R6" s="43"/>
      <c r="S6" s="51"/>
      <c r="T6" s="41"/>
      <c r="U6" s="50"/>
      <c r="V6" s="51"/>
      <c r="W6" s="51"/>
      <c r="X6" s="50"/>
      <c r="Y6" s="51"/>
      <c r="Z6" s="43"/>
      <c r="AA6" s="43"/>
      <c r="AB6" s="41"/>
      <c r="AC6" s="51"/>
      <c r="AD6" s="50"/>
      <c r="AE6" s="51"/>
      <c r="AF6" s="51"/>
      <c r="AG6" s="51"/>
      <c r="AH6" s="51"/>
    </row>
    <row r="7" spans="1:40" x14ac:dyDescent="0.3">
      <c r="A7">
        <v>5</v>
      </c>
      <c r="B7" s="53"/>
      <c r="C7" s="41"/>
      <c r="D7" s="41"/>
      <c r="E7" s="49"/>
      <c r="F7" s="41"/>
      <c r="G7" s="41"/>
      <c r="H7" s="43"/>
      <c r="I7" s="45"/>
      <c r="J7" s="41"/>
      <c r="K7" s="41"/>
      <c r="L7" s="45"/>
      <c r="M7" s="41"/>
      <c r="N7" s="51"/>
      <c r="O7" s="50"/>
      <c r="P7" s="51"/>
      <c r="Q7" s="43"/>
      <c r="R7" s="43"/>
      <c r="S7" s="41"/>
      <c r="T7" s="41"/>
      <c r="U7" s="50"/>
      <c r="V7" s="51"/>
      <c r="W7" s="51"/>
      <c r="X7" s="50"/>
      <c r="Y7" s="51"/>
      <c r="Z7" s="43"/>
      <c r="AA7" s="50"/>
      <c r="AB7" s="41"/>
      <c r="AC7" s="51"/>
      <c r="AD7" s="50"/>
      <c r="AE7" s="51"/>
      <c r="AF7" s="51"/>
      <c r="AG7" s="51"/>
      <c r="AH7" s="51"/>
    </row>
    <row r="8" spans="1:40" x14ac:dyDescent="0.3">
      <c r="A8">
        <v>6</v>
      </c>
      <c r="B8" s="53"/>
      <c r="C8" s="41"/>
      <c r="D8" s="41"/>
      <c r="E8" s="49"/>
      <c r="F8" s="41"/>
      <c r="G8" s="41"/>
      <c r="H8" s="43"/>
      <c r="I8" s="43"/>
      <c r="J8" s="41"/>
      <c r="K8" s="41"/>
      <c r="L8" s="45"/>
      <c r="M8" s="41"/>
      <c r="N8" s="43"/>
      <c r="O8" s="43"/>
      <c r="P8" s="41"/>
      <c r="Q8" s="43"/>
      <c r="R8" s="43"/>
      <c r="S8" s="41"/>
      <c r="T8" s="51"/>
      <c r="U8" s="50"/>
      <c r="V8" s="51"/>
      <c r="W8" s="51"/>
      <c r="X8" s="50"/>
      <c r="Y8" s="51"/>
      <c r="Z8" s="43"/>
      <c r="AA8" s="43"/>
      <c r="AB8" s="41"/>
      <c r="AC8" s="51"/>
      <c r="AD8" s="50"/>
      <c r="AE8" s="51"/>
      <c r="AF8" s="51"/>
      <c r="AG8" s="51"/>
      <c r="AH8" s="51"/>
    </row>
    <row r="9" spans="1:40" x14ac:dyDescent="0.3">
      <c r="A9">
        <v>7</v>
      </c>
      <c r="B9" s="53"/>
      <c r="C9" s="41"/>
      <c r="D9" s="41"/>
      <c r="E9" s="42"/>
      <c r="F9" s="41"/>
      <c r="G9" s="41"/>
      <c r="H9" s="43"/>
      <c r="I9" s="45"/>
      <c r="J9" s="41"/>
      <c r="K9" s="51"/>
      <c r="L9" s="45"/>
      <c r="M9" s="51"/>
      <c r="N9" s="43"/>
      <c r="O9" s="50"/>
      <c r="P9" s="41"/>
      <c r="Q9" s="43"/>
      <c r="R9" s="43"/>
      <c r="S9" s="41"/>
      <c r="T9" s="41"/>
      <c r="U9" s="50"/>
      <c r="V9" s="51"/>
      <c r="W9" s="51"/>
      <c r="X9" s="50"/>
      <c r="Y9" s="51"/>
      <c r="Z9" s="43"/>
      <c r="AA9" s="50"/>
      <c r="AB9" s="41"/>
      <c r="AC9" s="51"/>
      <c r="AD9" s="50"/>
      <c r="AE9" s="51"/>
      <c r="AF9" s="51"/>
      <c r="AG9" s="51"/>
      <c r="AH9" s="51"/>
    </row>
    <row r="10" spans="1:40" x14ac:dyDescent="0.3">
      <c r="A10">
        <v>8</v>
      </c>
      <c r="B10" s="53"/>
      <c r="C10" s="41"/>
      <c r="D10" s="41"/>
      <c r="E10" s="49"/>
      <c r="F10" s="41"/>
      <c r="G10" s="41"/>
      <c r="H10" s="43"/>
      <c r="I10" s="45"/>
      <c r="J10" s="41"/>
      <c r="K10" s="41"/>
      <c r="L10" s="45"/>
      <c r="M10" s="41"/>
      <c r="N10" s="51"/>
      <c r="O10" s="50"/>
      <c r="P10" s="51"/>
      <c r="Q10" s="43"/>
      <c r="R10" s="43"/>
      <c r="S10" s="41"/>
      <c r="T10" s="41"/>
      <c r="U10" s="50"/>
      <c r="V10" s="51"/>
      <c r="W10" s="51"/>
      <c r="X10" s="50"/>
      <c r="Y10" s="51"/>
      <c r="Z10" s="43"/>
      <c r="AA10" s="50"/>
      <c r="AB10" s="41"/>
      <c r="AC10" s="51"/>
      <c r="AD10" s="50"/>
      <c r="AE10" s="51"/>
      <c r="AF10" s="51"/>
      <c r="AG10" s="51"/>
      <c r="AH10" s="51"/>
    </row>
    <row r="11" spans="1:40" x14ac:dyDescent="0.3">
      <c r="A11">
        <v>9</v>
      </c>
      <c r="B11" s="41"/>
      <c r="C11" s="41"/>
      <c r="D11" s="41"/>
      <c r="E11" s="49"/>
      <c r="F11" s="41"/>
      <c r="G11" s="41"/>
      <c r="H11" s="43"/>
      <c r="I11" s="43"/>
      <c r="J11" s="41"/>
      <c r="K11" s="43"/>
      <c r="L11" s="45"/>
      <c r="M11" s="41"/>
      <c r="N11" s="43"/>
      <c r="O11" s="43"/>
      <c r="P11" s="41"/>
      <c r="Q11" s="43"/>
      <c r="R11" s="43"/>
      <c r="S11" s="41"/>
      <c r="T11" s="51"/>
      <c r="U11" s="50"/>
      <c r="V11" s="51"/>
      <c r="W11" s="51"/>
      <c r="X11" s="50"/>
      <c r="Y11" s="51"/>
      <c r="Z11" s="43"/>
      <c r="AA11" s="43"/>
      <c r="AB11" s="41"/>
      <c r="AC11" s="51"/>
      <c r="AD11" s="50"/>
      <c r="AE11" s="51"/>
      <c r="AF11" s="51"/>
      <c r="AG11" s="51"/>
      <c r="AH11" s="51"/>
    </row>
    <row r="12" spans="1:40" x14ac:dyDescent="0.3">
      <c r="A12">
        <v>10</v>
      </c>
      <c r="B12" s="53"/>
      <c r="C12" s="41"/>
      <c r="D12" s="41"/>
      <c r="E12" s="49"/>
      <c r="F12" s="41"/>
      <c r="G12" s="41"/>
      <c r="H12" s="43"/>
      <c r="I12" s="45"/>
      <c r="J12" s="41"/>
      <c r="K12" s="51"/>
      <c r="L12" s="45"/>
      <c r="M12" s="51"/>
      <c r="N12" s="51"/>
      <c r="O12" s="43"/>
      <c r="P12" s="51"/>
      <c r="Q12" s="43"/>
      <c r="R12" s="43"/>
      <c r="S12" s="41"/>
      <c r="T12" s="41"/>
      <c r="U12" s="50"/>
      <c r="V12" s="51"/>
      <c r="W12" s="51"/>
      <c r="X12" s="50"/>
      <c r="Y12" s="51"/>
      <c r="Z12" s="51"/>
      <c r="AA12" s="43"/>
      <c r="AB12" s="51"/>
      <c r="AC12" s="51"/>
      <c r="AD12" s="50"/>
      <c r="AE12" s="51"/>
      <c r="AF12" s="43"/>
      <c r="AG12" s="43"/>
      <c r="AH12" s="41"/>
    </row>
    <row r="13" spans="1:40" x14ac:dyDescent="0.3">
      <c r="A13">
        <v>11</v>
      </c>
      <c r="B13" s="53"/>
      <c r="C13" s="41"/>
      <c r="D13" s="41"/>
      <c r="E13" s="49"/>
      <c r="F13" s="41"/>
      <c r="G13" s="41"/>
      <c r="H13" s="43"/>
      <c r="I13" s="45"/>
      <c r="J13" s="41"/>
      <c r="K13" s="51"/>
      <c r="L13" s="45"/>
      <c r="M13" s="51"/>
      <c r="N13" s="51"/>
      <c r="O13" s="50"/>
      <c r="P13" s="51"/>
      <c r="Q13" s="51"/>
      <c r="R13" s="43"/>
      <c r="S13" s="51"/>
      <c r="T13" s="41"/>
      <c r="U13" s="50"/>
      <c r="V13" s="51"/>
      <c r="W13" s="51"/>
      <c r="X13" s="50"/>
      <c r="Y13" s="51"/>
      <c r="Z13" s="51"/>
      <c r="AA13" s="50"/>
      <c r="AB13" s="51"/>
      <c r="AC13" s="51"/>
      <c r="AD13" s="50"/>
      <c r="AE13" s="51"/>
      <c r="AF13" s="51"/>
      <c r="AG13" s="51"/>
      <c r="AH13" s="51"/>
    </row>
    <row r="14" spans="1:40" x14ac:dyDescent="0.3">
      <c r="A14">
        <v>12</v>
      </c>
      <c r="B14" s="41"/>
      <c r="C14" s="41"/>
      <c r="D14" s="41"/>
      <c r="E14" s="49"/>
      <c r="F14" s="41"/>
      <c r="G14" s="41"/>
      <c r="H14" s="43"/>
      <c r="I14" s="43"/>
      <c r="J14" s="41"/>
      <c r="K14" s="51"/>
      <c r="L14" s="45"/>
      <c r="M14" s="51"/>
      <c r="N14" s="43"/>
      <c r="O14" s="43"/>
      <c r="P14" s="41"/>
      <c r="Q14" s="51"/>
      <c r="R14" s="43"/>
      <c r="S14" s="51"/>
      <c r="T14" s="51"/>
      <c r="U14" s="50"/>
      <c r="V14" s="51"/>
      <c r="W14" s="51"/>
      <c r="X14" s="50"/>
      <c r="Y14" s="51"/>
      <c r="Z14" s="43"/>
      <c r="AA14" s="43"/>
      <c r="AB14" s="41"/>
      <c r="AC14" s="51"/>
      <c r="AD14" s="50"/>
      <c r="AE14" s="51"/>
      <c r="AF14" s="51"/>
      <c r="AG14" s="51"/>
      <c r="AH14" s="51"/>
    </row>
    <row r="15" spans="1:40" x14ac:dyDescent="0.3">
      <c r="A15">
        <v>13</v>
      </c>
      <c r="B15" s="53"/>
      <c r="C15" s="41"/>
      <c r="D15" s="41"/>
      <c r="E15" s="49"/>
      <c r="F15" s="41"/>
      <c r="G15" s="41"/>
      <c r="H15" s="43"/>
      <c r="I15" s="45"/>
      <c r="J15" s="41"/>
      <c r="K15" s="43"/>
      <c r="L15" s="45"/>
      <c r="M15" s="41"/>
      <c r="N15" s="43"/>
      <c r="O15" s="43"/>
      <c r="P15" s="41"/>
      <c r="Q15" s="43"/>
      <c r="R15" s="43"/>
      <c r="S15" s="41"/>
      <c r="T15" s="41"/>
      <c r="U15" s="50"/>
      <c r="V15" s="51"/>
      <c r="W15" s="51"/>
      <c r="X15" s="50"/>
      <c r="Y15" s="51"/>
      <c r="Z15" s="43"/>
      <c r="AA15" s="43"/>
      <c r="AB15" s="41"/>
      <c r="AC15" s="51"/>
      <c r="AD15" s="50"/>
      <c r="AE15" s="51"/>
      <c r="AF15" s="51"/>
      <c r="AG15" s="51"/>
      <c r="AH15" s="51"/>
    </row>
    <row r="16" spans="1:40" x14ac:dyDescent="0.3">
      <c r="A16">
        <v>14</v>
      </c>
      <c r="B16" s="53"/>
      <c r="C16" s="41"/>
      <c r="D16" s="41"/>
      <c r="E16" s="49"/>
      <c r="F16" s="41"/>
      <c r="G16" s="41"/>
      <c r="H16" s="43"/>
      <c r="I16" s="45"/>
      <c r="J16" s="41"/>
      <c r="K16" s="51"/>
      <c r="L16" s="45"/>
      <c r="M16" s="51"/>
      <c r="N16" s="43"/>
      <c r="O16" s="50"/>
      <c r="P16" s="41"/>
      <c r="Q16" s="43"/>
      <c r="R16" s="43"/>
      <c r="S16" s="41"/>
      <c r="T16" s="41"/>
      <c r="U16" s="50"/>
      <c r="V16" s="51"/>
      <c r="W16" s="51"/>
      <c r="X16" s="50"/>
      <c r="Y16" s="51"/>
      <c r="Z16" s="43"/>
      <c r="AA16" s="50"/>
      <c r="AB16" s="41"/>
      <c r="AC16" s="51"/>
      <c r="AD16" s="50"/>
      <c r="AE16" s="51"/>
      <c r="AF16" s="51"/>
      <c r="AG16" s="51"/>
      <c r="AH16" s="51"/>
    </row>
    <row r="17" spans="1:34" x14ac:dyDescent="0.3">
      <c r="A17">
        <v>15</v>
      </c>
      <c r="B17" s="53"/>
      <c r="C17" s="41"/>
      <c r="D17" s="41"/>
      <c r="E17" s="49"/>
      <c r="F17" s="41"/>
      <c r="G17" s="41"/>
      <c r="H17" s="43"/>
      <c r="I17" s="43"/>
      <c r="J17" s="41"/>
      <c r="K17" s="51"/>
      <c r="L17" s="45"/>
      <c r="M17" s="51"/>
      <c r="N17" s="43"/>
      <c r="O17" s="43"/>
      <c r="P17" s="41"/>
      <c r="Q17" s="43"/>
      <c r="R17" s="43"/>
      <c r="S17" s="41"/>
      <c r="T17" s="51"/>
      <c r="U17" s="50"/>
      <c r="V17" s="51"/>
      <c r="W17" s="51"/>
      <c r="X17" s="50"/>
      <c r="Y17" s="51"/>
      <c r="Z17" s="43"/>
      <c r="AA17" s="43"/>
      <c r="AB17" s="41"/>
      <c r="AC17" s="51"/>
      <c r="AD17" s="50"/>
      <c r="AE17" s="51"/>
      <c r="AF17" s="51"/>
      <c r="AG17" s="51"/>
      <c r="AH17" s="51"/>
    </row>
    <row r="18" spans="1:34" x14ac:dyDescent="0.3">
      <c r="A18">
        <v>16</v>
      </c>
      <c r="B18" s="53"/>
      <c r="C18" s="41"/>
      <c r="D18" s="41"/>
      <c r="E18" s="41"/>
      <c r="F18" s="41"/>
      <c r="G18" s="41"/>
      <c r="H18" s="43"/>
      <c r="I18" s="45"/>
      <c r="J18" s="41"/>
      <c r="K18" s="51"/>
      <c r="L18" s="45"/>
      <c r="M18" s="51"/>
      <c r="N18" s="43"/>
      <c r="O18" s="43"/>
      <c r="P18" s="41"/>
      <c r="Q18" s="43"/>
      <c r="R18" s="43"/>
      <c r="S18" s="41"/>
      <c r="T18" s="41"/>
      <c r="U18" s="50"/>
      <c r="V18" s="51"/>
      <c r="W18" s="51"/>
      <c r="X18" s="50"/>
      <c r="Y18" s="51"/>
      <c r="Z18" s="43"/>
      <c r="AA18" s="43"/>
      <c r="AB18" s="41"/>
      <c r="AC18" s="51"/>
      <c r="AD18" s="50"/>
      <c r="AE18" s="51"/>
      <c r="AF18" s="51"/>
      <c r="AG18" s="51"/>
      <c r="AH18" s="51"/>
    </row>
    <row r="19" spans="1:34" x14ac:dyDescent="0.3">
      <c r="A19">
        <v>17</v>
      </c>
      <c r="B19" s="53"/>
      <c r="C19" s="41"/>
      <c r="D19" s="41"/>
      <c r="E19" s="49"/>
      <c r="F19" s="41"/>
      <c r="G19" s="41"/>
      <c r="H19" s="43"/>
      <c r="I19" s="45"/>
      <c r="J19" s="41"/>
      <c r="K19" s="51"/>
      <c r="L19" s="45"/>
      <c r="M19" s="51"/>
      <c r="N19" s="43"/>
      <c r="O19" s="50"/>
      <c r="P19" s="41"/>
      <c r="Q19" s="43"/>
      <c r="R19" s="43"/>
      <c r="S19" s="41"/>
      <c r="T19" s="41"/>
      <c r="U19" s="50"/>
      <c r="V19" s="51"/>
      <c r="W19" s="51"/>
      <c r="X19" s="50"/>
      <c r="Y19" s="51"/>
      <c r="Z19" s="43"/>
      <c r="AA19" s="50"/>
      <c r="AB19" s="41"/>
      <c r="AC19" s="51"/>
      <c r="AD19" s="50"/>
      <c r="AE19" s="52"/>
      <c r="AF19" s="51"/>
      <c r="AG19" s="51"/>
      <c r="AH19" s="51"/>
    </row>
    <row r="20" spans="1:34" x14ac:dyDescent="0.3">
      <c r="A20">
        <v>18</v>
      </c>
      <c r="B20" s="53"/>
      <c r="C20" s="41"/>
      <c r="D20" s="41"/>
      <c r="E20" s="41"/>
      <c r="F20" s="41"/>
      <c r="G20" s="41"/>
      <c r="H20" s="43"/>
      <c r="I20" s="45"/>
      <c r="J20" s="41"/>
      <c r="K20" s="51"/>
      <c r="L20" s="45"/>
      <c r="M20" s="51"/>
      <c r="N20" s="43"/>
      <c r="O20" s="50"/>
      <c r="P20" s="41"/>
      <c r="Q20" s="43"/>
      <c r="R20" s="43"/>
      <c r="S20" s="41"/>
      <c r="T20" s="41"/>
      <c r="U20" s="50"/>
      <c r="V20" s="51"/>
      <c r="W20" s="51"/>
      <c r="X20" s="50"/>
      <c r="Y20" s="51"/>
      <c r="Z20" s="43"/>
      <c r="AA20" s="50"/>
      <c r="AB20" s="41"/>
      <c r="AC20" s="51"/>
      <c r="AD20" s="50"/>
      <c r="AE20" s="51"/>
      <c r="AF20" s="51"/>
      <c r="AG20" s="51"/>
      <c r="AH20" s="51"/>
    </row>
    <row r="21" spans="1:34" x14ac:dyDescent="0.3">
      <c r="A21">
        <v>19</v>
      </c>
      <c r="B21" s="53"/>
      <c r="C21" s="41"/>
      <c r="D21" s="41"/>
      <c r="E21" s="49"/>
      <c r="F21" s="41"/>
      <c r="G21" s="41"/>
      <c r="H21" s="43"/>
      <c r="I21" s="45"/>
      <c r="J21" s="41"/>
      <c r="K21" s="51"/>
      <c r="L21" s="45"/>
      <c r="M21" s="51"/>
      <c r="N21" s="43"/>
      <c r="O21" s="43"/>
      <c r="P21" s="41"/>
      <c r="Q21" s="43"/>
      <c r="R21" s="43"/>
      <c r="S21" s="41"/>
      <c r="T21" s="41"/>
      <c r="U21" s="50"/>
      <c r="V21" s="51"/>
      <c r="W21" s="51"/>
      <c r="X21" s="50"/>
      <c r="Y21" s="51"/>
      <c r="Z21" s="43"/>
      <c r="AA21" s="43"/>
      <c r="AB21" s="41"/>
      <c r="AC21" s="51"/>
      <c r="AD21" s="50"/>
      <c r="AE21" s="51"/>
      <c r="AF21" s="51"/>
      <c r="AG21" s="51"/>
      <c r="AH21" s="51"/>
    </row>
    <row r="22" spans="1:34" x14ac:dyDescent="0.3">
      <c r="A22">
        <v>20</v>
      </c>
      <c r="B22" s="53"/>
      <c r="C22" s="41"/>
      <c r="D22" s="41"/>
      <c r="E22" s="49"/>
      <c r="F22" s="41"/>
      <c r="G22" s="41"/>
      <c r="H22" s="43"/>
      <c r="I22" s="45"/>
      <c r="J22" s="41"/>
      <c r="K22" s="51"/>
      <c r="L22" s="45"/>
      <c r="M22" s="51"/>
      <c r="N22" s="43"/>
      <c r="O22" s="50"/>
      <c r="P22" s="41"/>
      <c r="Q22" s="43"/>
      <c r="R22" s="43"/>
      <c r="S22" s="41"/>
      <c r="T22" s="41"/>
      <c r="U22" s="50"/>
      <c r="V22" s="51"/>
      <c r="W22" s="51"/>
      <c r="X22" s="50"/>
      <c r="Y22" s="51"/>
      <c r="Z22" s="43"/>
      <c r="AA22" s="50"/>
      <c r="AB22" s="41"/>
      <c r="AC22" s="51"/>
      <c r="AD22" s="50"/>
      <c r="AE22" s="51"/>
      <c r="AF22" s="51"/>
      <c r="AG22" s="51"/>
      <c r="AH22" s="51"/>
    </row>
    <row r="23" spans="1:34" x14ac:dyDescent="0.3">
      <c r="A23">
        <v>21</v>
      </c>
      <c r="B23" s="53"/>
      <c r="C23" s="41"/>
      <c r="D23" s="41"/>
      <c r="E23" s="49"/>
      <c r="F23" s="41"/>
      <c r="G23" s="41"/>
      <c r="H23" s="43"/>
      <c r="I23" s="43"/>
      <c r="J23" s="41"/>
      <c r="K23" s="51"/>
      <c r="L23" s="45"/>
      <c r="M23" s="51"/>
      <c r="N23" s="43"/>
      <c r="O23" s="43"/>
      <c r="P23" s="41"/>
      <c r="Q23" s="43"/>
      <c r="R23" s="43"/>
      <c r="S23" s="41"/>
      <c r="T23" s="51"/>
      <c r="U23" s="50"/>
      <c r="V23" s="51"/>
      <c r="W23" s="51"/>
      <c r="X23" s="50"/>
      <c r="Y23" s="51"/>
      <c r="Z23" s="43"/>
      <c r="AA23" s="43"/>
      <c r="AB23" s="41"/>
      <c r="AC23" s="51"/>
      <c r="AD23" s="50"/>
      <c r="AE23" s="51"/>
      <c r="AF23" s="51"/>
      <c r="AG23" s="51"/>
      <c r="AH23" s="51"/>
    </row>
    <row r="24" spans="1:34" x14ac:dyDescent="0.3">
      <c r="A24">
        <v>22</v>
      </c>
      <c r="B24" s="53"/>
      <c r="C24" s="41"/>
      <c r="D24" s="41"/>
      <c r="E24" s="49"/>
      <c r="F24" s="41"/>
      <c r="G24" s="41"/>
      <c r="H24" s="43"/>
      <c r="I24" s="45"/>
      <c r="J24" s="41"/>
      <c r="K24" s="51"/>
      <c r="L24" s="45"/>
      <c r="M24" s="51"/>
      <c r="N24" s="43"/>
      <c r="O24" s="43"/>
      <c r="P24" s="41"/>
      <c r="Q24" s="43"/>
      <c r="R24" s="43"/>
      <c r="S24" s="41"/>
      <c r="T24" s="41"/>
      <c r="U24" s="50"/>
      <c r="V24" s="51"/>
      <c r="W24" s="51"/>
      <c r="X24" s="50"/>
      <c r="Y24" s="51"/>
      <c r="Z24" s="43"/>
      <c r="AA24" s="43"/>
      <c r="AB24" s="41"/>
      <c r="AC24" s="51"/>
      <c r="AD24" s="50"/>
      <c r="AE24" s="51"/>
      <c r="AF24" s="51"/>
      <c r="AG24" s="51"/>
      <c r="AH24" s="51"/>
    </row>
    <row r="25" spans="1:34" x14ac:dyDescent="0.3">
      <c r="A25">
        <v>23</v>
      </c>
    </row>
    <row r="26" spans="1:34" x14ac:dyDescent="0.3">
      <c r="A26">
        <v>24</v>
      </c>
    </row>
    <row r="27" spans="1:34" x14ac:dyDescent="0.3">
      <c r="A27">
        <v>25</v>
      </c>
      <c r="B27" s="41"/>
      <c r="C27" s="41"/>
      <c r="D27" s="41"/>
      <c r="E27" s="41"/>
      <c r="F27" s="41"/>
      <c r="G27" s="41"/>
      <c r="N27" s="43"/>
      <c r="O27" s="43"/>
      <c r="P27" s="41"/>
      <c r="Z27" s="43"/>
      <c r="AA27" s="43"/>
      <c r="AB27" s="41"/>
    </row>
    <row r="28" spans="1:34" x14ac:dyDescent="0.3">
      <c r="A28">
        <v>26</v>
      </c>
      <c r="B28" s="41"/>
      <c r="C28" s="41"/>
      <c r="D28" s="41"/>
      <c r="E28" s="42"/>
      <c r="F28" s="41"/>
      <c r="G28" s="41"/>
      <c r="Q28" s="43"/>
      <c r="R28" s="43"/>
      <c r="S28" s="41"/>
    </row>
    <row r="29" spans="1:34" x14ac:dyDescent="0.3">
      <c r="A29">
        <v>27</v>
      </c>
      <c r="B29" s="41"/>
      <c r="C29" s="41"/>
      <c r="D29" s="41"/>
      <c r="E29" s="42"/>
      <c r="F29" s="41"/>
      <c r="G29" s="41"/>
      <c r="N29" s="43"/>
      <c r="O29" s="43"/>
      <c r="P29" s="41"/>
      <c r="Z29" s="43"/>
      <c r="AA29" s="43"/>
      <c r="AB29" s="41"/>
    </row>
    <row r="30" spans="1:34" x14ac:dyDescent="0.3">
      <c r="A30">
        <v>28</v>
      </c>
      <c r="B30" s="41"/>
      <c r="C30" s="41"/>
      <c r="D30" s="41"/>
      <c r="E30" s="42"/>
      <c r="F30" s="41"/>
      <c r="G30" s="41"/>
      <c r="H30" s="43"/>
      <c r="I30" s="43"/>
      <c r="J30" s="41"/>
      <c r="N30" s="43"/>
      <c r="O30" s="43"/>
      <c r="P30" s="41"/>
      <c r="Q30" s="43"/>
      <c r="R30" s="43"/>
      <c r="S30" s="41"/>
      <c r="Z30" s="43"/>
      <c r="AA30" s="43"/>
      <c r="AB30" s="41"/>
    </row>
    <row r="31" spans="1:34" x14ac:dyDescent="0.3">
      <c r="A31">
        <v>29</v>
      </c>
      <c r="B31" s="41"/>
      <c r="C31" s="41"/>
      <c r="D31" s="41"/>
      <c r="E31" s="41"/>
      <c r="F31" s="41"/>
      <c r="G31" s="41"/>
      <c r="H31" s="43"/>
      <c r="I31" s="43"/>
      <c r="J31" s="41"/>
      <c r="Z31" s="43"/>
      <c r="AA31" s="43"/>
      <c r="AB31" s="41"/>
    </row>
    <row r="32" spans="1:34" x14ac:dyDescent="0.3">
      <c r="A32">
        <v>30</v>
      </c>
      <c r="B32" s="41"/>
      <c r="C32" s="41"/>
      <c r="D32" s="41"/>
      <c r="E32" s="42"/>
      <c r="F32" s="41"/>
      <c r="G32" s="41"/>
      <c r="H32" s="43"/>
      <c r="I32" s="43"/>
      <c r="J32" s="41"/>
      <c r="N32" s="43"/>
      <c r="O32" s="43"/>
      <c r="P32" s="41"/>
      <c r="Q32" s="43"/>
      <c r="R32" s="43"/>
      <c r="S32" s="41"/>
      <c r="Z32" s="43"/>
      <c r="AA32" s="43"/>
      <c r="AB32" s="41"/>
    </row>
    <row r="33" spans="1:28" x14ac:dyDescent="0.3">
      <c r="A33">
        <v>31</v>
      </c>
      <c r="B33" s="41"/>
      <c r="C33" s="41"/>
      <c r="D33" s="41"/>
      <c r="E33" s="41"/>
      <c r="F33" s="41"/>
      <c r="G33" s="41"/>
      <c r="H33" s="43"/>
      <c r="I33" s="43"/>
      <c r="J33" s="41"/>
      <c r="N33" s="43"/>
      <c r="O33" s="43"/>
      <c r="P33" s="41"/>
      <c r="Q33" s="43"/>
      <c r="R33" s="43"/>
      <c r="S33" s="41"/>
      <c r="Z33" s="43"/>
      <c r="AA33" s="43"/>
      <c r="AB33" s="41"/>
    </row>
    <row r="34" spans="1:28" x14ac:dyDescent="0.3">
      <c r="A34">
        <v>32</v>
      </c>
      <c r="B34" s="41"/>
      <c r="C34" s="41"/>
      <c r="D34" s="41"/>
      <c r="E34" s="42"/>
      <c r="F34" s="41"/>
      <c r="G34" s="41"/>
      <c r="N34" s="43"/>
      <c r="O34" s="43"/>
      <c r="P34" s="41"/>
      <c r="Z34" s="43"/>
      <c r="AA34" s="43"/>
      <c r="AB34" s="41"/>
    </row>
    <row r="35" spans="1:28" x14ac:dyDescent="0.3">
      <c r="A35">
        <v>33</v>
      </c>
      <c r="B35" s="41"/>
      <c r="C35" s="41"/>
      <c r="D35" s="41"/>
      <c r="E35" s="42"/>
      <c r="F35" s="41"/>
      <c r="G35" s="41"/>
      <c r="H35" s="43"/>
      <c r="I35" s="43"/>
      <c r="J35" s="41"/>
      <c r="N35" s="43"/>
      <c r="O35" s="43"/>
      <c r="P35" s="41"/>
      <c r="Q35" s="43"/>
      <c r="R35" s="43"/>
      <c r="S35" s="41"/>
      <c r="Z35" s="43"/>
      <c r="AA35" s="43"/>
      <c r="AB35" s="41"/>
    </row>
    <row r="36" spans="1:28" x14ac:dyDescent="0.3">
      <c r="A36">
        <v>34</v>
      </c>
      <c r="B36" s="41"/>
      <c r="C36" s="41"/>
      <c r="D36" s="41"/>
      <c r="E36" s="42"/>
      <c r="F36" s="41"/>
      <c r="G36" s="41"/>
      <c r="Q36" s="43"/>
      <c r="R36" s="43"/>
      <c r="S36" s="41"/>
    </row>
    <row r="37" spans="1:28" x14ac:dyDescent="0.3">
      <c r="A37">
        <v>35</v>
      </c>
      <c r="B37" s="41"/>
      <c r="C37" s="41"/>
      <c r="D37" s="41"/>
      <c r="E37" s="42"/>
      <c r="F37" s="41"/>
      <c r="G37" s="41"/>
      <c r="H37" s="43"/>
      <c r="I37" s="43"/>
      <c r="J37" s="41"/>
      <c r="Q37" s="43"/>
      <c r="R37" s="43"/>
      <c r="S37" s="41"/>
    </row>
    <row r="38" spans="1:28" x14ac:dyDescent="0.3">
      <c r="A38">
        <v>36</v>
      </c>
      <c r="B38" s="41"/>
      <c r="C38" s="41"/>
      <c r="D38" s="41"/>
      <c r="E38" s="41"/>
      <c r="F38" s="41"/>
      <c r="G38" s="41"/>
      <c r="H38" s="43"/>
      <c r="I38" s="43"/>
      <c r="J38" s="41"/>
    </row>
    <row r="39" spans="1:28" x14ac:dyDescent="0.3">
      <c r="A39">
        <v>37</v>
      </c>
      <c r="B39" s="41"/>
      <c r="C39" s="41"/>
      <c r="D39" s="41"/>
      <c r="E39" s="42"/>
      <c r="F39" s="41"/>
      <c r="G39" s="41"/>
      <c r="H39" s="43"/>
      <c r="I39" s="43"/>
      <c r="J39" s="41"/>
      <c r="N39" s="43"/>
      <c r="O39" s="43"/>
      <c r="P39" s="41"/>
      <c r="Q39" s="43"/>
      <c r="R39" s="43"/>
      <c r="S39" s="41"/>
      <c r="Z39" s="43"/>
      <c r="AA39" s="43"/>
      <c r="AB39" s="41"/>
    </row>
    <row r="40" spans="1:28" x14ac:dyDescent="0.3">
      <c r="A40">
        <v>38</v>
      </c>
      <c r="B40" s="41"/>
      <c r="C40" s="41"/>
      <c r="D40" s="41"/>
      <c r="E40" s="41"/>
      <c r="F40" s="41"/>
      <c r="G40" s="41"/>
      <c r="H40" s="43"/>
      <c r="I40" s="43"/>
      <c r="J40" s="41"/>
      <c r="N40" s="43"/>
      <c r="O40" s="43"/>
      <c r="P40" s="41"/>
      <c r="Q40" s="43"/>
      <c r="R40" s="43"/>
      <c r="S40" s="41"/>
      <c r="Z40" s="43"/>
      <c r="AA40" s="43"/>
      <c r="AB40" s="41"/>
    </row>
    <row r="41" spans="1:28" x14ac:dyDescent="0.3">
      <c r="A41">
        <v>39</v>
      </c>
      <c r="B41" s="41"/>
      <c r="C41" s="41"/>
      <c r="D41" s="41"/>
      <c r="E41" s="42"/>
      <c r="F41" s="41"/>
      <c r="G41" s="41"/>
      <c r="Q41" s="43"/>
      <c r="R41" s="43"/>
      <c r="S41" s="41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27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28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29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30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31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32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33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34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35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36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tabSelected="1" zoomScaleNormal="100" zoomScaleSheetLayoutView="85" workbookViewId="0">
      <selection activeCell="B26" sqref="B26"/>
    </sheetView>
  </sheetViews>
  <sheetFormatPr defaultColWidth="0" defaultRowHeight="15" customHeight="1" zeroHeight="1" x14ac:dyDescent="0.3"/>
  <cols>
    <col min="1" max="1" width="2.44140625" customWidth="1"/>
    <col min="2" max="2" width="9.109375" style="12" customWidth="1"/>
    <col min="3" max="3" width="2.33203125" customWidth="1"/>
    <col min="4" max="4" width="9.6640625" customWidth="1"/>
    <col min="5" max="6" width="9.109375" customWidth="1"/>
    <col min="7" max="7" width="10.109375" customWidth="1"/>
    <col min="8" max="8" width="9.109375" customWidth="1"/>
    <col min="9" max="9" width="14" customWidth="1"/>
    <col min="10" max="10" width="4.88671875" customWidth="1"/>
    <col min="11" max="11" width="23.5546875" bestFit="1" customWidth="1"/>
    <col min="12" max="12" width="4.5546875" customWidth="1"/>
    <col min="13" max="13" width="21.6640625" bestFit="1" customWidth="1"/>
    <col min="14" max="14" width="4.5546875" hidden="1" customWidth="1"/>
    <col min="15" max="15" width="35" hidden="1" customWidth="1"/>
    <col min="16" max="16" width="2.33203125" hidden="1" customWidth="1"/>
    <col min="17" max="16384" width="9.109375" hidden="1"/>
  </cols>
  <sheetData>
    <row r="1" spans="2:17" ht="14.4" x14ac:dyDescent="0.3"/>
    <row r="2" spans="2:17" ht="25.8" x14ac:dyDescent="0.5">
      <c r="B2" s="68" t="s">
        <v>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14"/>
      <c r="O2" s="14"/>
      <c r="P2" s="14"/>
      <c r="Q2" s="13"/>
    </row>
    <row r="3" spans="2:17" ht="14.4" x14ac:dyDescent="0.3"/>
    <row r="4" spans="2:17" ht="14.4" x14ac:dyDescent="0.3">
      <c r="B4" s="15" t="s">
        <v>5</v>
      </c>
      <c r="C4" s="16"/>
      <c r="D4" s="16"/>
      <c r="E4" s="16"/>
      <c r="F4" s="16"/>
      <c r="G4" s="17"/>
      <c r="I4" s="108"/>
      <c r="J4" s="109"/>
      <c r="K4" s="109"/>
      <c r="L4" s="110"/>
    </row>
    <row r="5" spans="2:17" ht="14.4" x14ac:dyDescent="0.3">
      <c r="B5" s="19" t="s">
        <v>6</v>
      </c>
      <c r="C5" s="20"/>
      <c r="D5" s="20"/>
      <c r="E5" s="20"/>
      <c r="F5" s="20"/>
      <c r="G5" s="21"/>
      <c r="I5" s="114"/>
      <c r="J5" s="115"/>
      <c r="K5" s="115"/>
      <c r="L5" s="116"/>
    </row>
    <row r="6" spans="2:17" ht="14.4" x14ac:dyDescent="0.3">
      <c r="B6" s="19" t="s">
        <v>7</v>
      </c>
      <c r="C6" s="20"/>
      <c r="D6" s="20"/>
      <c r="E6" s="20"/>
      <c r="F6" s="20"/>
      <c r="G6" s="21"/>
      <c r="I6" s="114"/>
      <c r="J6" s="115"/>
      <c r="K6" s="115"/>
      <c r="L6" s="116"/>
    </row>
    <row r="7" spans="2:17" ht="14.4" x14ac:dyDescent="0.3">
      <c r="B7" s="19" t="s">
        <v>8</v>
      </c>
      <c r="C7" s="20"/>
      <c r="D7" s="20"/>
      <c r="E7" s="20"/>
      <c r="F7" s="20"/>
      <c r="G7" s="21"/>
      <c r="I7" s="114"/>
      <c r="J7" s="115"/>
      <c r="K7" s="115"/>
      <c r="L7" s="116"/>
    </row>
    <row r="8" spans="2:17" ht="14.4" x14ac:dyDescent="0.3">
      <c r="B8" s="19" t="s">
        <v>9</v>
      </c>
      <c r="C8" s="20"/>
      <c r="D8" s="20"/>
      <c r="E8" s="20"/>
      <c r="F8" s="20"/>
      <c r="G8" s="21"/>
      <c r="I8" s="114"/>
      <c r="J8" s="115"/>
      <c r="K8" s="115"/>
      <c r="L8" s="116"/>
    </row>
    <row r="9" spans="2:17" ht="14.4" x14ac:dyDescent="0.3">
      <c r="B9" s="19" t="s">
        <v>10</v>
      </c>
      <c r="C9" s="20"/>
      <c r="D9" s="20"/>
      <c r="E9" s="20"/>
      <c r="F9" s="20"/>
      <c r="G9" s="21"/>
      <c r="I9" s="114"/>
      <c r="J9" s="115"/>
      <c r="K9" s="115"/>
      <c r="L9" s="116"/>
    </row>
    <row r="10" spans="2:17" ht="14.4" x14ac:dyDescent="0.3">
      <c r="B10" s="22" t="s">
        <v>9</v>
      </c>
      <c r="C10" s="23"/>
      <c r="D10" s="23"/>
      <c r="E10" s="23"/>
      <c r="F10" s="23"/>
      <c r="G10" s="24"/>
      <c r="I10" s="105"/>
      <c r="J10" s="106"/>
      <c r="K10" s="106"/>
      <c r="L10" s="107"/>
    </row>
    <row r="11" spans="2:17" ht="14.4" x14ac:dyDescent="0.3">
      <c r="B11" s="25"/>
      <c r="I11" s="26"/>
      <c r="J11" s="26"/>
      <c r="K11" s="26"/>
      <c r="L11" s="26"/>
    </row>
    <row r="12" spans="2:17" ht="14.4" x14ac:dyDescent="0.3">
      <c r="B12" s="15" t="s">
        <v>11</v>
      </c>
      <c r="C12" s="16"/>
      <c r="D12" s="16"/>
      <c r="E12" s="16"/>
      <c r="F12" s="16"/>
      <c r="G12" s="17"/>
      <c r="I12" s="108"/>
      <c r="J12" s="109"/>
      <c r="K12" s="109"/>
      <c r="L12" s="110"/>
    </row>
    <row r="13" spans="2:17" ht="14.4" x14ac:dyDescent="0.3">
      <c r="B13" s="19" t="s">
        <v>12</v>
      </c>
      <c r="C13" s="20"/>
      <c r="D13" s="20"/>
      <c r="E13" s="20"/>
      <c r="F13" s="20"/>
      <c r="G13" s="21"/>
      <c r="I13" s="111"/>
      <c r="J13" s="112"/>
      <c r="K13" s="112"/>
      <c r="L13" s="113"/>
    </row>
    <row r="14" spans="2:17" ht="14.4" x14ac:dyDescent="0.3">
      <c r="B14" s="19" t="s">
        <v>13</v>
      </c>
      <c r="C14" s="20"/>
      <c r="D14" s="20"/>
      <c r="E14" s="20"/>
      <c r="F14" s="20"/>
      <c r="G14" s="21"/>
      <c r="I14" s="114"/>
      <c r="J14" s="115"/>
      <c r="K14" s="115"/>
      <c r="L14" s="116"/>
    </row>
    <row r="15" spans="2:17" ht="14.4" x14ac:dyDescent="0.3">
      <c r="B15" s="19" t="s">
        <v>14</v>
      </c>
      <c r="C15" s="20"/>
      <c r="D15" s="20"/>
      <c r="E15" s="20"/>
      <c r="F15" s="20"/>
      <c r="G15" s="21"/>
      <c r="I15" s="114"/>
      <c r="J15" s="115"/>
      <c r="K15" s="115"/>
      <c r="L15" s="116"/>
    </row>
    <row r="16" spans="2:17" ht="14.4" x14ac:dyDescent="0.3">
      <c r="B16" s="19" t="s">
        <v>15</v>
      </c>
      <c r="C16" s="20"/>
      <c r="D16" s="20"/>
      <c r="E16" s="20"/>
      <c r="F16" s="20"/>
      <c r="G16" s="21"/>
      <c r="I16" s="111"/>
      <c r="J16" s="112"/>
      <c r="K16" s="112"/>
      <c r="L16" s="113"/>
    </row>
    <row r="17" spans="2:16" ht="14.4" x14ac:dyDescent="0.3">
      <c r="B17" s="22" t="s">
        <v>16</v>
      </c>
      <c r="C17" s="23"/>
      <c r="D17" s="23"/>
      <c r="E17" s="23"/>
      <c r="F17" s="23"/>
      <c r="G17" s="24"/>
      <c r="I17" s="105"/>
      <c r="J17" s="106"/>
      <c r="K17" s="106"/>
      <c r="L17" s="107"/>
      <c r="M17" s="18"/>
      <c r="N17" s="18"/>
    </row>
    <row r="18" spans="2:16" ht="14.4" x14ac:dyDescent="0.3"/>
    <row r="19" spans="2:16" ht="14.4" x14ac:dyDescent="0.3">
      <c r="B19" s="71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2"/>
      <c r="N19" s="27"/>
      <c r="O19" s="27"/>
      <c r="P19" s="27"/>
    </row>
    <row r="20" spans="2:16" ht="14.4" x14ac:dyDescent="0.3"/>
    <row r="21" spans="2:16" ht="15" customHeight="1" x14ac:dyDescent="0.3">
      <c r="B21"/>
    </row>
    <row r="22" spans="2:16" ht="15" customHeight="1" x14ac:dyDescent="0.3"/>
    <row r="23" spans="2:16" ht="15" customHeight="1" x14ac:dyDescent="0.3"/>
    <row r="24" spans="2:16" ht="15" customHeight="1" x14ac:dyDescent="0.3"/>
    <row r="25" spans="2:16" ht="15" customHeight="1" x14ac:dyDescent="0.3"/>
    <row r="26" spans="2:16" ht="15" customHeight="1" x14ac:dyDescent="0.3"/>
    <row r="27" spans="2:16" ht="15" customHeight="1" x14ac:dyDescent="0.3"/>
    <row r="28" spans="2:16" ht="15" customHeight="1" x14ac:dyDescent="0.3"/>
    <row r="29" spans="2:16" ht="15" customHeight="1" x14ac:dyDescent="0.3"/>
    <row r="30" spans="2:16" ht="15" customHeight="1" x14ac:dyDescent="0.3"/>
    <row r="31" spans="2:16" ht="15" customHeight="1" x14ac:dyDescent="0.3"/>
    <row r="32" spans="2:16" ht="15" customHeight="1" x14ac:dyDescent="0.3"/>
    <row r="33" ht="15" customHeight="1" x14ac:dyDescent="0.3"/>
    <row r="34" ht="15" customHeight="1" x14ac:dyDescent="0.3"/>
  </sheetData>
  <mergeCells count="13">
    <mergeCell ref="I9:L9"/>
    <mergeCell ref="I4:L4"/>
    <mergeCell ref="I5:L5"/>
    <mergeCell ref="I6:L6"/>
    <mergeCell ref="I7:L7"/>
    <mergeCell ref="I8:L8"/>
    <mergeCell ref="I17:L17"/>
    <mergeCell ref="I10:L10"/>
    <mergeCell ref="I12:L12"/>
    <mergeCell ref="I13:L13"/>
    <mergeCell ref="I14:L14"/>
    <mergeCell ref="I15:L15"/>
    <mergeCell ref="I16:L16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37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38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39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4.4" x14ac:dyDescent="0.3"/>
  <cols>
    <col min="1" max="1" width="3.6640625" customWidth="1"/>
    <col min="2" max="2" width="189.88671875" bestFit="1" customWidth="1"/>
    <col min="3" max="3" width="15.6640625" customWidth="1"/>
    <col min="4" max="4" width="28.44140625" customWidth="1"/>
    <col min="5" max="9" width="0" hidden="1" customWidth="1"/>
  </cols>
  <sheetData>
    <row r="1" spans="1:4" ht="15.6" x14ac:dyDescent="0.3">
      <c r="A1" s="9"/>
      <c r="B1" s="10" t="s">
        <v>0</v>
      </c>
      <c r="C1" s="11"/>
    </row>
    <row r="2" spans="1:4" ht="15.6" x14ac:dyDescent="0.3">
      <c r="A2" s="9"/>
      <c r="B2" s="1"/>
      <c r="C2" s="2"/>
    </row>
    <row r="3" spans="1:4" ht="15.6" x14ac:dyDescent="0.3">
      <c r="A3" s="9"/>
      <c r="B3" s="10"/>
      <c r="C3" s="11"/>
    </row>
    <row r="5" spans="1:4" x14ac:dyDescent="0.3">
      <c r="A5" s="6"/>
      <c r="B5" s="8"/>
      <c r="C5" s="8" t="s">
        <v>1</v>
      </c>
      <c r="D5" s="8" t="s">
        <v>2</v>
      </c>
    </row>
    <row r="6" spans="1:4" x14ac:dyDescent="0.3">
      <c r="A6" s="6"/>
      <c r="B6" s="5" t="s">
        <v>25</v>
      </c>
      <c r="C6" s="28"/>
    </row>
    <row r="7" spans="1:4" x14ac:dyDescent="0.3">
      <c r="A7" s="7">
        <v>1</v>
      </c>
      <c r="B7" s="3" t="s">
        <v>22</v>
      </c>
      <c r="C7" s="29"/>
    </row>
    <row r="8" spans="1:4" x14ac:dyDescent="0.3">
      <c r="A8" s="7">
        <v>2</v>
      </c>
      <c r="B8" s="3" t="s">
        <v>26</v>
      </c>
      <c r="C8" s="29"/>
    </row>
    <row r="9" spans="1:4" x14ac:dyDescent="0.3">
      <c r="A9" s="7">
        <v>3</v>
      </c>
      <c r="B9" s="36" t="s">
        <v>29</v>
      </c>
      <c r="C9" s="29"/>
    </row>
    <row r="10" spans="1:4" x14ac:dyDescent="0.3">
      <c r="A10" s="7">
        <v>4</v>
      </c>
      <c r="B10" s="3" t="s">
        <v>37</v>
      </c>
      <c r="C10" s="29"/>
    </row>
    <row r="11" spans="1:4" x14ac:dyDescent="0.3">
      <c r="A11" s="7">
        <v>5</v>
      </c>
      <c r="B11" s="4" t="s">
        <v>27</v>
      </c>
      <c r="C11" s="29"/>
    </row>
    <row r="12" spans="1:4" x14ac:dyDescent="0.3">
      <c r="A12" s="7">
        <v>6</v>
      </c>
      <c r="B12" s="4" t="s">
        <v>18</v>
      </c>
      <c r="C12" s="29"/>
    </row>
    <row r="13" spans="1:4" x14ac:dyDescent="0.3">
      <c r="A13" s="7">
        <v>7</v>
      </c>
      <c r="B13" s="3" t="s">
        <v>23</v>
      </c>
      <c r="C13" s="29"/>
    </row>
    <row r="14" spans="1:4" x14ac:dyDescent="0.3">
      <c r="A14" s="7">
        <v>8</v>
      </c>
      <c r="B14" s="4" t="s">
        <v>38</v>
      </c>
      <c r="C14" s="29"/>
    </row>
    <row r="15" spans="1:4" x14ac:dyDescent="0.3">
      <c r="A15" s="7">
        <v>9</v>
      </c>
      <c r="B15" s="36" t="s">
        <v>30</v>
      </c>
      <c r="C15" s="29"/>
    </row>
    <row r="16" spans="1:4" x14ac:dyDescent="0.3">
      <c r="A16" s="7">
        <v>10</v>
      </c>
      <c r="B16" s="4" t="s">
        <v>35</v>
      </c>
      <c r="C16" s="29"/>
    </row>
    <row r="17" spans="1:3" hidden="1" x14ac:dyDescent="0.3">
      <c r="A17" s="7">
        <v>11</v>
      </c>
      <c r="B17" s="32"/>
      <c r="C17" s="29"/>
    </row>
    <row r="18" spans="1:3" hidden="1" x14ac:dyDescent="0.3">
      <c r="A18" s="7">
        <v>12</v>
      </c>
      <c r="B18" s="32"/>
      <c r="C18" s="29"/>
    </row>
    <row r="19" spans="1:3" ht="15" hidden="1" customHeight="1" x14ac:dyDescent="0.3">
      <c r="A19" s="7">
        <v>13</v>
      </c>
      <c r="B19" s="35"/>
      <c r="C19" s="29"/>
    </row>
    <row r="20" spans="1:3" hidden="1" x14ac:dyDescent="0.3">
      <c r="A20" s="7">
        <v>14</v>
      </c>
      <c r="B20" s="32"/>
      <c r="C20" s="29"/>
    </row>
    <row r="21" spans="1:3" hidden="1" x14ac:dyDescent="0.3">
      <c r="A21" s="7">
        <v>15</v>
      </c>
      <c r="B21" s="35"/>
      <c r="C21" s="29"/>
    </row>
    <row r="22" spans="1:3" hidden="1" x14ac:dyDescent="0.3">
      <c r="A22" s="7">
        <v>16</v>
      </c>
      <c r="B22" s="32"/>
      <c r="C22" s="29"/>
    </row>
    <row r="23" spans="1:3" hidden="1" x14ac:dyDescent="0.3">
      <c r="A23" s="7">
        <v>17</v>
      </c>
      <c r="B23" s="32"/>
      <c r="C23" s="29"/>
    </row>
    <row r="24" spans="1:3" hidden="1" x14ac:dyDescent="0.3">
      <c r="A24" s="7">
        <v>18</v>
      </c>
      <c r="B24" s="32"/>
      <c r="C24" s="29"/>
    </row>
    <row r="25" spans="1:3" hidden="1" x14ac:dyDescent="0.3">
      <c r="A25" s="7">
        <v>19</v>
      </c>
      <c r="B25" s="34"/>
      <c r="C25" s="29"/>
    </row>
    <row r="26" spans="1:3" hidden="1" x14ac:dyDescent="0.3">
      <c r="A26" s="7">
        <v>20</v>
      </c>
      <c r="B26" s="32"/>
      <c r="C26" s="29"/>
    </row>
    <row r="27" spans="1:3" hidden="1" x14ac:dyDescent="0.3">
      <c r="A27" s="7">
        <v>21</v>
      </c>
      <c r="B27" s="32"/>
      <c r="C27" s="29"/>
    </row>
    <row r="28" spans="1:3" hidden="1" x14ac:dyDescent="0.3">
      <c r="A28" s="7">
        <v>22</v>
      </c>
      <c r="B28" s="34"/>
      <c r="C28" s="30"/>
    </row>
    <row r="29" spans="1:3" x14ac:dyDescent="0.3">
      <c r="B29" s="32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7</xdr:row>
                    <xdr:rowOff>22860</xdr:rowOff>
                  </from>
                  <to>
                    <xdr:col>2</xdr:col>
                    <xdr:colOff>266700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8</xdr:row>
                    <xdr:rowOff>22860</xdr:rowOff>
                  </from>
                  <to>
                    <xdr:col>2</xdr:col>
                    <xdr:colOff>266700</xdr:colOff>
                    <xdr:row>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22860</xdr:rowOff>
                  </from>
                  <to>
                    <xdr:col>2</xdr:col>
                    <xdr:colOff>266700</xdr:colOff>
                    <xdr:row>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10</xdr:row>
                    <xdr:rowOff>22860</xdr:rowOff>
                  </from>
                  <to>
                    <xdr:col>2</xdr:col>
                    <xdr:colOff>266700</xdr:colOff>
                    <xdr:row>10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11</xdr:row>
                    <xdr:rowOff>22860</xdr:rowOff>
                  </from>
                  <to>
                    <xdr:col>2</xdr:col>
                    <xdr:colOff>266700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12</xdr:row>
                    <xdr:rowOff>22860</xdr:rowOff>
                  </from>
                  <to>
                    <xdr:col>2</xdr:col>
                    <xdr:colOff>266700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13</xdr:row>
                    <xdr:rowOff>22860</xdr:rowOff>
                  </from>
                  <to>
                    <xdr:col>2</xdr:col>
                    <xdr:colOff>266700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14</xdr:row>
                    <xdr:rowOff>22860</xdr:rowOff>
                  </from>
                  <to>
                    <xdr:col>2</xdr:col>
                    <xdr:colOff>266700</xdr:colOff>
                    <xdr:row>14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15</xdr:row>
                    <xdr:rowOff>22860</xdr:rowOff>
                  </from>
                  <to>
                    <xdr:col>2</xdr:col>
                    <xdr:colOff>266700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17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19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21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22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23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24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25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6</xdr:row>
                    <xdr:rowOff>22860</xdr:rowOff>
                  </from>
                  <to>
                    <xdr:col>2</xdr:col>
                    <xdr:colOff>266700</xdr:colOff>
                    <xdr:row>6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09375" defaultRowHeight="14.4" x14ac:dyDescent="0.3"/>
  <cols>
    <col min="1" max="1" width="3.6640625" customWidth="1"/>
    <col min="2" max="2" width="189.88671875" bestFit="1" customWidth="1"/>
    <col min="3" max="3" width="15.6640625" customWidth="1"/>
    <col min="4" max="4" width="28.44140625" customWidth="1"/>
    <col min="5" max="8" width="0" hidden="1" customWidth="1"/>
  </cols>
  <sheetData>
    <row r="1" spans="1:4" ht="15.6" x14ac:dyDescent="0.3">
      <c r="A1" s="9"/>
      <c r="B1" s="10" t="s">
        <v>0</v>
      </c>
      <c r="C1" s="11"/>
    </row>
    <row r="2" spans="1:4" ht="15.6" x14ac:dyDescent="0.3">
      <c r="A2" s="9"/>
      <c r="B2" s="1"/>
      <c r="C2" s="2"/>
    </row>
    <row r="3" spans="1:4" ht="15.6" x14ac:dyDescent="0.3">
      <c r="A3" s="9"/>
      <c r="B3" s="10"/>
      <c r="C3" s="11"/>
    </row>
    <row r="5" spans="1:4" x14ac:dyDescent="0.3">
      <c r="A5" s="6"/>
      <c r="B5" s="8"/>
      <c r="C5" s="8" t="s">
        <v>1</v>
      </c>
      <c r="D5" s="8" t="s">
        <v>2</v>
      </c>
    </row>
    <row r="6" spans="1:4" x14ac:dyDescent="0.3">
      <c r="A6" s="6"/>
      <c r="B6" s="5" t="s">
        <v>39</v>
      </c>
      <c r="C6" s="28"/>
    </row>
    <row r="7" spans="1:4" x14ac:dyDescent="0.3">
      <c r="A7" s="7">
        <v>1</v>
      </c>
      <c r="B7" s="3" t="s">
        <v>41</v>
      </c>
      <c r="C7" s="29"/>
    </row>
    <row r="8" spans="1:4" x14ac:dyDescent="0.3">
      <c r="A8" s="7">
        <v>2</v>
      </c>
      <c r="B8" s="3" t="s">
        <v>19</v>
      </c>
      <c r="C8" s="29"/>
    </row>
    <row r="9" spans="1:4" x14ac:dyDescent="0.3">
      <c r="A9" s="7">
        <v>3</v>
      </c>
      <c r="B9" s="3" t="s">
        <v>31</v>
      </c>
      <c r="C9" s="29"/>
    </row>
    <row r="10" spans="1:4" x14ac:dyDescent="0.3">
      <c r="A10" s="7">
        <v>4</v>
      </c>
      <c r="B10" s="3" t="s">
        <v>17</v>
      </c>
      <c r="C10" s="29"/>
    </row>
    <row r="11" spans="1:4" x14ac:dyDescent="0.3">
      <c r="A11" s="7">
        <v>5</v>
      </c>
      <c r="B11" s="3" t="s">
        <v>3</v>
      </c>
      <c r="C11" s="29"/>
    </row>
    <row r="12" spans="1:4" x14ac:dyDescent="0.3">
      <c r="A12" s="7">
        <v>6</v>
      </c>
      <c r="B12" s="3" t="s">
        <v>24</v>
      </c>
      <c r="C12" s="29"/>
    </row>
    <row r="13" spans="1:4" x14ac:dyDescent="0.3">
      <c r="A13" s="7">
        <v>7</v>
      </c>
      <c r="B13" s="3" t="s">
        <v>20</v>
      </c>
      <c r="C13" s="29"/>
    </row>
    <row r="14" spans="1:4" x14ac:dyDescent="0.3">
      <c r="A14" s="7">
        <v>8</v>
      </c>
      <c r="B14" s="33" t="s">
        <v>28</v>
      </c>
      <c r="C14" s="29"/>
    </row>
    <row r="15" spans="1:4" hidden="1" x14ac:dyDescent="0.3">
      <c r="A15" s="7">
        <v>9</v>
      </c>
      <c r="B15" s="3" t="s">
        <v>21</v>
      </c>
      <c r="C15" s="29"/>
    </row>
    <row r="16" spans="1:4" x14ac:dyDescent="0.3">
      <c r="A16" s="7">
        <v>9</v>
      </c>
      <c r="B16" s="3" t="s">
        <v>36</v>
      </c>
      <c r="C16" s="29"/>
    </row>
    <row r="17" spans="1:3" x14ac:dyDescent="0.3">
      <c r="A17" s="7">
        <v>10</v>
      </c>
      <c r="B17" s="3" t="s">
        <v>34</v>
      </c>
      <c r="C17" s="29"/>
    </row>
    <row r="18" spans="1:3" x14ac:dyDescent="0.3">
      <c r="A18" s="7">
        <v>11</v>
      </c>
      <c r="B18" s="3" t="s">
        <v>32</v>
      </c>
      <c r="C18" s="29"/>
    </row>
    <row r="19" spans="1:3" ht="15" customHeight="1" x14ac:dyDescent="0.3">
      <c r="A19" s="7">
        <v>12</v>
      </c>
      <c r="B19" s="3" t="s">
        <v>33</v>
      </c>
      <c r="C19" s="29"/>
    </row>
    <row r="20" spans="1:3" x14ac:dyDescent="0.3">
      <c r="A20" s="7">
        <v>13</v>
      </c>
      <c r="B20" s="37" t="s">
        <v>40</v>
      </c>
      <c r="C20" s="29"/>
    </row>
    <row r="21" spans="1:3" hidden="1" x14ac:dyDescent="0.3">
      <c r="A21" s="7">
        <v>15</v>
      </c>
      <c r="B21" s="3"/>
      <c r="C21" s="29"/>
    </row>
    <row r="22" spans="1:3" hidden="1" x14ac:dyDescent="0.3">
      <c r="A22" s="7">
        <v>16</v>
      </c>
      <c r="B22" s="3"/>
      <c r="C22" s="29"/>
    </row>
    <row r="23" spans="1:3" hidden="1" x14ac:dyDescent="0.3">
      <c r="A23" s="7">
        <v>17</v>
      </c>
      <c r="B23" s="3"/>
      <c r="C23" s="29"/>
    </row>
    <row r="24" spans="1:3" hidden="1" x14ac:dyDescent="0.3">
      <c r="A24" s="7">
        <v>18</v>
      </c>
      <c r="B24" s="3"/>
      <c r="C24" s="29"/>
    </row>
    <row r="25" spans="1:3" hidden="1" x14ac:dyDescent="0.3">
      <c r="A25" s="7">
        <v>19</v>
      </c>
      <c r="B25" s="3"/>
      <c r="C25" s="29"/>
    </row>
    <row r="26" spans="1:3" hidden="1" x14ac:dyDescent="0.3">
      <c r="A26" s="7">
        <v>20</v>
      </c>
      <c r="B26" s="3"/>
      <c r="C26" s="29"/>
    </row>
    <row r="27" spans="1:3" hidden="1" x14ac:dyDescent="0.3">
      <c r="A27" s="7">
        <v>21</v>
      </c>
      <c r="B27" s="3"/>
      <c r="C27" s="29"/>
    </row>
    <row r="28" spans="1:3" hidden="1" x14ac:dyDescent="0.3">
      <c r="A28" s="7">
        <v>22</v>
      </c>
      <c r="C28" s="30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7</xdr:row>
                    <xdr:rowOff>22860</xdr:rowOff>
                  </from>
                  <to>
                    <xdr:col>2</xdr:col>
                    <xdr:colOff>266700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8</xdr:row>
                    <xdr:rowOff>22860</xdr:rowOff>
                  </from>
                  <to>
                    <xdr:col>2</xdr:col>
                    <xdr:colOff>266700</xdr:colOff>
                    <xdr:row>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10</xdr:row>
                    <xdr:rowOff>22860</xdr:rowOff>
                  </from>
                  <to>
                    <xdr:col>2</xdr:col>
                    <xdr:colOff>266700</xdr:colOff>
                    <xdr:row>10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11</xdr:row>
                    <xdr:rowOff>22860</xdr:rowOff>
                  </from>
                  <to>
                    <xdr:col>2</xdr:col>
                    <xdr:colOff>266700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12</xdr:row>
                    <xdr:rowOff>22860</xdr:rowOff>
                  </from>
                  <to>
                    <xdr:col>2</xdr:col>
                    <xdr:colOff>266700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13</xdr:row>
                    <xdr:rowOff>22860</xdr:rowOff>
                  </from>
                  <to>
                    <xdr:col>2</xdr:col>
                    <xdr:colOff>266700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14</xdr:row>
                    <xdr:rowOff>22860</xdr:rowOff>
                  </from>
                  <to>
                    <xdr:col>2</xdr:col>
                    <xdr:colOff>266700</xdr:colOff>
                    <xdr:row>15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15</xdr:row>
                    <xdr:rowOff>22860</xdr:rowOff>
                  </from>
                  <to>
                    <xdr:col>2</xdr:col>
                    <xdr:colOff>266700</xdr:colOff>
                    <xdr:row>15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16</xdr:row>
                    <xdr:rowOff>22860</xdr:rowOff>
                  </from>
                  <to>
                    <xdr:col>2</xdr:col>
                    <xdr:colOff>266700</xdr:colOff>
                    <xdr:row>16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17</xdr:row>
                    <xdr:rowOff>22860</xdr:rowOff>
                  </from>
                  <to>
                    <xdr:col>2</xdr:col>
                    <xdr:colOff>266700</xdr:colOff>
                    <xdr:row>17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18</xdr:row>
                    <xdr:rowOff>22860</xdr:rowOff>
                  </from>
                  <to>
                    <xdr:col>2</xdr:col>
                    <xdr:colOff>266700</xdr:colOff>
                    <xdr:row>18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19</xdr:row>
                    <xdr:rowOff>22860</xdr:rowOff>
                  </from>
                  <to>
                    <xdr:col>2</xdr:col>
                    <xdr:colOff>266700</xdr:colOff>
                    <xdr:row>19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20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21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22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23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24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25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26</xdr:row>
                    <xdr:rowOff>22860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6</xdr:row>
                    <xdr:rowOff>22860</xdr:rowOff>
                  </from>
                  <to>
                    <xdr:col>2</xdr:col>
                    <xdr:colOff>266700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22860</xdr:colOff>
                    <xdr:row>9</xdr:row>
                    <xdr:rowOff>22860</xdr:rowOff>
                  </from>
                  <to>
                    <xdr:col>2</xdr:col>
                    <xdr:colOff>266700</xdr:colOff>
                    <xdr:row>9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A7-C66B-47EB-8C7A-C1D262B3761C}">
  <dimension ref="A1:BG50"/>
  <sheetViews>
    <sheetView showGridLines="0" workbookViewId="0">
      <selection activeCell="G50" sqref="G50"/>
    </sheetView>
  </sheetViews>
  <sheetFormatPr defaultColWidth="9.109375" defaultRowHeight="14.4" x14ac:dyDescent="0.3"/>
  <cols>
    <col min="1" max="1" width="2.88671875" customWidth="1"/>
    <col min="2" max="2" width="39.109375" customWidth="1"/>
    <col min="3" max="3" width="28.109375" customWidth="1"/>
    <col min="4" max="4" width="27" style="102" bestFit="1" customWidth="1"/>
    <col min="5" max="5" width="33.5546875" customWidth="1"/>
    <col min="6" max="6" width="24.5546875" customWidth="1"/>
    <col min="7" max="7" width="29.5546875" customWidth="1"/>
    <col min="8" max="8" width="26.6640625" customWidth="1"/>
    <col min="9" max="9" width="34.33203125" customWidth="1"/>
  </cols>
  <sheetData>
    <row r="1" spans="1:59" ht="23.4" x14ac:dyDescent="0.45">
      <c r="A1" s="117" t="s">
        <v>56</v>
      </c>
      <c r="B1" s="118"/>
      <c r="C1" s="118"/>
      <c r="D1" s="118"/>
      <c r="E1" s="118"/>
      <c r="F1" s="64"/>
      <c r="G1" s="65"/>
      <c r="H1" s="65"/>
      <c r="I1" s="62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9" x14ac:dyDescent="0.3">
      <c r="A2" s="119"/>
      <c r="B2" s="120"/>
      <c r="C2" s="120"/>
      <c r="D2" s="120"/>
      <c r="E2" s="120"/>
      <c r="F2" s="66"/>
      <c r="I2" s="6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9" x14ac:dyDescent="0.3">
      <c r="A3" s="48"/>
      <c r="B3" s="48"/>
      <c r="C3" s="48"/>
      <c r="D3" s="92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9" ht="23.4" x14ac:dyDescent="0.45">
      <c r="A4" s="73"/>
      <c r="B4" s="74" t="s">
        <v>65</v>
      </c>
      <c r="C4" s="75"/>
      <c r="D4" s="93"/>
      <c r="E4" s="7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9" ht="23.4" x14ac:dyDescent="0.45">
      <c r="A5" s="73"/>
      <c r="B5" s="74"/>
      <c r="C5" s="75"/>
      <c r="D5" s="93"/>
      <c r="E5" s="75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9" ht="51.75" customHeight="1" x14ac:dyDescent="0.45">
      <c r="A6" s="73"/>
      <c r="B6" s="74"/>
      <c r="C6" s="75"/>
      <c r="D6" s="93"/>
      <c r="E6" s="75"/>
      <c r="F6" s="104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9" x14ac:dyDescent="0.3">
      <c r="A7" s="48"/>
      <c r="B7" s="48"/>
      <c r="C7" s="48"/>
      <c r="D7" s="92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9" s="5" customFormat="1" x14ac:dyDescent="0.3">
      <c r="A8" s="84"/>
      <c r="B8" s="84" t="s">
        <v>84</v>
      </c>
      <c r="C8" s="84"/>
      <c r="D8" s="84"/>
      <c r="E8" s="94"/>
      <c r="F8" s="84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</row>
    <row r="9" spans="1:59" s="5" customFormat="1" x14ac:dyDescent="0.3">
      <c r="A9" s="84"/>
      <c r="B9" s="84" t="s">
        <v>71</v>
      </c>
      <c r="C9" s="84" t="s">
        <v>96</v>
      </c>
      <c r="D9" s="84" t="s">
        <v>97</v>
      </c>
      <c r="E9" s="84" t="s">
        <v>98</v>
      </c>
      <c r="F9" s="94" t="s">
        <v>88</v>
      </c>
      <c r="G9" s="84" t="s">
        <v>87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</row>
    <row r="10" spans="1:59" x14ac:dyDescent="0.3">
      <c r="A10" s="86"/>
      <c r="B10" s="38" t="s">
        <v>72</v>
      </c>
      <c r="C10" s="38"/>
      <c r="D10" s="38"/>
      <c r="E10" s="91">
        <f>C10+D10</f>
        <v>0</v>
      </c>
      <c r="F10" s="95"/>
      <c r="G10" s="91">
        <f>E10*(1+F10)</f>
        <v>0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</row>
    <row r="11" spans="1:59" x14ac:dyDescent="0.3">
      <c r="A11" s="86"/>
      <c r="B11" s="38" t="s">
        <v>73</v>
      </c>
      <c r="C11" s="38"/>
      <c r="D11" s="38"/>
      <c r="E11" s="91">
        <f t="shared" ref="E11:E21" si="0">C11+D11</f>
        <v>0</v>
      </c>
      <c r="F11" s="96"/>
      <c r="G11" s="91">
        <f>E11*(1+F10)</f>
        <v>0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</row>
    <row r="12" spans="1:59" x14ac:dyDescent="0.3">
      <c r="A12" s="86"/>
      <c r="B12" s="38" t="s">
        <v>74</v>
      </c>
      <c r="C12" s="38"/>
      <c r="D12" s="38"/>
      <c r="E12" s="91">
        <f t="shared" si="0"/>
        <v>0</v>
      </c>
      <c r="F12" s="96"/>
      <c r="G12" s="91">
        <f>E12*(1+F10)</f>
        <v>0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</row>
    <row r="13" spans="1:59" x14ac:dyDescent="0.3">
      <c r="A13" s="86"/>
      <c r="B13" s="38" t="s">
        <v>75</v>
      </c>
      <c r="C13" s="38"/>
      <c r="D13" s="38"/>
      <c r="E13" s="91">
        <f t="shared" si="0"/>
        <v>0</v>
      </c>
      <c r="F13" s="96"/>
      <c r="G13" s="91">
        <f>E13*(1+F10)</f>
        <v>0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1:59" x14ac:dyDescent="0.3">
      <c r="A14" s="86"/>
      <c r="B14" s="38" t="s">
        <v>76</v>
      </c>
      <c r="C14" s="38"/>
      <c r="D14" s="38"/>
      <c r="E14" s="91">
        <f t="shared" si="0"/>
        <v>0</v>
      </c>
      <c r="F14" s="96"/>
      <c r="G14" s="91">
        <f>E14*(1+F10)</f>
        <v>0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</row>
    <row r="15" spans="1:59" x14ac:dyDescent="0.3">
      <c r="A15" s="86"/>
      <c r="B15" s="38" t="s">
        <v>77</v>
      </c>
      <c r="C15" s="38"/>
      <c r="D15" s="38"/>
      <c r="E15" s="91">
        <f t="shared" si="0"/>
        <v>0</v>
      </c>
      <c r="F15" s="96"/>
      <c r="G15" s="91">
        <f>E15*(1+F10)</f>
        <v>0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</row>
    <row r="16" spans="1:59" x14ac:dyDescent="0.3">
      <c r="A16" s="86"/>
      <c r="B16" s="38" t="s">
        <v>78</v>
      </c>
      <c r="C16" s="38"/>
      <c r="D16" s="38"/>
      <c r="E16" s="91">
        <f t="shared" si="0"/>
        <v>0</v>
      </c>
      <c r="F16" s="96"/>
      <c r="G16" s="91">
        <f>E16*(1+F10)</f>
        <v>0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</row>
    <row r="17" spans="1:59" x14ac:dyDescent="0.3">
      <c r="A17" s="86"/>
      <c r="B17" s="38" t="s">
        <v>79</v>
      </c>
      <c r="C17" s="38"/>
      <c r="D17" s="38"/>
      <c r="E17" s="91">
        <f t="shared" si="0"/>
        <v>0</v>
      </c>
      <c r="F17" s="96"/>
      <c r="G17" s="91">
        <f>E17*(1+F10)</f>
        <v>0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</row>
    <row r="18" spans="1:59" x14ac:dyDescent="0.3">
      <c r="A18" s="86"/>
      <c r="B18" s="38" t="s">
        <v>80</v>
      </c>
      <c r="C18" s="38"/>
      <c r="D18" s="38"/>
      <c r="E18" s="91">
        <f t="shared" si="0"/>
        <v>0</v>
      </c>
      <c r="F18" s="96"/>
      <c r="G18" s="91">
        <f>E18*(1+F10)</f>
        <v>0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</row>
    <row r="19" spans="1:59" x14ac:dyDescent="0.3">
      <c r="A19" s="86"/>
      <c r="B19" s="38" t="s">
        <v>81</v>
      </c>
      <c r="C19" s="38"/>
      <c r="D19" s="38"/>
      <c r="E19" s="91">
        <f t="shared" si="0"/>
        <v>0</v>
      </c>
      <c r="F19" s="96"/>
      <c r="G19" s="91">
        <f>E19*(1+F10)</f>
        <v>0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3">
      <c r="A20" s="86"/>
      <c r="B20" s="38" t="s">
        <v>82</v>
      </c>
      <c r="C20" s="38"/>
      <c r="D20" s="38"/>
      <c r="E20" s="91">
        <f t="shared" si="0"/>
        <v>0</v>
      </c>
      <c r="F20" s="96"/>
      <c r="G20" s="91">
        <f>E20*(1+F10)</f>
        <v>0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</row>
    <row r="21" spans="1:59" x14ac:dyDescent="0.3">
      <c r="A21" s="86"/>
      <c r="B21" s="38" t="s">
        <v>83</v>
      </c>
      <c r="C21" s="38"/>
      <c r="D21" s="38"/>
      <c r="E21" s="91">
        <f t="shared" si="0"/>
        <v>0</v>
      </c>
      <c r="F21" s="96"/>
      <c r="G21" s="91">
        <f>E21*(1+F10)</f>
        <v>0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</row>
    <row r="22" spans="1:59" x14ac:dyDescent="0.3">
      <c r="A22" s="48"/>
      <c r="B22" s="48"/>
      <c r="C22" s="89"/>
      <c r="D22" s="96"/>
      <c r="E22" s="8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</row>
    <row r="23" spans="1:59" x14ac:dyDescent="0.3">
      <c r="A23" s="48"/>
      <c r="B23" s="48"/>
      <c r="C23" s="48"/>
      <c r="D23" s="96"/>
      <c r="E23" s="85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</row>
    <row r="24" spans="1:59" x14ac:dyDescent="0.3">
      <c r="A24" s="84"/>
      <c r="B24" s="84" t="s">
        <v>85</v>
      </c>
      <c r="C24" s="84"/>
      <c r="D24" s="94"/>
      <c r="E24" s="84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</row>
    <row r="25" spans="1:59" x14ac:dyDescent="0.3">
      <c r="A25" s="84"/>
      <c r="B25" s="84" t="s">
        <v>71</v>
      </c>
      <c r="C25" s="84" t="s">
        <v>96</v>
      </c>
      <c r="D25" s="84" t="s">
        <v>97</v>
      </c>
      <c r="E25" s="84" t="s">
        <v>98</v>
      </c>
      <c r="F25" s="94" t="s">
        <v>89</v>
      </c>
      <c r="G25" s="84" t="s">
        <v>87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</row>
    <row r="26" spans="1:59" x14ac:dyDescent="0.3">
      <c r="A26" s="86"/>
      <c r="B26" s="38" t="s">
        <v>72</v>
      </c>
      <c r="C26" s="38"/>
      <c r="D26" s="38"/>
      <c r="E26" s="91"/>
      <c r="F26" s="95"/>
      <c r="G26" s="91">
        <f>E26*(1+F26)</f>
        <v>0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</row>
    <row r="27" spans="1:59" x14ac:dyDescent="0.3">
      <c r="A27" s="86"/>
      <c r="B27" s="38" t="s">
        <v>73</v>
      </c>
      <c r="C27" s="38"/>
      <c r="D27" s="38"/>
      <c r="E27" s="91"/>
      <c r="F27" s="96"/>
      <c r="G27" s="91">
        <f>E27*(1+F26)</f>
        <v>0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</row>
    <row r="28" spans="1:59" x14ac:dyDescent="0.3">
      <c r="A28" s="86"/>
      <c r="B28" s="38" t="s">
        <v>74</v>
      </c>
      <c r="C28" s="38"/>
      <c r="D28" s="38"/>
      <c r="E28" s="91"/>
      <c r="F28" s="96"/>
      <c r="G28" s="91">
        <f>E28*(1+F26)</f>
        <v>0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</row>
    <row r="29" spans="1:59" x14ac:dyDescent="0.3">
      <c r="A29" s="86"/>
      <c r="B29" s="38" t="s">
        <v>75</v>
      </c>
      <c r="C29" s="38"/>
      <c r="D29" s="38"/>
      <c r="E29" s="91"/>
      <c r="F29" s="96"/>
      <c r="G29" s="91">
        <f>E29*(1+F26)</f>
        <v>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</row>
    <row r="30" spans="1:59" x14ac:dyDescent="0.3">
      <c r="A30" s="86"/>
      <c r="B30" s="38" t="s">
        <v>76</v>
      </c>
      <c r="C30" s="38"/>
      <c r="D30" s="38"/>
      <c r="E30" s="91"/>
      <c r="F30" s="96"/>
      <c r="G30" s="91">
        <f>E30*(1+F26)</f>
        <v>0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</row>
    <row r="31" spans="1:59" x14ac:dyDescent="0.3">
      <c r="A31" s="86"/>
      <c r="B31" s="38" t="s">
        <v>77</v>
      </c>
      <c r="C31" s="38"/>
      <c r="D31" s="38"/>
      <c r="E31" s="91"/>
      <c r="F31" s="96"/>
      <c r="G31" s="91">
        <f>E31*(1+F26)</f>
        <v>0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</row>
    <row r="32" spans="1:59" x14ac:dyDescent="0.3">
      <c r="A32" s="86"/>
      <c r="B32" s="38" t="s">
        <v>78</v>
      </c>
      <c r="C32" s="38"/>
      <c r="D32" s="38"/>
      <c r="E32" s="91"/>
      <c r="F32" s="96"/>
      <c r="G32" s="91">
        <f>E32*(1+F26)</f>
        <v>0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</row>
    <row r="33" spans="1:59" x14ac:dyDescent="0.3">
      <c r="A33" s="86"/>
      <c r="B33" s="38" t="s">
        <v>79</v>
      </c>
      <c r="C33" s="38"/>
      <c r="D33" s="38"/>
      <c r="E33" s="91"/>
      <c r="F33" s="96"/>
      <c r="G33" s="91">
        <f>E33*(1+F26)</f>
        <v>0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</row>
    <row r="34" spans="1:59" x14ac:dyDescent="0.3">
      <c r="A34" s="86"/>
      <c r="B34" s="38" t="s">
        <v>80</v>
      </c>
      <c r="C34" s="38"/>
      <c r="D34" s="38"/>
      <c r="E34" s="91"/>
      <c r="F34" s="96"/>
      <c r="G34" s="91">
        <f>E34*(1+F26)</f>
        <v>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</row>
    <row r="35" spans="1:59" x14ac:dyDescent="0.3">
      <c r="A35" s="86"/>
      <c r="B35" s="38" t="s">
        <v>81</v>
      </c>
      <c r="C35" s="38"/>
      <c r="D35" s="38"/>
      <c r="E35" s="91"/>
      <c r="F35" s="96"/>
      <c r="G35" s="91">
        <f>E35*(1+F26)</f>
        <v>0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</row>
    <row r="36" spans="1:59" x14ac:dyDescent="0.3">
      <c r="A36" s="86"/>
      <c r="B36" s="38" t="s">
        <v>82</v>
      </c>
      <c r="C36" s="38"/>
      <c r="D36" s="38"/>
      <c r="E36" s="91"/>
      <c r="F36" s="96"/>
      <c r="G36" s="91">
        <f>E36*(1+F26)</f>
        <v>0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</row>
    <row r="37" spans="1:59" x14ac:dyDescent="0.3">
      <c r="A37" s="86"/>
      <c r="B37" s="38" t="s">
        <v>83</v>
      </c>
      <c r="C37" s="38"/>
      <c r="D37" s="38"/>
      <c r="E37" s="91"/>
      <c r="F37" s="96"/>
      <c r="G37" s="91">
        <f>E37*(1+F26)</f>
        <v>0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</row>
    <row r="38" spans="1:59" x14ac:dyDescent="0.3">
      <c r="A38" s="48"/>
      <c r="B38" s="48"/>
      <c r="C38" s="48"/>
      <c r="D38" s="92"/>
      <c r="E38" s="85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  <row r="39" spans="1:59" x14ac:dyDescent="0.3">
      <c r="A39" s="86"/>
      <c r="B39" s="84" t="s">
        <v>86</v>
      </c>
      <c r="C39" s="84"/>
      <c r="D39" s="94"/>
      <c r="E39" s="90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</row>
    <row r="40" spans="1:59" x14ac:dyDescent="0.3">
      <c r="A40" s="86"/>
      <c r="B40" s="84"/>
      <c r="C40" s="84"/>
      <c r="D40" s="84"/>
      <c r="E40" s="94" t="s">
        <v>93</v>
      </c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</row>
    <row r="41" spans="1:59" x14ac:dyDescent="0.3">
      <c r="A41" s="86"/>
      <c r="B41" s="48" t="s">
        <v>94</v>
      </c>
      <c r="C41" s="48"/>
      <c r="D41" s="48"/>
      <c r="E41" s="103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</row>
    <row r="42" spans="1:59" x14ac:dyDescent="0.3">
      <c r="A42" s="86"/>
      <c r="B42" s="48" t="s">
        <v>95</v>
      </c>
      <c r="C42" s="48"/>
      <c r="D42" s="92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</row>
    <row r="43" spans="1:59" x14ac:dyDescent="0.3">
      <c r="A43" s="48"/>
      <c r="B43" s="48"/>
      <c r="C43" s="48"/>
      <c r="D43" s="92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</row>
    <row r="44" spans="1:59" ht="15.6" x14ac:dyDescent="0.3">
      <c r="A44" s="80"/>
      <c r="B44" s="78" t="s">
        <v>66</v>
      </c>
      <c r="C44" s="78" t="s">
        <v>70</v>
      </c>
      <c r="D44" s="97" t="s">
        <v>69</v>
      </c>
      <c r="E44" s="76" t="s">
        <v>67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</row>
    <row r="45" spans="1:59" x14ac:dyDescent="0.3">
      <c r="A45" s="81"/>
      <c r="B45" s="67" t="s">
        <v>91</v>
      </c>
      <c r="C45" s="79">
        <v>200000</v>
      </c>
      <c r="D45" s="98">
        <f>F10</f>
        <v>0</v>
      </c>
      <c r="E45" s="77">
        <f>IFERROR(((C45*0.5)*(100%+D45))+((C45*0.5)*(100%+D45)),"")</f>
        <v>200000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</row>
    <row r="46" spans="1:59" x14ac:dyDescent="0.3">
      <c r="A46" s="81"/>
      <c r="B46" s="67" t="s">
        <v>90</v>
      </c>
      <c r="C46" s="79">
        <v>200000</v>
      </c>
      <c r="D46" s="98">
        <f>F26</f>
        <v>0</v>
      </c>
      <c r="E46" s="77">
        <f>IFERROR(((C46*0.5)*(100%+D46))+((C46*0.5)*(100%+D46)),"")</f>
        <v>200000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</row>
    <row r="47" spans="1:59" x14ac:dyDescent="0.3">
      <c r="A47" s="84"/>
      <c r="B47" s="67" t="s">
        <v>92</v>
      </c>
      <c r="C47" s="79">
        <v>200000</v>
      </c>
      <c r="D47" s="99">
        <f>E41</f>
        <v>0</v>
      </c>
      <c r="E47" s="77">
        <f>IFERROR(((C47*0.5)*(100%+D47))+((C47*0.5)*(100%+D47)),"")</f>
        <v>200000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</row>
    <row r="48" spans="1:59" x14ac:dyDescent="0.3">
      <c r="A48" s="60"/>
      <c r="B48" s="60"/>
      <c r="C48" s="61"/>
      <c r="D48" s="100"/>
      <c r="E48" s="82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</row>
    <row r="49" spans="1:57" ht="18" x14ac:dyDescent="0.35">
      <c r="A49" s="60"/>
      <c r="B49" s="60"/>
      <c r="C49" s="60"/>
      <c r="D49" s="101" t="s">
        <v>68</v>
      </c>
      <c r="E49" s="83">
        <f>SUM(E45:E47)</f>
        <v>600000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</row>
    <row r="50" spans="1:57" x14ac:dyDescent="0.3">
      <c r="A50" s="48"/>
      <c r="B50" s="48"/>
      <c r="C50" s="48"/>
      <c r="D50" s="92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</row>
  </sheetData>
  <mergeCells count="1">
    <mergeCell ref="A1:E2"/>
  </mergeCells>
  <phoneticPr fontId="5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5D2C7-8BFD-42D1-9658-74145B9CE19F}">
  <sheetPr>
    <tabColor rgb="FFC2E76B"/>
  </sheetPr>
  <dimension ref="A1:BE64"/>
  <sheetViews>
    <sheetView view="pageBreakPreview" zoomScale="80" zoomScaleNormal="100" zoomScaleSheetLayoutView="80" workbookViewId="0">
      <selection activeCell="C17" sqref="C17"/>
    </sheetView>
  </sheetViews>
  <sheetFormatPr defaultColWidth="9.109375" defaultRowHeight="14.4" x14ac:dyDescent="0.3"/>
  <cols>
    <col min="1" max="1" width="2.88671875" customWidth="1"/>
    <col min="2" max="2" width="48.44140625" bestFit="1" customWidth="1"/>
    <col min="3" max="3" width="47.5546875" customWidth="1"/>
    <col min="4" max="4" width="66.88671875" customWidth="1"/>
    <col min="5" max="5" width="86.44140625" customWidth="1"/>
    <col min="6" max="6" width="20.44140625" bestFit="1" customWidth="1"/>
    <col min="7" max="7" width="19.88671875" bestFit="1" customWidth="1"/>
    <col min="8" max="8" width="26.6640625" customWidth="1"/>
    <col min="9" max="9" width="34.33203125" customWidth="1"/>
  </cols>
  <sheetData>
    <row r="1" spans="1:57" ht="23.4" x14ac:dyDescent="0.45">
      <c r="A1" s="117" t="s">
        <v>56</v>
      </c>
      <c r="B1" s="118"/>
      <c r="C1" s="118"/>
      <c r="D1" s="118"/>
      <c r="E1" s="118"/>
      <c r="F1" s="64"/>
      <c r="G1" s="65"/>
      <c r="H1" s="65"/>
      <c r="I1" s="62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7" x14ac:dyDescent="0.3">
      <c r="A2" s="119"/>
      <c r="B2" s="120"/>
      <c r="C2" s="120"/>
      <c r="D2" s="120"/>
      <c r="E2" s="120"/>
      <c r="F2" s="66"/>
      <c r="I2" s="6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7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7" ht="23.4" x14ac:dyDescent="0.45">
      <c r="A4" s="73"/>
      <c r="B4" s="74" t="s">
        <v>65</v>
      </c>
      <c r="C4" s="75"/>
      <c r="D4" s="75"/>
      <c r="E4" s="7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7" ht="23.4" x14ac:dyDescent="0.45">
      <c r="A5" s="73"/>
      <c r="B5" s="74"/>
      <c r="C5" s="75"/>
      <c r="D5" s="75"/>
      <c r="E5" s="75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7" ht="23.4" x14ac:dyDescent="0.45">
      <c r="A6" s="73"/>
      <c r="B6" s="74"/>
      <c r="C6" s="75"/>
      <c r="D6" s="75"/>
      <c r="E6" s="75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7" ht="23.4" x14ac:dyDescent="0.45">
      <c r="A7" s="73"/>
      <c r="B7" s="74"/>
      <c r="C7" s="75"/>
      <c r="D7" s="75"/>
      <c r="E7" s="75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7" x14ac:dyDescent="0.3">
      <c r="A8" s="60"/>
      <c r="B8" s="60"/>
      <c r="C8" s="60"/>
      <c r="D8" s="60"/>
      <c r="E8" s="60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</row>
    <row r="9" spans="1:57" ht="15.6" x14ac:dyDescent="0.3">
      <c r="A9" s="80"/>
      <c r="B9" s="78" t="s">
        <v>66</v>
      </c>
      <c r="C9" s="78" t="s">
        <v>70</v>
      </c>
      <c r="D9" s="121" t="s">
        <v>69</v>
      </c>
      <c r="E9" s="76" t="s">
        <v>67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</row>
    <row r="10" spans="1:57" x14ac:dyDescent="0.3">
      <c r="A10" s="81"/>
      <c r="B10" s="67" t="s">
        <v>99</v>
      </c>
      <c r="C10" s="79">
        <v>55000</v>
      </c>
      <c r="D10" s="122"/>
      <c r="E10" s="77">
        <f>IFERROR(((C10*0.5)*(100%+D10))+((C10*0.5)*(100%+D10)),"")</f>
        <v>55000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</row>
    <row r="11" spans="1:57" x14ac:dyDescent="0.3">
      <c r="A11" s="81"/>
      <c r="B11" s="67" t="s">
        <v>92</v>
      </c>
      <c r="C11" s="79">
        <v>15000</v>
      </c>
      <c r="D11" s="122"/>
      <c r="E11" s="77">
        <f>IFERROR(((C11*0.5)*(100%+D11))+((C11*0.5)*(100%+D11)),"")</f>
        <v>15000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</row>
    <row r="12" spans="1:57" ht="43.2" customHeight="1" x14ac:dyDescent="0.3">
      <c r="A12" s="81"/>
      <c r="B12" s="67" t="s">
        <v>104</v>
      </c>
      <c r="C12" s="79">
        <v>15000</v>
      </c>
      <c r="D12" s="122"/>
      <c r="E12" s="77">
        <f>IFERROR(((C12*0.5)*(100%+D12))+((C12*0.5)*(100%+D12)),"")</f>
        <v>15000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</row>
    <row r="13" spans="1:57" ht="28.8" x14ac:dyDescent="0.3">
      <c r="A13" s="123"/>
      <c r="B13" s="67" t="s">
        <v>100</v>
      </c>
      <c r="C13" s="79">
        <v>52000</v>
      </c>
      <c r="D13" s="122"/>
      <c r="E13" s="124">
        <f t="shared" ref="E13:E16" si="0">IFERROR(((C13*0.5)*(100%-D13))+((C13*0.5)*(100%-D13)),"")</f>
        <v>52000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</row>
    <row r="14" spans="1:57" ht="28.8" x14ac:dyDescent="0.3">
      <c r="A14" s="123"/>
      <c r="B14" s="67" t="s">
        <v>101</v>
      </c>
      <c r="C14" s="79">
        <v>15000</v>
      </c>
      <c r="D14" s="122"/>
      <c r="E14" s="124">
        <f t="shared" si="0"/>
        <v>15000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</row>
    <row r="15" spans="1:57" ht="43.2" customHeight="1" x14ac:dyDescent="0.3">
      <c r="A15" s="81"/>
      <c r="B15" s="67" t="s">
        <v>105</v>
      </c>
      <c r="C15" s="79">
        <v>15000</v>
      </c>
      <c r="D15" s="122"/>
      <c r="E15" s="124">
        <f t="shared" si="0"/>
        <v>15000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</row>
    <row r="16" spans="1:57" ht="28.8" x14ac:dyDescent="0.3">
      <c r="A16" s="123"/>
      <c r="B16" s="67" t="s">
        <v>102</v>
      </c>
      <c r="C16" s="79">
        <v>52000</v>
      </c>
      <c r="D16" s="122"/>
      <c r="E16" s="124">
        <f t="shared" si="0"/>
        <v>52000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</row>
    <row r="17" spans="1:57" ht="28.8" x14ac:dyDescent="0.3">
      <c r="A17" s="123"/>
      <c r="B17" s="67" t="s">
        <v>103</v>
      </c>
      <c r="C17" s="79">
        <v>15000</v>
      </c>
      <c r="D17" s="122"/>
      <c r="E17" s="124">
        <f>IFERROR(((C17*0.5)*(100%-D17))+((C17*0.5)*(100%-D17)),"")</f>
        <v>15000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</row>
    <row r="18" spans="1:57" ht="43.2" customHeight="1" x14ac:dyDescent="0.3">
      <c r="A18" s="81"/>
      <c r="B18" s="67" t="s">
        <v>106</v>
      </c>
      <c r="C18" s="79">
        <v>15000</v>
      </c>
      <c r="D18" s="122"/>
      <c r="E18" s="124">
        <f>IFERROR(((C18*0.5)*(100%-D18))+((C18*0.5)*(100%-D18)),"")</f>
        <v>15000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</row>
    <row r="19" spans="1:57" x14ac:dyDescent="0.3">
      <c r="A19" s="60"/>
      <c r="B19" s="60"/>
      <c r="C19" s="61"/>
      <c r="D19" s="82"/>
      <c r="E19" s="82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</row>
    <row r="20" spans="1:57" ht="18" x14ac:dyDescent="0.35">
      <c r="A20" s="60"/>
      <c r="B20" s="60"/>
      <c r="C20" s="60"/>
      <c r="D20" s="125" t="s">
        <v>68</v>
      </c>
      <c r="E20" s="83">
        <f>SUM(E10:E18)</f>
        <v>249000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</row>
    <row r="21" spans="1:57" x14ac:dyDescent="0.3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</row>
    <row r="22" spans="1:57" x14ac:dyDescent="0.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</row>
    <row r="23" spans="1:57" x14ac:dyDescent="0.3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</row>
    <row r="24" spans="1:57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</row>
    <row r="25" spans="1:57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</row>
    <row r="26" spans="1:57" x14ac:dyDescent="0.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</row>
    <row r="27" spans="1:57" x14ac:dyDescent="0.3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</row>
    <row r="28" spans="1:57" x14ac:dyDescent="0.3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</row>
    <row r="29" spans="1:57" x14ac:dyDescent="0.3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</row>
    <row r="30" spans="1:57" x14ac:dyDescent="0.3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</row>
    <row r="31" spans="1:57" x14ac:dyDescent="0.3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</row>
    <row r="32" spans="1:57" x14ac:dyDescent="0.3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</row>
    <row r="33" spans="1:57" x14ac:dyDescent="0.3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</row>
    <row r="34" spans="1:57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</row>
    <row r="35" spans="1:57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</row>
    <row r="36" spans="1:57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</row>
    <row r="37" spans="1:57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</row>
    <row r="38" spans="1:57" x14ac:dyDescent="0.3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  <row r="39" spans="1:57" x14ac:dyDescent="0.3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</row>
    <row r="40" spans="1:57" x14ac:dyDescent="0.3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</row>
    <row r="41" spans="1:57" x14ac:dyDescent="0.3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</row>
    <row r="42" spans="1:57" x14ac:dyDescent="0.3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</row>
    <row r="43" spans="1:57" x14ac:dyDescent="0.3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</row>
    <row r="44" spans="1:57" x14ac:dyDescent="0.3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</row>
    <row r="45" spans="1:57" x14ac:dyDescent="0.3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</row>
    <row r="46" spans="1:57" x14ac:dyDescent="0.3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</row>
    <row r="47" spans="1:57" x14ac:dyDescent="0.3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</row>
    <row r="48" spans="1:57" x14ac:dyDescent="0.3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</row>
    <row r="49" spans="1:57" x14ac:dyDescent="0.3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</row>
    <row r="50" spans="1:57" x14ac:dyDescent="0.3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</row>
    <row r="51" spans="1:57" x14ac:dyDescent="0.3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</row>
    <row r="52" spans="1:57" x14ac:dyDescent="0.3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</row>
    <row r="53" spans="1:57" x14ac:dyDescent="0.3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</row>
    <row r="54" spans="1:57" x14ac:dyDescent="0.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</row>
    <row r="55" spans="1:57" x14ac:dyDescent="0.3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</row>
    <row r="56" spans="1:57" x14ac:dyDescent="0.3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</row>
    <row r="57" spans="1:57" x14ac:dyDescent="0.3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</row>
    <row r="58" spans="1:57" x14ac:dyDescent="0.3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</row>
    <row r="59" spans="1:57" x14ac:dyDescent="0.3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</row>
    <row r="60" spans="1:57" x14ac:dyDescent="0.3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</row>
    <row r="61" spans="1:57" x14ac:dyDescent="0.3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</row>
    <row r="62" spans="1:57" x14ac:dyDescent="0.3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</row>
    <row r="63" spans="1:57" x14ac:dyDescent="0.3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</row>
    <row r="64" spans="1:57" x14ac:dyDescent="0.3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</row>
  </sheetData>
  <mergeCells count="1">
    <mergeCell ref="A1:E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4.4" x14ac:dyDescent="0.3"/>
  <cols>
    <col min="1" max="1" width="19.6640625" bestFit="1" customWidth="1"/>
    <col min="2" max="2" width="21.88671875" style="55" bestFit="1" customWidth="1"/>
    <col min="3" max="3" width="18.88671875" bestFit="1" customWidth="1"/>
    <col min="4" max="4" width="18.88671875" style="55" bestFit="1" customWidth="1"/>
  </cols>
  <sheetData>
    <row r="1" spans="1:4" x14ac:dyDescent="0.3">
      <c r="A1" s="5">
        <v>1</v>
      </c>
    </row>
    <row r="2" spans="1:4" x14ac:dyDescent="0.3">
      <c r="A2" s="5" t="s">
        <v>55</v>
      </c>
      <c r="B2" s="56">
        <f>VLOOKUP($A$1,Verzamelblad!$A$3:$AH$41,2)</f>
        <v>0</v>
      </c>
      <c r="C2" s="5"/>
      <c r="D2" s="56"/>
    </row>
    <row r="3" spans="1:4" x14ac:dyDescent="0.3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3">
      <c r="A4" s="5"/>
      <c r="B4" s="56">
        <f>VLOOKUP($A$1,Verzamelblad!$A$3:$AH$41,7)</f>
        <v>0</v>
      </c>
      <c r="C4" s="5"/>
      <c r="D4" s="56"/>
    </row>
    <row r="6" spans="1:4" x14ac:dyDescent="0.3">
      <c r="A6" s="39" t="s">
        <v>44</v>
      </c>
      <c r="B6" s="59" t="s">
        <v>52</v>
      </c>
      <c r="C6" s="40" t="s">
        <v>53</v>
      </c>
      <c r="D6" s="57" t="s">
        <v>54</v>
      </c>
    </row>
    <row r="7" spans="1:4" x14ac:dyDescent="0.3">
      <c r="A7" s="38" t="s">
        <v>43</v>
      </c>
      <c r="B7" s="58">
        <f>VLOOKUP($A$1,Verzamelblad!$A$3:$AH$41,8)</f>
        <v>0</v>
      </c>
      <c r="C7" s="47" t="s">
        <v>58</v>
      </c>
      <c r="D7" s="58">
        <f>VLOOKUP($A$1,Verzamelblad!$A$3:$AH$41,10)</f>
        <v>0</v>
      </c>
    </row>
    <row r="8" spans="1:4" x14ac:dyDescent="0.3">
      <c r="A8" s="38" t="s">
        <v>43</v>
      </c>
      <c r="B8" s="58">
        <f>VLOOKUP($A$1,Verzamelblad!$A$3:$AH$41,11)</f>
        <v>0</v>
      </c>
      <c r="C8" s="47" t="s">
        <v>59</v>
      </c>
      <c r="D8" s="58">
        <f>VLOOKUP($A$1,Verzamelblad!$A$3:$AH$41,13)</f>
        <v>0</v>
      </c>
    </row>
    <row r="9" spans="1:4" x14ac:dyDescent="0.3">
      <c r="A9" s="46" t="s">
        <v>43</v>
      </c>
      <c r="B9" s="58">
        <f>VLOOKUP($A$1,Verzamelblad!$A$3:$AH$41,14)</f>
        <v>0</v>
      </c>
      <c r="C9" s="47" t="s">
        <v>60</v>
      </c>
      <c r="D9" s="58">
        <f>VLOOKUP($A$1,Verzamelblad!$A$3:$AH$41,16)</f>
        <v>0</v>
      </c>
    </row>
    <row r="10" spans="1:4" x14ac:dyDescent="0.3">
      <c r="A10" s="31" t="s">
        <v>43</v>
      </c>
      <c r="B10" s="58">
        <f>VLOOKUP($A$1,Verzamelblad!$A$3:$AH$41,17)</f>
        <v>0</v>
      </c>
      <c r="C10" s="47" t="s">
        <v>61</v>
      </c>
      <c r="D10" s="58">
        <f>VLOOKUP($A$1,Verzamelblad!$A$3:$AH$41,19)</f>
        <v>0</v>
      </c>
    </row>
    <row r="11" spans="1:4" x14ac:dyDescent="0.3">
      <c r="A11" s="31" t="s">
        <v>43</v>
      </c>
      <c r="B11" s="58">
        <f>VLOOKUP($A$1,Verzamelblad!$A$3:$AH$41,20)</f>
        <v>0</v>
      </c>
      <c r="C11" s="47" t="s">
        <v>62</v>
      </c>
      <c r="D11" s="58">
        <f>VLOOKUP($A$1,Verzamelblad!$A$3:$AH$41,22)</f>
        <v>0</v>
      </c>
    </row>
    <row r="12" spans="1:4" x14ac:dyDescent="0.3">
      <c r="A12" s="31" t="s">
        <v>57</v>
      </c>
      <c r="B12" s="58">
        <f>VLOOKUP($A$1,Verzamelblad!$A$3:$AH$41,23)</f>
        <v>0</v>
      </c>
      <c r="C12" s="47" t="s">
        <v>58</v>
      </c>
      <c r="D12" s="58">
        <f>VLOOKUP($A$1,Verzamelblad!$A$3:$AH$41,25)</f>
        <v>0</v>
      </c>
    </row>
    <row r="13" spans="1:4" x14ac:dyDescent="0.3">
      <c r="A13" s="31" t="s">
        <v>42</v>
      </c>
      <c r="B13" s="58">
        <f>VLOOKUP($A$1,Verzamelblad!$A$3:$AH$41,26)</f>
        <v>0</v>
      </c>
      <c r="C13" s="47">
        <f>Verzamelblad!AA3</f>
        <v>0</v>
      </c>
      <c r="D13" s="58">
        <f>VLOOKUP($A$1,Verzamelblad!$A$3:$AH$41,28)</f>
        <v>0</v>
      </c>
    </row>
    <row r="14" spans="1:4" x14ac:dyDescent="0.3">
      <c r="A14" s="31" t="s">
        <v>57</v>
      </c>
      <c r="B14" s="58">
        <f>VLOOKUP($A$1,Verzamelblad!$A$3:$AH$41,29)</f>
        <v>0</v>
      </c>
      <c r="C14" s="47" t="s">
        <v>60</v>
      </c>
      <c r="D14" s="58">
        <f>VLOOKUP($A$1,Verzamelblad!$A$3:$AH$41,31)</f>
        <v>0</v>
      </c>
    </row>
    <row r="15" spans="1:4" x14ac:dyDescent="0.3">
      <c r="A15" s="31" t="s">
        <v>57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3">
      <c r="A16" s="31"/>
      <c r="B16" s="58"/>
      <c r="C16" s="47"/>
      <c r="D16" s="5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09375" defaultRowHeight="14.4" x14ac:dyDescent="0.3"/>
  <cols>
    <col min="1" max="1" width="19.6640625" bestFit="1" customWidth="1"/>
    <col min="2" max="2" width="21.88671875" style="55" bestFit="1" customWidth="1"/>
    <col min="3" max="3" width="18.88671875" bestFit="1" customWidth="1"/>
    <col min="4" max="4" width="18.88671875" style="55" bestFit="1" customWidth="1"/>
  </cols>
  <sheetData>
    <row r="1" spans="1:4" x14ac:dyDescent="0.3">
      <c r="A1" s="5">
        <v>23</v>
      </c>
    </row>
    <row r="2" spans="1:4" x14ac:dyDescent="0.3">
      <c r="A2" s="5" t="s">
        <v>55</v>
      </c>
      <c r="B2" s="56">
        <f>VLOOKUP($A$1,Verzamelblad!$A$3:$AH$41,2)</f>
        <v>0</v>
      </c>
      <c r="C2" s="5"/>
      <c r="D2" s="56"/>
    </row>
    <row r="3" spans="1:4" x14ac:dyDescent="0.3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3">
      <c r="A4" s="5"/>
      <c r="B4" s="56">
        <f>VLOOKUP($A$1,Verzamelblad!$A$3:$AH$41,7)</f>
        <v>0</v>
      </c>
      <c r="C4" s="5"/>
      <c r="D4" s="56"/>
    </row>
    <row r="6" spans="1:4" x14ac:dyDescent="0.3">
      <c r="A6" s="39" t="s">
        <v>44</v>
      </c>
      <c r="B6" s="59" t="s">
        <v>52</v>
      </c>
      <c r="C6" s="40" t="s">
        <v>53</v>
      </c>
      <c r="D6" s="57" t="s">
        <v>54</v>
      </c>
    </row>
    <row r="7" spans="1:4" hidden="1" x14ac:dyDescent="0.3">
      <c r="A7" s="38" t="s">
        <v>43</v>
      </c>
      <c r="B7" s="58">
        <f>VLOOKUP($A$1,Verzamelblad!$A$3:$AH$41,8)</f>
        <v>0</v>
      </c>
      <c r="C7" s="47" t="s">
        <v>58</v>
      </c>
      <c r="D7" s="58">
        <f>VLOOKUP($A$1,Verzamelblad!$A$3:$AH$41,10)</f>
        <v>0</v>
      </c>
    </row>
    <row r="8" spans="1:4" hidden="1" x14ac:dyDescent="0.3">
      <c r="A8" s="38" t="s">
        <v>43</v>
      </c>
      <c r="B8" s="58">
        <f>VLOOKUP($A$1,Verzamelblad!$A$3:$AH$41,11)</f>
        <v>0</v>
      </c>
      <c r="C8" s="47" t="s">
        <v>59</v>
      </c>
      <c r="D8" s="58">
        <f>VLOOKUP($A$1,Verzamelblad!$A$3:$AH$41,13)</f>
        <v>0</v>
      </c>
    </row>
    <row r="9" spans="1:4" x14ac:dyDescent="0.3">
      <c r="A9" s="46" t="s">
        <v>43</v>
      </c>
      <c r="B9" s="58">
        <f>VLOOKUP($A$1,Verzamelblad!$A$3:$AH$41,14)</f>
        <v>0</v>
      </c>
      <c r="C9" s="47" t="s">
        <v>60</v>
      </c>
      <c r="D9" s="58">
        <f>VLOOKUP($A$1,Verzamelblad!$A$3:$AH$41,16)</f>
        <v>0</v>
      </c>
    </row>
    <row r="10" spans="1:4" x14ac:dyDescent="0.3">
      <c r="A10" s="31" t="s">
        <v>43</v>
      </c>
      <c r="B10" s="58">
        <f>VLOOKUP($A$1,Verzamelblad!$A$3:$AH$41,17)</f>
        <v>0</v>
      </c>
      <c r="C10" s="47" t="s">
        <v>61</v>
      </c>
      <c r="D10" s="58">
        <f>VLOOKUP($A$1,Verzamelblad!$A$3:$AH$41,19)</f>
        <v>0</v>
      </c>
    </row>
    <row r="11" spans="1:4" x14ac:dyDescent="0.3">
      <c r="A11" s="31" t="s">
        <v>43</v>
      </c>
      <c r="B11" s="58">
        <f>VLOOKUP($A$1,Verzamelblad!$A$3:$AH$41,20)</f>
        <v>0</v>
      </c>
      <c r="C11" s="47" t="s">
        <v>62</v>
      </c>
      <c r="D11" s="58">
        <f>VLOOKUP($A$1,Verzamelblad!$A$3:$AH$41,22)</f>
        <v>0</v>
      </c>
    </row>
    <row r="12" spans="1:4" x14ac:dyDescent="0.3">
      <c r="A12" s="31" t="s">
        <v>42</v>
      </c>
      <c r="B12" s="58">
        <f>Verzamelblad!Z20</f>
        <v>0</v>
      </c>
      <c r="C12" s="58">
        <f>Verzamelblad!AA20</f>
        <v>0</v>
      </c>
      <c r="D12" s="58">
        <f>Verzamelblad!AB20</f>
        <v>0</v>
      </c>
    </row>
    <row r="13" spans="1:4" x14ac:dyDescent="0.3">
      <c r="A13" s="31" t="s">
        <v>57</v>
      </c>
      <c r="B13" s="58">
        <f>VLOOKUP($A$1,Verzamelblad!$A$3:$AH$41,26)</f>
        <v>0</v>
      </c>
      <c r="C13" s="47" t="s">
        <v>59</v>
      </c>
      <c r="D13" s="58">
        <f>VLOOKUP($A$1,Verzamelblad!$A$3:$AH$41,28)</f>
        <v>0</v>
      </c>
    </row>
    <row r="14" spans="1:4" x14ac:dyDescent="0.3">
      <c r="A14" s="31" t="s">
        <v>57</v>
      </c>
      <c r="B14" s="58">
        <f>VLOOKUP($A$1,Verzamelblad!$A$3:$AH$41,29)</f>
        <v>0</v>
      </c>
      <c r="C14" s="47" t="s">
        <v>60</v>
      </c>
      <c r="D14" s="58">
        <f>VLOOKUP($A$1,Verzamelblad!$A$3:$AH$41,31)</f>
        <v>0</v>
      </c>
    </row>
    <row r="15" spans="1:4" x14ac:dyDescent="0.3">
      <c r="A15" s="31" t="s">
        <v>57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3">
      <c r="A16" s="31" t="s">
        <v>45</v>
      </c>
      <c r="B16" s="58">
        <f>Verzamelblad!AI20</f>
        <v>0</v>
      </c>
      <c r="C16" s="47">
        <f>Verzamelblad!AJ20</f>
        <v>0</v>
      </c>
      <c r="D16" s="58">
        <f>Verzamelblad!AK20</f>
        <v>0</v>
      </c>
    </row>
    <row r="17" spans="1:4" x14ac:dyDescent="0.3">
      <c r="A17" s="31" t="s">
        <v>64</v>
      </c>
      <c r="B17" s="58">
        <f>Verzamelblad!AL20</f>
        <v>0</v>
      </c>
      <c r="C17" s="47">
        <f>Verzamelblad!AM20</f>
        <v>0</v>
      </c>
      <c r="D17" s="58">
        <f>Verzamelblad!AN20</f>
        <v>0</v>
      </c>
    </row>
    <row r="18" spans="1:4" x14ac:dyDescent="0.3">
      <c r="A18" s="31" t="s">
        <v>63</v>
      </c>
      <c r="B18" s="58">
        <v>1</v>
      </c>
      <c r="C18" s="47" t="s">
        <v>58</v>
      </c>
      <c r="D18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09375" defaultRowHeight="14.4" x14ac:dyDescent="0.3"/>
  <cols>
    <col min="1" max="1" width="19.6640625" bestFit="1" customWidth="1"/>
    <col min="2" max="2" width="21.88671875" style="55" bestFit="1" customWidth="1"/>
    <col min="3" max="3" width="18.88671875" bestFit="1" customWidth="1"/>
    <col min="4" max="4" width="18.88671875" style="55" bestFit="1" customWidth="1"/>
  </cols>
  <sheetData>
    <row r="1" spans="1:4" x14ac:dyDescent="0.3">
      <c r="A1" s="5">
        <v>24</v>
      </c>
    </row>
    <row r="2" spans="1:4" x14ac:dyDescent="0.3">
      <c r="A2" s="5" t="s">
        <v>55</v>
      </c>
      <c r="B2" s="56">
        <f>VLOOKUP($A$1,Verzamelblad!$A$3:$AH$41,2)</f>
        <v>0</v>
      </c>
      <c r="C2" s="5"/>
      <c r="D2" s="56"/>
    </row>
    <row r="3" spans="1:4" x14ac:dyDescent="0.3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3">
      <c r="A4" s="5"/>
      <c r="B4" s="56">
        <f>VLOOKUP($A$1,Verzamelblad!$A$3:$AH$41,7)</f>
        <v>0</v>
      </c>
      <c r="C4" s="5"/>
      <c r="D4" s="56"/>
    </row>
    <row r="6" spans="1:4" x14ac:dyDescent="0.3">
      <c r="A6" s="39" t="s">
        <v>44</v>
      </c>
      <c r="B6" s="59" t="s">
        <v>52</v>
      </c>
      <c r="C6" s="40" t="s">
        <v>53</v>
      </c>
      <c r="D6" s="57" t="s">
        <v>54</v>
      </c>
    </row>
    <row r="7" spans="1:4" hidden="1" x14ac:dyDescent="0.3">
      <c r="A7" s="38" t="s">
        <v>43</v>
      </c>
      <c r="B7" s="58">
        <f>VLOOKUP($A$1,Verzamelblad!$A$3:$AH$41,8)</f>
        <v>0</v>
      </c>
      <c r="C7" s="47" t="s">
        <v>58</v>
      </c>
      <c r="D7" s="58">
        <f>VLOOKUP($A$1,Verzamelblad!$A$3:$AH$41,10)</f>
        <v>0</v>
      </c>
    </row>
    <row r="8" spans="1:4" hidden="1" x14ac:dyDescent="0.3">
      <c r="A8" s="38" t="s">
        <v>43</v>
      </c>
      <c r="B8" s="58">
        <f>VLOOKUP($A$1,Verzamelblad!$A$3:$AH$41,11)</f>
        <v>0</v>
      </c>
      <c r="C8" s="47" t="s">
        <v>59</v>
      </c>
      <c r="D8" s="58">
        <f>VLOOKUP($A$1,Verzamelblad!$A$3:$AH$41,13)</f>
        <v>0</v>
      </c>
    </row>
    <row r="9" spans="1:4" hidden="1" x14ac:dyDescent="0.3">
      <c r="A9" s="46" t="s">
        <v>43</v>
      </c>
      <c r="B9" s="58">
        <f>VLOOKUP($A$1,Verzamelblad!$A$3:$AH$41,14)</f>
        <v>0</v>
      </c>
      <c r="C9" s="47" t="s">
        <v>60</v>
      </c>
      <c r="D9" s="58">
        <f>VLOOKUP($A$1,Verzamelblad!$A$3:$AH$41,16)</f>
        <v>0</v>
      </c>
    </row>
    <row r="10" spans="1:4" hidden="1" x14ac:dyDescent="0.3">
      <c r="A10" s="31" t="s">
        <v>43</v>
      </c>
      <c r="B10" s="58">
        <f>VLOOKUP($A$1,Verzamelblad!$A$3:$AH$41,17)</f>
        <v>0</v>
      </c>
      <c r="C10" s="47" t="s">
        <v>61</v>
      </c>
      <c r="D10" s="58">
        <f>VLOOKUP($A$1,Verzamelblad!$A$3:$AH$41,19)</f>
        <v>0</v>
      </c>
    </row>
    <row r="11" spans="1:4" x14ac:dyDescent="0.3">
      <c r="A11" s="31" t="s">
        <v>43</v>
      </c>
      <c r="B11" s="58">
        <f>VLOOKUP($A$1,Verzamelblad!$A$3:$AH$41,20)</f>
        <v>0</v>
      </c>
      <c r="C11" s="47" t="s">
        <v>62</v>
      </c>
      <c r="D11" s="58">
        <f>VLOOKUP($A$1,Verzamelblad!$A$3:$AH$41,22)</f>
        <v>0</v>
      </c>
    </row>
    <row r="12" spans="1:4" x14ac:dyDescent="0.3">
      <c r="A12" s="31" t="s">
        <v>42</v>
      </c>
      <c r="B12" s="58">
        <f>Verzamelblad!Z9</f>
        <v>0</v>
      </c>
      <c r="C12" s="58">
        <f>Verzamelblad!AA9</f>
        <v>0</v>
      </c>
      <c r="D12" s="58">
        <f>Verzamelblad!AB9</f>
        <v>0</v>
      </c>
    </row>
    <row r="13" spans="1:4" x14ac:dyDescent="0.3">
      <c r="A13" s="31" t="s">
        <v>57</v>
      </c>
      <c r="B13" s="58">
        <f>VLOOKUP($A$1,Verzamelblad!$A$3:$AH$41,26)</f>
        <v>0</v>
      </c>
      <c r="C13" s="47" t="s">
        <v>59</v>
      </c>
      <c r="D13" s="58">
        <f>VLOOKUP($A$1,Verzamelblad!$A$3:$AH$41,28)</f>
        <v>0</v>
      </c>
    </row>
    <row r="14" spans="1:4" hidden="1" x14ac:dyDescent="0.3">
      <c r="A14" s="31" t="s">
        <v>57</v>
      </c>
      <c r="B14" s="58">
        <f>VLOOKUP($A$1,Verzamelblad!$A$3:$AH$41,29)</f>
        <v>0</v>
      </c>
      <c r="C14" s="47" t="s">
        <v>60</v>
      </c>
      <c r="D14" s="58">
        <f>VLOOKUP($A$1,Verzamelblad!$A$3:$AH$41,31)</f>
        <v>0</v>
      </c>
    </row>
    <row r="15" spans="1:4" hidden="1" x14ac:dyDescent="0.3">
      <c r="A15" s="31"/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3">
      <c r="A16" s="31" t="s">
        <v>63</v>
      </c>
      <c r="B16" s="58">
        <v>1</v>
      </c>
      <c r="C16" s="47" t="s">
        <v>58</v>
      </c>
      <c r="D16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25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09375" defaultRowHeight="14.4" x14ac:dyDescent="0.3"/>
  <cols>
    <col min="1" max="1" width="19.6640625" bestFit="1" customWidth="1"/>
    <col min="2" max="2" width="21.88671875" bestFit="1" customWidth="1"/>
    <col min="3" max="4" width="18.88671875" bestFit="1" customWidth="1"/>
  </cols>
  <sheetData>
    <row r="1" spans="1:4" x14ac:dyDescent="0.3">
      <c r="A1" s="5">
        <v>26</v>
      </c>
    </row>
    <row r="2" spans="1:4" x14ac:dyDescent="0.3">
      <c r="A2" s="5" t="s">
        <v>55</v>
      </c>
      <c r="B2" s="5">
        <f>VLOOKUP($A$1,Verzamelblad!$A$3:$AH$41,2)</f>
        <v>0</v>
      </c>
      <c r="C2" s="5"/>
      <c r="D2" s="5"/>
    </row>
    <row r="3" spans="1:4" x14ac:dyDescent="0.3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3">
      <c r="A4" s="5"/>
      <c r="B4" s="5">
        <f>VLOOKUP($A$1,Verzamelblad!$A$3:$AH$41,7)</f>
        <v>0</v>
      </c>
      <c r="C4" s="5"/>
      <c r="D4" s="5"/>
    </row>
    <row r="6" spans="1:4" x14ac:dyDescent="0.3">
      <c r="A6" s="39" t="s">
        <v>44</v>
      </c>
      <c r="B6" s="39" t="s">
        <v>52</v>
      </c>
      <c r="C6" s="40" t="s">
        <v>53</v>
      </c>
      <c r="D6" s="40" t="s">
        <v>54</v>
      </c>
    </row>
    <row r="7" spans="1:4" x14ac:dyDescent="0.3">
      <c r="A7" s="38" t="s">
        <v>43</v>
      </c>
      <c r="B7" s="47">
        <f>VLOOKUP($A$1,Verzamelblad!$A$3:$AH$41,8)</f>
        <v>0</v>
      </c>
      <c r="C7" s="47" t="s">
        <v>58</v>
      </c>
      <c r="D7" s="47">
        <f>VLOOKUP($A$1,Verzamelblad!$A$3:$AH$41,10)</f>
        <v>0</v>
      </c>
    </row>
    <row r="8" spans="1:4" x14ac:dyDescent="0.3">
      <c r="A8" s="38" t="s">
        <v>43</v>
      </c>
      <c r="B8" s="47">
        <f>VLOOKUP($A$1,Verzamelblad!$A$3:$AH$41,11)</f>
        <v>0</v>
      </c>
      <c r="C8" s="47" t="s">
        <v>59</v>
      </c>
      <c r="D8" s="47">
        <f>VLOOKUP($A$1,Verzamelblad!$A$3:$AH$41,13)</f>
        <v>0</v>
      </c>
    </row>
    <row r="9" spans="1:4" x14ac:dyDescent="0.3">
      <c r="A9" s="46" t="s">
        <v>43</v>
      </c>
      <c r="B9" s="47">
        <f>VLOOKUP($A$1,Verzamelblad!$A$3:$AH$41,14)</f>
        <v>0</v>
      </c>
      <c r="C9" s="47" t="s">
        <v>60</v>
      </c>
      <c r="D9" s="47">
        <f>VLOOKUP($A$1,Verzamelblad!$A$3:$AH$41,16)</f>
        <v>0</v>
      </c>
    </row>
    <row r="10" spans="1:4" x14ac:dyDescent="0.3">
      <c r="A10" s="31" t="s">
        <v>43</v>
      </c>
      <c r="B10" s="47">
        <f>VLOOKUP($A$1,Verzamelblad!$A$3:$AH$41,17)</f>
        <v>0</v>
      </c>
      <c r="C10" s="47" t="s">
        <v>61</v>
      </c>
      <c r="D10" s="47">
        <f>VLOOKUP($A$1,Verzamelblad!$A$3:$AH$41,19)</f>
        <v>0</v>
      </c>
    </row>
    <row r="11" spans="1:4" x14ac:dyDescent="0.3">
      <c r="A11" s="31" t="s">
        <v>43</v>
      </c>
      <c r="B11" s="47">
        <f>VLOOKUP($A$1,Verzamelblad!$A$3:$AH$41,20)</f>
        <v>0</v>
      </c>
      <c r="C11" s="47" t="s">
        <v>62</v>
      </c>
      <c r="D11" s="47">
        <f>VLOOKUP($A$1,Verzamelblad!$A$3:$AH$41,22)</f>
        <v>0</v>
      </c>
    </row>
    <row r="12" spans="1:4" x14ac:dyDescent="0.3">
      <c r="A12" s="31" t="s">
        <v>57</v>
      </c>
      <c r="B12" s="47">
        <f>VLOOKUP($A$1,Verzamelblad!$A$3:$AH$41,23)</f>
        <v>0</v>
      </c>
      <c r="C12" s="47" t="s">
        <v>58</v>
      </c>
      <c r="D12" s="47">
        <f>VLOOKUP($A$1,Verzamelblad!$A$3:$AH$41,25)</f>
        <v>0</v>
      </c>
    </row>
    <row r="13" spans="1:4" x14ac:dyDescent="0.3">
      <c r="A13" s="31" t="s">
        <v>57</v>
      </c>
      <c r="B13" s="47">
        <f>VLOOKUP($A$1,Verzamelblad!$A$3:$AH$41,26)</f>
        <v>0</v>
      </c>
      <c r="C13" s="47" t="s">
        <v>59</v>
      </c>
      <c r="D13" s="47">
        <f>VLOOKUP($A$1,Verzamelblad!$A$3:$AH$41,28)</f>
        <v>0</v>
      </c>
    </row>
    <row r="14" spans="1:4" x14ac:dyDescent="0.3">
      <c r="A14" s="31" t="s">
        <v>57</v>
      </c>
      <c r="B14" s="47">
        <f>VLOOKUP($A$1,Verzamelblad!$A$3:$AH$41,29)</f>
        <v>0</v>
      </c>
      <c r="C14" s="47" t="s">
        <v>60</v>
      </c>
      <c r="D14" s="47">
        <f>VLOOKUP($A$1,Verzamelblad!$A$3:$AH$41,31)</f>
        <v>0</v>
      </c>
    </row>
    <row r="15" spans="1:4" x14ac:dyDescent="0.3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24</vt:i4>
      </vt:variant>
      <vt:variant>
        <vt:lpstr>Benoemde bereiken</vt:lpstr>
      </vt:variant>
      <vt:variant>
        <vt:i4>3</vt:i4>
      </vt:variant>
    </vt:vector>
  </HeadingPairs>
  <TitlesOfParts>
    <vt:vector size="27" baseType="lpstr">
      <vt:lpstr>Verzamelblad</vt:lpstr>
      <vt:lpstr>Algemene gegevens</vt:lpstr>
      <vt:lpstr>Prijzenblad</vt:lpstr>
      <vt:lpstr>Prijzenblad OP en OOP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  <vt:lpstr>'Prijzenblad OP en OOP'!Afdrukbereik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Leonieke Westra</cp:lastModifiedBy>
  <cp:lastPrinted>2022-12-23T13:36:13Z</cp:lastPrinted>
  <dcterms:created xsi:type="dcterms:W3CDTF">2017-01-16T09:18:51Z</dcterms:created>
  <dcterms:modified xsi:type="dcterms:W3CDTF">2023-12-21T09:51:43Z</dcterms:modified>
</cp:coreProperties>
</file>