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machielse_hollandinkoopprofessionals_nl/Documents/Bureaublad/VRR/"/>
    </mc:Choice>
  </mc:AlternateContent>
  <xr:revisionPtr revIDLastSave="0" documentId="8_{0F025C94-99A2-45D6-B10F-79AEF160F0A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Invulinstructie" sheetId="7" r:id="rId1"/>
    <sheet name="Inschrijfstaat" sheetId="5" r:id="rId2"/>
    <sheet name="Kantoorlaadvoorzieningen" sheetId="1" r:id="rId3"/>
    <sheet name="Thuislaadvoorzieningen" sheetId="4" r:id="rId4"/>
  </sheets>
  <definedNames>
    <definedName name="_xlnm.Print_Area" localSheetId="2">Kantoorlaadvoorzieningen!$A$1:$H$116</definedName>
    <definedName name="_xlnm.Print_Area" localSheetId="3">Thuislaadvoorzieningen!$A$1:$H$64</definedName>
    <definedName name="Gewichten">#REF!</definedName>
    <definedName name="HSB_Tab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4" l="1"/>
  <c r="D49" i="1"/>
  <c r="D48" i="1"/>
  <c r="D14" i="1"/>
  <c r="F14" i="1" s="1"/>
  <c r="D62" i="4" l="1"/>
  <c r="D61" i="4"/>
  <c r="D13" i="4"/>
  <c r="D12" i="4"/>
  <c r="D11" i="4"/>
  <c r="D10" i="4"/>
  <c r="D37" i="1"/>
  <c r="D36" i="1"/>
  <c r="D35" i="1"/>
  <c r="D34" i="1"/>
  <c r="D33" i="1"/>
  <c r="D32" i="1"/>
  <c r="F62" i="4" l="1"/>
  <c r="F61" i="4"/>
  <c r="F22" i="4"/>
  <c r="F13" i="4"/>
  <c r="F12" i="4"/>
  <c r="F11" i="4"/>
  <c r="F10" i="4"/>
  <c r="D114" i="1"/>
  <c r="F114" i="1" s="1"/>
  <c r="D113" i="1"/>
  <c r="F113" i="1" s="1"/>
  <c r="F49" i="1"/>
  <c r="F48" i="1"/>
  <c r="F37" i="1"/>
  <c r="F36" i="1"/>
  <c r="F35" i="1"/>
  <c r="F34" i="1"/>
  <c r="F33" i="1"/>
  <c r="F32" i="1"/>
  <c r="D13" i="1"/>
  <c r="F13" i="1" s="1"/>
  <c r="G15" i="1" s="1"/>
  <c r="C5" i="5" l="1"/>
  <c r="G63" i="4"/>
  <c r="C14" i="5" s="1"/>
  <c r="G14" i="4"/>
  <c r="C12" i="5" s="1"/>
  <c r="G50" i="1"/>
  <c r="C7" i="5" s="1"/>
  <c r="G38" i="1"/>
  <c r="C6" i="5" s="1"/>
  <c r="G23" i="4"/>
  <c r="C13" i="5" s="1"/>
  <c r="G115" i="1"/>
  <c r="C8" i="5" s="1"/>
  <c r="C15" i="5" l="1"/>
  <c r="E15" i="5" s="1"/>
  <c r="C9" i="5"/>
  <c r="E9" i="5" s="1"/>
  <c r="E18" i="5" l="1"/>
</calcChain>
</file>

<file path=xl/sharedStrings.xml><?xml version="1.0" encoding="utf-8"?>
<sst xmlns="http://schemas.openxmlformats.org/spreadsheetml/2006/main" count="838" uniqueCount="262">
  <si>
    <t>Instructies voor het invullen van het Prijzenblad behorende
bij de Europese Aanbesteding van laadvoorzieningen van de VRR (2024)</t>
  </si>
  <si>
    <t>Tabblad</t>
  </si>
  <si>
    <t>Instructie</t>
  </si>
  <si>
    <t>Inschrijfstaat</t>
  </si>
  <si>
    <t>In dit tabblad worden uit de tabbladen [Kantoorlaadvoorzieningen] en [Thuislaadvoorzieningen] de categorie-totalen inclusief btw automatisch overgenomen (resp. K1 t/m K4 en T1 t/m T3). Met behulp van een wegingsfactor wordt een totale inschrijfsom berekend. Deze totale inschrijfsom dient als uitgangspunt voor de beoordeling van uw tariefstelling.</t>
  </si>
  <si>
    <t>Kantoorlaadvoorzieningen</t>
  </si>
  <si>
    <t>Thuislaadvoorzieningen</t>
  </si>
  <si>
    <t>Prijzenblad - Inschrijfstaat Europese Aanbesteding laadvoorzieningen voor de VRR</t>
  </si>
  <si>
    <t>Kantoorlaadvoorziening - kostencategorie</t>
  </si>
  <si>
    <t>Offerte inschrijver</t>
  </si>
  <si>
    <t>Weging</t>
  </si>
  <si>
    <t>Offerte * weging</t>
  </si>
  <si>
    <t>K1. Projectmanagement en advies</t>
  </si>
  <si>
    <t>K2. Hardware: AC incl vaste kabel (11kW en 22kW) en DC (50kW, 75kW, 100kW, 150kW) laadvoorzieningen</t>
  </si>
  <si>
    <t>K4. Installatie (AC &amp; DC)</t>
  </si>
  <si>
    <t>Totale inschrijfsom kantoorlaadvoorzieningen</t>
  </si>
  <si>
    <t>Thuislaadvoorziening - kostencategorie</t>
  </si>
  <si>
    <t>T1. Hardware: AC wallbox en laadpalen incl vaste kabel (11kW en 22kW)</t>
  </si>
  <si>
    <t>T3. Installatie</t>
  </si>
  <si>
    <t>Totale inschrijfsom thuislaadvoorzieningen</t>
  </si>
  <si>
    <t xml:space="preserve">Totale inschrijfsom kantoorlaadvoorzieningen + thuislaadvoorziningen incl. weging   </t>
  </si>
  <si>
    <t>Kantoorlaadvoorzieningen voor de VRR</t>
  </si>
  <si>
    <t>INSTRUCTIE: Vul alleen de grijs-gearceerde velden in</t>
  </si>
  <si>
    <t>Nr.</t>
  </si>
  <si>
    <t>Artikelomschrijving</t>
  </si>
  <si>
    <t>Aanvullende informatie leverancier</t>
  </si>
  <si>
    <t>Verkoopprijs / uur
 (excl. BTW)</t>
  </si>
  <si>
    <t>BTW bedrag</t>
  </si>
  <si>
    <t>Verkoopprijs / uur
 (incl. BTW)</t>
  </si>
  <si>
    <t>K1.1</t>
  </si>
  <si>
    <t>Vermeld uw uurtarieven indien gewerkt wordt met de installateur van Inschrijver</t>
  </si>
  <si>
    <t>Uurtarief projectmedewerker</t>
  </si>
  <si>
    <t>&lt;vul in&gt;</t>
  </si>
  <si>
    <t>K1.2</t>
  </si>
  <si>
    <t>Uurtarief adviseur</t>
  </si>
  <si>
    <t>K1.3</t>
  </si>
  <si>
    <t>Uurtarief installateur</t>
  </si>
  <si>
    <t>K1.4</t>
  </si>
  <si>
    <t>Vermeld uw uurtarieven indien gewerkt wordt met de installateur van de VRR</t>
  </si>
  <si>
    <t>K1.5</t>
  </si>
  <si>
    <t>K1.6</t>
  </si>
  <si>
    <t>Uurtarief</t>
  </si>
  <si>
    <t>Gemiddelde / u</t>
  </si>
  <si>
    <t>Fictief totaal</t>
  </si>
  <si>
    <t>1. PM + advies totaal</t>
  </si>
  <si>
    <t>Op basis van de door u opgegeven tarieven, wordt hiernaast een FICTIEF totaal berekend</t>
  </si>
  <si>
    <t>Totaal gemiddelde incl. weging:</t>
  </si>
  <si>
    <t>Artikelsoort</t>
  </si>
  <si>
    <t>Artikelomschrijving (merk, model, type laadvoorziening)</t>
  </si>
  <si>
    <t>Verkoopprijs / stuk
 (excl. BTW)</t>
  </si>
  <si>
    <t>Verkoopprijs / stuk
 (incl. BTW)</t>
  </si>
  <si>
    <t>K2.1</t>
  </si>
  <si>
    <t>1) AC - Dubbele laadpaal 11kW, vaste kabel &gt; 7m</t>
  </si>
  <si>
    <t>Kies:</t>
  </si>
  <si>
    <t>K2.2</t>
  </si>
  <si>
    <t>2) AC - Dubbele laadpaal 22kW, vaste kabel &gt; 7m</t>
  </si>
  <si>
    <t>K2.3</t>
  </si>
  <si>
    <t>3) DC - Dubbele laadpaal 50kW &lt; 75kW</t>
  </si>
  <si>
    <t>K2.4</t>
  </si>
  <si>
    <t>4) DC - Dubbele laadpaal 75kW &lt; 100kW</t>
  </si>
  <si>
    <t>K2.5</t>
  </si>
  <si>
    <t>5) DC - Dubbele laadpaal 100kW &lt; 125kW</t>
  </si>
  <si>
    <t>K2.6</t>
  </si>
  <si>
    <t>6) DC - Dubbele laadpaal 125kW &lt; 150kW</t>
  </si>
  <si>
    <t>Soort lader</t>
  </si>
  <si>
    <t>Prijs (incl. BTW)</t>
  </si>
  <si>
    <t>2. Hardware totaal</t>
  </si>
  <si>
    <t>Totaal incl. weging</t>
  </si>
  <si>
    <t>Verkoopprijs / stuk
 (excl. BTW) / maand</t>
  </si>
  <si>
    <t>Verkoopprijs / stuk
 (incl. BTW) / maand</t>
  </si>
  <si>
    <t>K3.1</t>
  </si>
  <si>
    <t>Basis servicepakket AC per laadpunt (beheer, preventief onderhoud + storingsdienst)</t>
  </si>
  <si>
    <t>K3.2</t>
  </si>
  <si>
    <t>Basis servicepakket DC per laadpunt (beheer, preventief onderhoud + storingsdienst)</t>
  </si>
  <si>
    <t>Servicekosten</t>
  </si>
  <si>
    <t>Prijs / stuk per maand (incl. BTW)</t>
  </si>
  <si>
    <t>Fictief totaal / jaar</t>
  </si>
  <si>
    <t>3. Abonnement totaal</t>
  </si>
  <si>
    <t>Omschrijving</t>
  </si>
  <si>
    <t>Opmerking leverancier indien van toepassing</t>
  </si>
  <si>
    <t>K4.1</t>
  </si>
  <si>
    <t>Installatie AC laadpunten
Beprijs alle activiteiten en/of leveringen die benodigd (kunnen) zijn voor de installatie van AC laadpunten. Tariefstelling inclusief arbeidsloon</t>
  </si>
  <si>
    <t>Fysieke schouw ter plaatse bij VRR locatie (prijs per locatie)</t>
  </si>
  <si>
    <t>K4.2</t>
  </si>
  <si>
    <t>K4.3</t>
  </si>
  <si>
    <t>&gt; 25 meter graven (prijs per meter)</t>
  </si>
  <si>
    <t>K4.4</t>
  </si>
  <si>
    <t>K4.5</t>
  </si>
  <si>
    <t>K4.6</t>
  </si>
  <si>
    <t>K4.7</t>
  </si>
  <si>
    <t>K4.8</t>
  </si>
  <si>
    <t>Aanpassen bekabeling in meterkast</t>
  </si>
  <si>
    <t>K4.9</t>
  </si>
  <si>
    <t>Leveren en monteren aardlekautomaat</t>
  </si>
  <si>
    <t>K4.10</t>
  </si>
  <si>
    <t>K4.11</t>
  </si>
  <si>
    <t>K4.12</t>
  </si>
  <si>
    <t>K4.13</t>
  </si>
  <si>
    <t>K4.14</t>
  </si>
  <si>
    <t>K4.15</t>
  </si>
  <si>
    <t>Toeslag bij 32 amp kabel - toeslag per installatie</t>
  </si>
  <si>
    <t>K4.16</t>
  </si>
  <si>
    <t>1x Boren van de sparingen in de fundatie en muur tbv kabel doorvoeren</t>
  </si>
  <si>
    <t>K4.17</t>
  </si>
  <si>
    <t>Extra boringen (prijs per boring)</t>
  </si>
  <si>
    <t>K4.18</t>
  </si>
  <si>
    <t>Leveren en plaatsen van opbouwwerk (kabelbuis in meterkast en laadpunt)</t>
  </si>
  <si>
    <t>K4.19</t>
  </si>
  <si>
    <t>Leveren en plaatsen uitbreidingskast</t>
  </si>
  <si>
    <t>K4.20</t>
  </si>
  <si>
    <t>Leveren en plaatsen hoofdschakelaar</t>
  </si>
  <si>
    <t>K4.21</t>
  </si>
  <si>
    <t xml:space="preserve">Leveren en plaatsen aardlek schakelaar </t>
  </si>
  <si>
    <t>K4.22</t>
  </si>
  <si>
    <t>Montage laadpunt op staander (sokkel) in zand / aarde</t>
  </si>
  <si>
    <t>K4.23</t>
  </si>
  <si>
    <t>Montage laadpunt op staander (sokkel) in straatwerk</t>
  </si>
  <si>
    <t>K4.24</t>
  </si>
  <si>
    <t>Montage laadpunt aan de wand</t>
  </si>
  <si>
    <t>K4.25</t>
  </si>
  <si>
    <t>Online brengen laadpunt en instructie aan beheerder</t>
  </si>
  <si>
    <t>K4.26</t>
  </si>
  <si>
    <t>Verzegelen huis aansluitkast bij verbreking</t>
  </si>
  <si>
    <t>K4.27</t>
  </si>
  <si>
    <t>Kruipruimte toezicht (verplicht &gt;2 meter)</t>
  </si>
  <si>
    <t>K4.28</t>
  </si>
  <si>
    <t>Annuleringskosten 48 uur vooraf aan plaatsing</t>
  </si>
  <si>
    <t>K4.29</t>
  </si>
  <si>
    <t>Annulering op de dag van installeren uren van de aanwezigen zonder materiaal</t>
  </si>
  <si>
    <t>K4.30</t>
  </si>
  <si>
    <t>Demontage huidige laadpunt</t>
  </si>
  <si>
    <t>K4.31</t>
  </si>
  <si>
    <t>Leveren en plaatsen wandcontactdoos bij demontage laadpunt</t>
  </si>
  <si>
    <t>K4.32</t>
  </si>
  <si>
    <t>Fysieke schouw ter plaatse bij VRR locatie</t>
  </si>
  <si>
    <t>K4.33</t>
  </si>
  <si>
    <t>K4.34</t>
  </si>
  <si>
    <t>K4.35</t>
  </si>
  <si>
    <t>K4.36</t>
  </si>
  <si>
    <t>K4.37</t>
  </si>
  <si>
    <t>K4.38</t>
  </si>
  <si>
    <t>K4.39</t>
  </si>
  <si>
    <t>K4.40</t>
  </si>
  <si>
    <t>K4.41</t>
  </si>
  <si>
    <t>K4.42</t>
  </si>
  <si>
    <t>K4.43</t>
  </si>
  <si>
    <t>K4.44</t>
  </si>
  <si>
    <t>K4.45</t>
  </si>
  <si>
    <t>K4.46</t>
  </si>
  <si>
    <t>K4.47</t>
  </si>
  <si>
    <t>K4.48</t>
  </si>
  <si>
    <t>K4.49</t>
  </si>
  <si>
    <t>K4.50</t>
  </si>
  <si>
    <t>Installatiekosten</t>
  </si>
  <si>
    <t>Prijs / stuk (incl. BTW)</t>
  </si>
  <si>
    <t>4. Installatie totaal</t>
  </si>
  <si>
    <t>Totaal installatiekosten AC laadpunten (K4.1 t/m K4.31)</t>
  </si>
  <si>
    <t>Totaal installatiekosten DC laadpunten (K4.32 t/m K4.50)</t>
  </si>
  <si>
    <t>Thuislaadvoorzieningen voor medewerkers van de VRR</t>
  </si>
  <si>
    <t>T1.1</t>
  </si>
  <si>
    <t>1) Wandoplossing 11kW, vaste kabel &gt; 7m</t>
  </si>
  <si>
    <t>T1.2</t>
  </si>
  <si>
    <t>2) Wandoplossing 22kW, vaste kabel &gt; 7m</t>
  </si>
  <si>
    <t>T1.3</t>
  </si>
  <si>
    <t>3) Laadpaal 11kW, vaste kabel &gt; 7m</t>
  </si>
  <si>
    <t>T1.4</t>
  </si>
  <si>
    <t>4) Laadpaal 22kW, vaste kabel &gt; 7m</t>
  </si>
  <si>
    <t>Gemiddelde prijs per soort lader (incl. BTW)</t>
  </si>
  <si>
    <t>1. Hardware totaal</t>
  </si>
  <si>
    <t>Onderhoud en Service abonnement</t>
  </si>
  <si>
    <t>T2.1</t>
  </si>
  <si>
    <t>Zie PvE 1.11</t>
  </si>
  <si>
    <t>Basis abonnement per laadvoorziening per maand (incl. preventief + storingsdienst)</t>
  </si>
  <si>
    <t>2. Abonnement totaal</t>
  </si>
  <si>
    <t>Basispakket Installatie</t>
  </si>
  <si>
    <t>Installatieactiviteiten en leveringen</t>
  </si>
  <si>
    <t>Verkoopprijs
 (excl. BTW)</t>
  </si>
  <si>
    <t>Verkoopprijs
 (incl. BTW)</t>
  </si>
  <si>
    <t>T3.1</t>
  </si>
  <si>
    <t>Prijs van uw basis installatiepakket</t>
  </si>
  <si>
    <t>T3.2</t>
  </si>
  <si>
    <t xml:space="preserve">Installatie thuislaadpunten
Benoem en beprijs alle activiteiten en/of leveringen die benodigd (kunnen) zijn voor de installatie van thuislaadpunten. Tariefstelling inclusief arbeidsloon.
Indien de hiernaast opgesomde activiteiten en/of leveringen WEL zijn inbegrepen in uw basis installatiepakket (T3.1), vult u € 0 in. </t>
  </si>
  <si>
    <t>Digitale schouw (medewerker VRR vult online formulier in en upload foto's van o.a. meterkast)</t>
  </si>
  <si>
    <t>T3.3</t>
  </si>
  <si>
    <t>Fysieke schouw ter plaatse bij medewerker van de VRR thuis</t>
  </si>
  <si>
    <t>T3.4</t>
  </si>
  <si>
    <t>Tot 7 meter graven bij doorvoer meterkast (indien nodig)</t>
  </si>
  <si>
    <t>T3.5</t>
  </si>
  <si>
    <t>&gt; 7 meter graven (prijs per meter)</t>
  </si>
  <si>
    <t>T3.6</t>
  </si>
  <si>
    <t>T3.7</t>
  </si>
  <si>
    <t>T3.8</t>
  </si>
  <si>
    <t>T3.9</t>
  </si>
  <si>
    <t>T3.10</t>
  </si>
  <si>
    <t>T3.11</t>
  </si>
  <si>
    <t>T3.12</t>
  </si>
  <si>
    <t>T3.13</t>
  </si>
  <si>
    <t>T3.14</t>
  </si>
  <si>
    <t>T3.15</t>
  </si>
  <si>
    <t>T3.16</t>
  </si>
  <si>
    <t>T3.17</t>
  </si>
  <si>
    <t>T3.18</t>
  </si>
  <si>
    <t>T3.19</t>
  </si>
  <si>
    <t>T3.20</t>
  </si>
  <si>
    <t>T3.21</t>
  </si>
  <si>
    <t>T3.22</t>
  </si>
  <si>
    <t>T3.23</t>
  </si>
  <si>
    <t>T3.24</t>
  </si>
  <si>
    <t>T3.25</t>
  </si>
  <si>
    <t>Online brengen laadpunt en instructie aan huiseigenaar</t>
  </si>
  <si>
    <t>T3.26</t>
  </si>
  <si>
    <t>T3.27</t>
  </si>
  <si>
    <t>T3.28</t>
  </si>
  <si>
    <t>T3.29</t>
  </si>
  <si>
    <t>T3.30</t>
  </si>
  <si>
    <t>T3.31</t>
  </si>
  <si>
    <t>Leveren en plaatsen wandcontact doos bij demontage laadpunt</t>
  </si>
  <si>
    <t>3. Installatie totaal</t>
  </si>
  <si>
    <t>Basis installatiepakket (T3.1)</t>
  </si>
  <si>
    <t>Overige installatiekosten (activiteiten / leveringen) (T3.2 t/m T3.40)</t>
  </si>
  <si>
    <t>Uurtarief (gemiddelde K1.1 t/m K1.3)</t>
  </si>
  <si>
    <t>Uurtarief (gemiddelde K1.4 t/m K1.6)</t>
  </si>
  <si>
    <t>Aanvragen schone grond verklaring</t>
  </si>
  <si>
    <t>KLIC melding</t>
  </si>
  <si>
    <t>Maken van revisietekeningen</t>
  </si>
  <si>
    <t>Tot 25 meter graven (prijs per meter)</t>
  </si>
  <si>
    <t>K4.32.2</t>
  </si>
  <si>
    <t>K4.32.3</t>
  </si>
  <si>
    <t>K4.32.4</t>
  </si>
  <si>
    <t>K4.1.2</t>
  </si>
  <si>
    <t>K4.1.3</t>
  </si>
  <si>
    <t>K4.1.4</t>
  </si>
  <si>
    <t>Tot 25 m ontstraten en bestraten, uitgangspunt van betonnen klinkers (21x10,5x8 cm). Prijs per m2</t>
  </si>
  <si>
    <t>&gt; 25 m ontstraten en bestraten, uitgangspunt van betonnen klinkers (21x10,5x8 cm). Prijs per m2</t>
  </si>
  <si>
    <t>Tot 25 m asfalt verwijderen en aanbrengen, á sleuf van 50 cm (prijs per meter)</t>
  </si>
  <si>
    <t>&gt; 25 m asfalt verwijderen en aanbrengen, á sleuf van 50 cm (prijs per meter)</t>
  </si>
  <si>
    <t>Leveren en monteren UTP kabel tot 10m (prijs per meter)</t>
  </si>
  <si>
    <t>Leveren en monteren UTP kabel &gt; 10m (prijs per meter)</t>
  </si>
  <si>
    <t>Leveren en plaatsen kabelgoot (prijs per meter)</t>
  </si>
  <si>
    <t>Installatie DC laadpunten
Beprijs alle genoemde activiteiten en/of leveringen en vul aan met activiteiten en/of leveringen die minimaal benodigd zijn voor de installatie van DC laadpunten in het kader van deze opdracht. Tariefstelling inclusief arbeidsloon.</t>
  </si>
  <si>
    <t>Tot 25 m² ontstraten en bestraten, uitgangspunt van betonnen klinkers (21x10,5x8 cm). Prijs per m²</t>
  </si>
  <si>
    <t>&gt; 25 m² ontstraten en bestraten, uitgangspunt van betonnen klinkers (21x10,5x8 cm). Prijs per m²</t>
  </si>
  <si>
    <t>Leveren en monteren kabel 4x4 mm²</t>
  </si>
  <si>
    <t>Leveren en monteren kabel 4x6 mm²</t>
  </si>
  <si>
    <t>&gt; 10 m² ontstraten en bestraten, uitgangspunt van betonnen klinkers (21x10,5x8 cm). Prijs per m²</t>
  </si>
  <si>
    <t>Tot 10 m² ontstraten en bestraten, uitgangspunt van betonnen klinkers (21x10,5x8 cm). Prijs per m²</t>
  </si>
  <si>
    <t>Leveren en monteren UTP kabel tot 10m (prijs per m)</t>
  </si>
  <si>
    <t>Leveren en monteren UTP kabel &gt; 10m (prijs per m)</t>
  </si>
  <si>
    <t>Leveren en plaatsen kabelgoot (prijs per m)</t>
  </si>
  <si>
    <t>K3. Onderhoud- en serviceabonnementen en platform</t>
  </si>
  <si>
    <t>K3.1a</t>
  </si>
  <si>
    <t>K3.2a</t>
  </si>
  <si>
    <t>Platform abonnementskosten AC (prijs per maand per individueel laadpunt)</t>
  </si>
  <si>
    <t>Platform abonnementskosten DC (prijs per maand per individueel laadpunt)</t>
  </si>
  <si>
    <t>T2.1a</t>
  </si>
  <si>
    <t>T2. Onderhoud- en serviceabonnementen en platform</t>
  </si>
  <si>
    <t>Basis servicepakket (T2.1) + platformabonnement (T2.1a)</t>
  </si>
  <si>
    <t>Zie PvE 1.7 Beheer, Onderhoud en Storingen en 
PvE 1.8 Beheerplatform (backoffice) en managementinformatie</t>
  </si>
  <si>
    <r>
      <rPr>
        <sz val="11"/>
        <color rgb="FF000000"/>
        <rFont val="Calibri"/>
        <family val="2"/>
        <scheme val="minor"/>
      </rPr>
      <t xml:space="preserve">Voor dit tabblad gelden de volgende instructies:
- In dit tabblad brengt u uw offerte uit voor de </t>
    </r>
    <r>
      <rPr>
        <u/>
        <sz val="11"/>
        <color rgb="FF000000"/>
        <rFont val="Calibri"/>
        <family val="2"/>
        <scheme val="minor"/>
      </rPr>
      <t>kantoor</t>
    </r>
    <r>
      <rPr>
        <sz val="11"/>
        <color rgb="FF000000"/>
        <rFont val="Calibri"/>
        <family val="2"/>
        <scheme val="minor"/>
      </rPr>
      <t>laadvoorzieningen.
- Alle grijs-gearceerde velden dienen ingevuld te worden. Indien een grijs gearceerd veld voorzien is van de tekst &lt;vul in&gt;, kunt u de tekst overschrijven met een vrije tekst of een bedrag (in euro). Indien het veld voorzien is van de tekst "Kies:", dient u één van de opties te selecteren via het drop-down menu.
- Let op: uw tarieven vermeldt u zowel exclusief als inclusief btw. Het btw tarief dient u separaat te vermelden in de daarvoor bestemde kolom.
- De kosten voor kantoorlaadvoorzieningen zijn onderverdeeld in 4 categorieën, te weten: 
    1) Projectmanagement en advies
    2) Hardware (AC en DC laders)
    3) Service- en abonnementskosten (AC en DC) en platform
    4) Installatiekosten (AC en DC)
- Per categorie kunnen er aanvullende instructies vermeld zijn. Deze dienen in acht genomen te worden.
- Per categorie wordt een FICTIEVE totaalprijs berekend met behulp van wegingsfactoren voor de verschillende onderdelen binnen een categorie.</t>
    </r>
  </si>
  <si>
    <t>Voor dit tabblad gelden de volgende instructies:
- In dit tabblad brengt u uw offerte uit voor de thuislaadvoorzieningen.
- Alle grijs-gearceerde velden dienen ingevuld te worden. Indien een grijs gearceerd veld voorzien is van de tekst &lt;vul in&gt;, kunt u de tekst overschrijven met een vrije tekst of een bedrag (in euro). Indien het veld voorzien is van de tekst "Kies:", dient u één van de opties te selecteren via het drop-down menu.
- Let op: uw tarieven vermeldt u zowel exclusief als inclusief btw. Het btw tarief dient u separaat te vermelden in de daarvoor bestemde kolom.
- De kosten voor thuislaadvoorzieningen zijn onderverdeeld in 3 categorieën, te weten: 
    1) Hardware
    2) Service- en abonnementskosten en platform
    3) Installatiekosten
- Per categorie kunnen er aanvullende instructies vermeld zijn. Deze dienen in acht genomen te worden.
- Per categorie wordt een FICTIEVE totaalprijs berekend met behulp van wegingsfactoren voor de verschillende onderdelen binnen een categorie.</t>
  </si>
  <si>
    <t>AC basis servicepakket (K3.1) + platformabonnement (K3.1a)</t>
  </si>
  <si>
    <t>DC basis servicepakket (K3.2) + platformabonnement (K3.2a)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</si>
</sst>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1"/>
      <color theme="5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gradientFill degree="180">
        <stop position="0">
          <color theme="0"/>
        </stop>
        <stop position="1">
          <color theme="5"/>
        </stop>
      </gradient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indexed="64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</cellStyleXfs>
  <cellXfs count="119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2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/>
    <xf numFmtId="0" fontId="4" fillId="3" borderId="8" xfId="0" applyFont="1" applyFill="1" applyBorder="1" applyAlignment="1">
      <alignment horizontal="center" vertical="center" wrapText="1"/>
    </xf>
    <xf numFmtId="0" fontId="7" fillId="0" borderId="0" xfId="0" applyFont="1"/>
    <xf numFmtId="0" fontId="4" fillId="5" borderId="2" xfId="0" applyFont="1" applyFill="1" applyBorder="1"/>
    <xf numFmtId="0" fontId="4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6" borderId="13" xfId="0" applyFont="1" applyFill="1" applyBorder="1"/>
    <xf numFmtId="0" fontId="3" fillId="6" borderId="18" xfId="0" applyFont="1" applyFill="1" applyBorder="1"/>
    <xf numFmtId="0" fontId="5" fillId="6" borderId="14" xfId="0" applyFont="1" applyFill="1" applyBorder="1"/>
    <xf numFmtId="0" fontId="5" fillId="6" borderId="14" xfId="0" applyFont="1" applyFill="1" applyBorder="1" applyAlignment="1">
      <alignment horizontal="center"/>
    </xf>
    <xf numFmtId="0" fontId="3" fillId="6" borderId="0" xfId="0" applyFont="1" applyFill="1"/>
    <xf numFmtId="44" fontId="3" fillId="6" borderId="0" xfId="0" applyNumberFormat="1" applyFont="1" applyFill="1"/>
    <xf numFmtId="0" fontId="3" fillId="6" borderId="0" xfId="0" applyFont="1" applyFill="1" applyAlignment="1">
      <alignment horizontal="center"/>
    </xf>
    <xf numFmtId="44" fontId="3" fillId="6" borderId="0" xfId="1" applyFont="1" applyFill="1" applyBorder="1"/>
    <xf numFmtId="44" fontId="3" fillId="6" borderId="19" xfId="0" applyNumberFormat="1" applyFont="1" applyFill="1" applyBorder="1"/>
    <xf numFmtId="0" fontId="3" fillId="6" borderId="19" xfId="0" applyFont="1" applyFill="1" applyBorder="1" applyAlignment="1">
      <alignment horizontal="center"/>
    </xf>
    <xf numFmtId="44" fontId="3" fillId="6" borderId="19" xfId="1" applyFont="1" applyFill="1" applyBorder="1"/>
    <xf numFmtId="0" fontId="3" fillId="6" borderId="19" xfId="0" applyFont="1" applyFill="1" applyBorder="1"/>
    <xf numFmtId="0" fontId="5" fillId="6" borderId="19" xfId="0" applyFont="1" applyFill="1" applyBorder="1" applyAlignment="1">
      <alignment horizontal="right"/>
    </xf>
    <xf numFmtId="0" fontId="5" fillId="6" borderId="15" xfId="0" applyFont="1" applyFill="1" applyBorder="1" applyAlignment="1">
      <alignment horizontal="center"/>
    </xf>
    <xf numFmtId="0" fontId="3" fillId="6" borderId="17" xfId="0" applyFont="1" applyFill="1" applyBorder="1" applyAlignment="1">
      <alignment horizontal="center"/>
    </xf>
    <xf numFmtId="0" fontId="3" fillId="6" borderId="20" xfId="0" applyFont="1" applyFill="1" applyBorder="1" applyAlignment="1">
      <alignment horizontal="center"/>
    </xf>
    <xf numFmtId="44" fontId="3" fillId="6" borderId="20" xfId="0" applyNumberFormat="1" applyFont="1" applyFill="1" applyBorder="1" applyAlignment="1">
      <alignment horizontal="center"/>
    </xf>
    <xf numFmtId="44" fontId="5" fillId="6" borderId="20" xfId="0" applyNumberFormat="1" applyFont="1" applyFill="1" applyBorder="1" applyAlignment="1">
      <alignment horizontal="center"/>
    </xf>
    <xf numFmtId="44" fontId="3" fillId="6" borderId="0" xfId="1" applyFont="1" applyFill="1" applyBorder="1" applyAlignment="1">
      <alignment horizontal="center"/>
    </xf>
    <xf numFmtId="44" fontId="3" fillId="6" borderId="19" xfId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7" borderId="0" xfId="0" applyFont="1" applyFill="1"/>
    <xf numFmtId="0" fontId="3" fillId="7" borderId="0" xfId="0" applyFont="1" applyFill="1"/>
    <xf numFmtId="0" fontId="5" fillId="7" borderId="0" xfId="0" applyFont="1" applyFill="1"/>
    <xf numFmtId="0" fontId="0" fillId="7" borderId="0" xfId="0" applyFill="1"/>
    <xf numFmtId="0" fontId="0" fillId="7" borderId="0" xfId="0" applyFill="1" applyAlignment="1">
      <alignment horizontal="center"/>
    </xf>
    <xf numFmtId="0" fontId="8" fillId="7" borderId="19" xfId="0" applyFont="1" applyFill="1" applyBorder="1"/>
    <xf numFmtId="0" fontId="8" fillId="7" borderId="19" xfId="0" applyFont="1" applyFill="1" applyBorder="1" applyAlignment="1">
      <alignment horizontal="center"/>
    </xf>
    <xf numFmtId="0" fontId="0" fillId="7" borderId="19" xfId="0" applyFill="1" applyBorder="1" applyAlignment="1">
      <alignment horizontal="center"/>
    </xf>
    <xf numFmtId="0" fontId="0" fillId="7" borderId="19" xfId="0" applyFill="1" applyBorder="1"/>
    <xf numFmtId="0" fontId="8" fillId="7" borderId="0" xfId="0" applyFont="1" applyFill="1" applyAlignment="1">
      <alignment horizontal="right"/>
    </xf>
    <xf numFmtId="9" fontId="0" fillId="7" borderId="0" xfId="2" applyFont="1" applyFill="1" applyAlignment="1">
      <alignment horizontal="center"/>
    </xf>
    <xf numFmtId="0" fontId="6" fillId="4" borderId="9" xfId="0" applyFont="1" applyFill="1" applyBorder="1" applyProtection="1">
      <protection locked="0"/>
    </xf>
    <xf numFmtId="44" fontId="3" fillId="2" borderId="5" xfId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0" fillId="0" borderId="0" xfId="0" applyAlignment="1">
      <alignment horizontal="left" wrapText="1"/>
    </xf>
    <xf numFmtId="0" fontId="11" fillId="0" borderId="0" xfId="0" applyFont="1"/>
    <xf numFmtId="0" fontId="0" fillId="7" borderId="0" xfId="0" applyFill="1" applyAlignment="1">
      <alignment horizontal="left" wrapText="1"/>
    </xf>
    <xf numFmtId="0" fontId="11" fillId="7" borderId="0" xfId="0" applyFont="1" applyFill="1"/>
    <xf numFmtId="0" fontId="11" fillId="7" borderId="1" xfId="0" applyFont="1" applyFill="1" applyBorder="1" applyAlignment="1">
      <alignment horizontal="left" wrapText="1"/>
    </xf>
    <xf numFmtId="0" fontId="11" fillId="7" borderId="3" xfId="0" applyFont="1" applyFill="1" applyBorder="1" applyAlignment="1">
      <alignment horizontal="left" wrapText="1"/>
    </xf>
    <xf numFmtId="0" fontId="0" fillId="7" borderId="4" xfId="0" applyFill="1" applyBorder="1" applyAlignment="1">
      <alignment vertical="top"/>
    </xf>
    <xf numFmtId="0" fontId="0" fillId="7" borderId="6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7" borderId="12" xfId="0" applyFill="1" applyBorder="1" applyAlignment="1">
      <alignment horizontal="left" vertical="top" wrapText="1"/>
    </xf>
    <xf numFmtId="164" fontId="0" fillId="7" borderId="0" xfId="0" applyNumberFormat="1" applyFill="1"/>
    <xf numFmtId="164" fontId="0" fillId="7" borderId="19" xfId="0" applyNumberFormat="1" applyFill="1" applyBorder="1"/>
    <xf numFmtId="164" fontId="8" fillId="7" borderId="0" xfId="1" applyNumberFormat="1" applyFont="1" applyFill="1" applyAlignment="1"/>
    <xf numFmtId="164" fontId="8" fillId="9" borderId="23" xfId="1" applyNumberFormat="1" applyFont="1" applyFill="1" applyBorder="1" applyAlignment="1"/>
    <xf numFmtId="0" fontId="4" fillId="5" borderId="11" xfId="0" applyFont="1" applyFill="1" applyBorder="1"/>
    <xf numFmtId="0" fontId="3" fillId="0" borderId="5" xfId="0" applyFont="1" applyBorder="1" applyProtection="1">
      <protection locked="0"/>
    </xf>
    <xf numFmtId="0" fontId="5" fillId="6" borderId="5" xfId="0" applyFont="1" applyFill="1" applyBorder="1" applyAlignment="1">
      <alignment horizontal="center"/>
    </xf>
    <xf numFmtId="0" fontId="6" fillId="4" borderId="0" xfId="0" applyFont="1" applyFill="1" applyProtection="1">
      <protection locked="0"/>
    </xf>
    <xf numFmtId="44" fontId="5" fillId="2" borderId="10" xfId="1" applyFont="1" applyFill="1" applyBorder="1" applyAlignment="1" applyProtection="1">
      <alignment horizontal="center"/>
      <protection locked="0"/>
    </xf>
    <xf numFmtId="0" fontId="6" fillId="4" borderId="5" xfId="0" applyFont="1" applyFill="1" applyBorder="1" applyProtection="1">
      <protection locked="0"/>
    </xf>
    <xf numFmtId="44" fontId="3" fillId="6" borderId="0" xfId="1" applyFont="1" applyFill="1"/>
    <xf numFmtId="0" fontId="4" fillId="3" borderId="11" xfId="0" applyFont="1" applyFill="1" applyBorder="1" applyAlignment="1">
      <alignment horizontal="left" wrapText="1"/>
    </xf>
    <xf numFmtId="0" fontId="5" fillId="6" borderId="2" xfId="0" applyFont="1" applyFill="1" applyBorder="1" applyAlignment="1">
      <alignment horizontal="center"/>
    </xf>
    <xf numFmtId="44" fontId="3" fillId="2" borderId="10" xfId="1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13" fillId="6" borderId="0" xfId="0" applyFont="1" applyFill="1"/>
    <xf numFmtId="44" fontId="13" fillId="6" borderId="19" xfId="0" applyNumberFormat="1" applyFont="1" applyFill="1" applyBorder="1"/>
    <xf numFmtId="0" fontId="13" fillId="6" borderId="19" xfId="0" applyFont="1" applyFill="1" applyBorder="1" applyAlignment="1">
      <alignment horizontal="center"/>
    </xf>
    <xf numFmtId="44" fontId="13" fillId="6" borderId="19" xfId="1" applyFont="1" applyFill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/>
    <xf numFmtId="0" fontId="13" fillId="4" borderId="9" xfId="0" applyFont="1" applyFill="1" applyBorder="1" applyProtection="1">
      <protection locked="0"/>
    </xf>
    <xf numFmtId="44" fontId="13" fillId="2" borderId="5" xfId="1" applyFont="1" applyFill="1" applyBorder="1" applyAlignment="1" applyProtection="1">
      <alignment horizontal="center"/>
      <protection locked="0"/>
    </xf>
    <xf numFmtId="0" fontId="15" fillId="7" borderId="6" xfId="0" applyFont="1" applyFill="1" applyBorder="1" applyAlignment="1">
      <alignment horizontal="left" vertical="top" wrapText="1"/>
    </xf>
    <xf numFmtId="0" fontId="17" fillId="0" borderId="5" xfId="0" applyFont="1" applyBorder="1" applyAlignment="1">
      <alignment horizontal="left"/>
    </xf>
    <xf numFmtId="0" fontId="17" fillId="6" borderId="0" xfId="0" applyFont="1" applyFill="1"/>
    <xf numFmtId="0" fontId="17" fillId="0" borderId="5" xfId="0" applyFont="1" applyBorder="1"/>
    <xf numFmtId="0" fontId="17" fillId="0" borderId="10" xfId="0" applyFont="1" applyBorder="1"/>
    <xf numFmtId="0" fontId="17" fillId="0" borderId="5" xfId="0" applyFont="1" applyBorder="1" applyProtection="1">
      <protection locked="0"/>
    </xf>
    <xf numFmtId="0" fontId="17" fillId="2" borderId="5" xfId="0" applyFont="1" applyFill="1" applyBorder="1" applyProtection="1">
      <protection locked="0"/>
    </xf>
    <xf numFmtId="0" fontId="12" fillId="8" borderId="0" xfId="0" applyFont="1" applyFill="1" applyAlignment="1">
      <alignment horizontal="left" vertical="top" wrapText="1"/>
    </xf>
    <xf numFmtId="0" fontId="8" fillId="7" borderId="21" xfId="0" applyFont="1" applyFill="1" applyBorder="1" applyAlignment="1">
      <alignment horizontal="right" indent="1"/>
    </xf>
    <xf numFmtId="0" fontId="8" fillId="7" borderId="22" xfId="0" applyFont="1" applyFill="1" applyBorder="1" applyAlignment="1">
      <alignment horizontal="right" indent="1"/>
    </xf>
    <xf numFmtId="0" fontId="5" fillId="0" borderId="0" xfId="0" applyFont="1" applyAlignment="1">
      <alignment horizontal="center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left" vertical="top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wrapText="1"/>
    </xf>
    <xf numFmtId="0" fontId="5" fillId="6" borderId="18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vertical="center"/>
    </xf>
  </cellXfs>
  <cellStyles count="4">
    <cellStyle name="Procent" xfId="2" builtinId="5"/>
    <cellStyle name="Standaard" xfId="0" builtinId="0"/>
    <cellStyle name="Standaard 2" xfId="3" xr:uid="{00000000-0005-0000-0000-000002000000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7747001</xdr:colOff>
      <xdr:row>0</xdr:row>
      <xdr:rowOff>0</xdr:rowOff>
    </xdr:from>
    <xdr:to>
      <xdr:col>2</xdr:col>
      <xdr:colOff>9467075</xdr:colOff>
      <xdr:row>2</xdr:row>
      <xdr:rowOff>21107</xdr:rowOff>
    </xdr:to>
    <xdr:pic>
      <xdr:nvPicPr>
        <xdr:cNvPr id="2" name="Afbeelding 1" descr="Home - Website VR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37890" y="0"/>
          <a:ext cx="1720074" cy="557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"/>
  <sheetViews>
    <sheetView topLeftCell="A6" zoomScale="90" zoomScaleNormal="90" workbookViewId="0">
      <selection activeCell="C7" sqref="C7"/>
    </sheetView>
  </sheetViews>
  <sheetFormatPr defaultColWidth="0" defaultRowHeight="14.4" zeroHeight="1" x14ac:dyDescent="0.3"/>
  <cols>
    <col min="1" max="1" width="3.21875" customWidth="1"/>
    <col min="2" max="2" width="23.77734375" style="57" customWidth="1"/>
    <col min="3" max="3" width="142" style="57" customWidth="1"/>
    <col min="4" max="4" width="3.21875" customWidth="1"/>
    <col min="5" max="5" width="0" hidden="1" customWidth="1"/>
    <col min="6" max="16384" width="8.77734375" hidden="1"/>
  </cols>
  <sheetData>
    <row r="1" spans="1:5" ht="21" customHeight="1" x14ac:dyDescent="0.3">
      <c r="A1" s="98" t="s">
        <v>0</v>
      </c>
      <c r="B1" s="98"/>
      <c r="C1" s="98"/>
      <c r="D1" s="98"/>
    </row>
    <row r="2" spans="1:5" ht="21" customHeight="1" x14ac:dyDescent="0.3">
      <c r="A2" s="98"/>
      <c r="B2" s="98"/>
      <c r="C2" s="98"/>
      <c r="D2" s="98"/>
    </row>
    <row r="3" spans="1:5" x14ac:dyDescent="0.3">
      <c r="A3" s="45"/>
      <c r="B3" s="59"/>
      <c r="C3" s="59"/>
      <c r="D3" s="45"/>
    </row>
    <row r="4" spans="1:5" x14ac:dyDescent="0.3">
      <c r="A4" s="45"/>
      <c r="B4" s="61" t="s">
        <v>1</v>
      </c>
      <c r="C4" s="62" t="s">
        <v>2</v>
      </c>
      <c r="D4" s="60"/>
      <c r="E4" s="58"/>
    </row>
    <row r="5" spans="1:5" ht="43.2" x14ac:dyDescent="0.3">
      <c r="A5" s="45"/>
      <c r="B5" s="63" t="s">
        <v>3</v>
      </c>
      <c r="C5" s="64" t="s">
        <v>4</v>
      </c>
      <c r="D5" s="45"/>
    </row>
    <row r="6" spans="1:5" ht="172.8" x14ac:dyDescent="0.3">
      <c r="A6" s="45"/>
      <c r="B6" s="65" t="s">
        <v>5</v>
      </c>
      <c r="C6" s="91" t="s">
        <v>258</v>
      </c>
      <c r="D6" s="45"/>
    </row>
    <row r="7" spans="1:5" ht="158.4" x14ac:dyDescent="0.3">
      <c r="A7" s="45"/>
      <c r="B7" s="66" t="s">
        <v>6</v>
      </c>
      <c r="C7" s="67" t="s">
        <v>259</v>
      </c>
      <c r="D7" s="45"/>
    </row>
    <row r="8" spans="1:5" x14ac:dyDescent="0.3">
      <c r="A8" s="45"/>
      <c r="B8" s="59"/>
      <c r="C8" s="59"/>
      <c r="D8" s="45"/>
    </row>
  </sheetData>
  <sheetProtection algorithmName="SHA-512" hashValue="a1EcxG4lRxuJcDkVYUtF41+A1oHpPcSCIiUY8g8zs1EEvwvikT1FwFqkg2CQxGN7szvce2jxcGNvrYlGhLFmdw==" saltValue="fn5DHn+w4IhIiyZ+C4B/2g==" spinCount="100000" sheet="1" objects="1" scenarios="1"/>
  <mergeCells count="1">
    <mergeCell ref="A1:D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&amp;L&amp;F
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workbookViewId="0">
      <selection activeCell="E18" sqref="E18"/>
    </sheetView>
  </sheetViews>
  <sheetFormatPr defaultColWidth="0" defaultRowHeight="14.4" zeroHeight="1" x14ac:dyDescent="0.3"/>
  <cols>
    <col min="1" max="1" width="3.21875" customWidth="1"/>
    <col min="2" max="2" width="91.77734375" bestFit="1" customWidth="1"/>
    <col min="3" max="3" width="25.109375" customWidth="1"/>
    <col min="4" max="4" width="8.77734375" style="40" customWidth="1"/>
    <col min="5" max="5" width="17.77734375" customWidth="1"/>
    <col min="6" max="6" width="3.77734375" customWidth="1"/>
    <col min="7" max="7" width="0" hidden="1" customWidth="1"/>
    <col min="8" max="16384" width="8.77734375" hidden="1"/>
  </cols>
  <sheetData>
    <row r="1" spans="1:7" s="2" customFormat="1" ht="22.8" x14ac:dyDescent="0.4">
      <c r="A1" s="42" t="s">
        <v>7</v>
      </c>
      <c r="B1" s="43"/>
      <c r="C1" s="43"/>
      <c r="D1" s="43"/>
      <c r="E1" s="44"/>
      <c r="F1" s="44"/>
      <c r="G1" s="41"/>
    </row>
    <row r="2" spans="1:7" x14ac:dyDescent="0.3">
      <c r="A2" s="45"/>
      <c r="B2" s="45"/>
      <c r="C2" s="45"/>
      <c r="D2" s="46"/>
      <c r="E2" s="45"/>
      <c r="F2" s="45"/>
    </row>
    <row r="3" spans="1:7" x14ac:dyDescent="0.3">
      <c r="A3" s="45"/>
      <c r="B3" s="45"/>
      <c r="C3" s="45"/>
      <c r="D3" s="46"/>
      <c r="E3" s="45"/>
      <c r="F3" s="45"/>
    </row>
    <row r="4" spans="1:7" x14ac:dyDescent="0.3">
      <c r="A4" s="45"/>
      <c r="B4" s="47" t="s">
        <v>8</v>
      </c>
      <c r="C4" s="48" t="s">
        <v>9</v>
      </c>
      <c r="D4" s="48" t="s">
        <v>10</v>
      </c>
      <c r="E4" s="48" t="s">
        <v>11</v>
      </c>
      <c r="F4" s="45"/>
    </row>
    <row r="5" spans="1:7" x14ac:dyDescent="0.3">
      <c r="A5" s="45"/>
      <c r="B5" s="45" t="s">
        <v>12</v>
      </c>
      <c r="C5" s="68" t="e">
        <f>Kantoorlaadvoorzieningen!G15</f>
        <v>#DIV/0!</v>
      </c>
      <c r="D5" s="46"/>
      <c r="E5" s="45"/>
      <c r="F5" s="45"/>
    </row>
    <row r="6" spans="1:7" x14ac:dyDescent="0.3">
      <c r="A6" s="45"/>
      <c r="B6" s="45" t="s">
        <v>13</v>
      </c>
      <c r="C6" s="68" t="e">
        <f>Kantoorlaadvoorzieningen!G38</f>
        <v>#VALUE!</v>
      </c>
      <c r="D6" s="46"/>
      <c r="E6" s="45"/>
      <c r="F6" s="45"/>
    </row>
    <row r="7" spans="1:7" x14ac:dyDescent="0.3">
      <c r="A7" s="45"/>
      <c r="B7" s="45" t="s">
        <v>249</v>
      </c>
      <c r="C7" s="68" t="e">
        <f>Kantoorlaadvoorzieningen!G50</f>
        <v>#VALUE!</v>
      </c>
      <c r="D7" s="46"/>
      <c r="E7" s="45"/>
      <c r="F7" s="45"/>
    </row>
    <row r="8" spans="1:7" x14ac:dyDescent="0.3">
      <c r="A8" s="45"/>
      <c r="B8" s="50" t="s">
        <v>14</v>
      </c>
      <c r="C8" s="69">
        <f>Kantoorlaadvoorzieningen!G115</f>
        <v>0</v>
      </c>
      <c r="D8" s="49"/>
      <c r="E8" s="50"/>
      <c r="F8" s="45"/>
    </row>
    <row r="9" spans="1:7" x14ac:dyDescent="0.3">
      <c r="A9" s="45"/>
      <c r="B9" s="51" t="s">
        <v>15</v>
      </c>
      <c r="C9" s="68" t="e">
        <f>SUM(C5:C8)</f>
        <v>#DIV/0!</v>
      </c>
      <c r="D9" s="52">
        <v>0.9</v>
      </c>
      <c r="E9" s="70" t="e">
        <f>C9*D9</f>
        <v>#DIV/0!</v>
      </c>
      <c r="F9" s="45"/>
    </row>
    <row r="10" spans="1:7" x14ac:dyDescent="0.3">
      <c r="A10" s="45"/>
      <c r="B10" s="45"/>
      <c r="C10" s="45"/>
      <c r="D10" s="46"/>
      <c r="E10" s="45"/>
      <c r="F10" s="45"/>
    </row>
    <row r="11" spans="1:7" x14ac:dyDescent="0.3">
      <c r="A11" s="45"/>
      <c r="B11" s="47" t="s">
        <v>16</v>
      </c>
      <c r="C11" s="48" t="s">
        <v>9</v>
      </c>
      <c r="D11" s="48" t="s">
        <v>10</v>
      </c>
      <c r="E11" s="48" t="s">
        <v>11</v>
      </c>
      <c r="F11" s="45"/>
    </row>
    <row r="12" spans="1:7" x14ac:dyDescent="0.3">
      <c r="A12" s="45"/>
      <c r="B12" s="45" t="s">
        <v>17</v>
      </c>
      <c r="C12" s="68" t="e">
        <f>Thuislaadvoorzieningen!G14</f>
        <v>#VALUE!</v>
      </c>
      <c r="D12" s="46"/>
      <c r="E12" s="45"/>
      <c r="F12" s="45"/>
    </row>
    <row r="13" spans="1:7" x14ac:dyDescent="0.3">
      <c r="A13" s="45"/>
      <c r="B13" s="45" t="s">
        <v>255</v>
      </c>
      <c r="C13" s="68" t="e">
        <f>Thuislaadvoorzieningen!G23</f>
        <v>#VALUE!</v>
      </c>
      <c r="D13" s="46"/>
      <c r="E13" s="45"/>
      <c r="F13" s="45"/>
    </row>
    <row r="14" spans="1:7" x14ac:dyDescent="0.3">
      <c r="A14" s="45"/>
      <c r="B14" s="50" t="s">
        <v>18</v>
      </c>
      <c r="C14" s="69" t="e">
        <f>Thuislaadvoorzieningen!G63</f>
        <v>#VALUE!</v>
      </c>
      <c r="D14" s="49"/>
      <c r="E14" s="50"/>
      <c r="F14" s="45"/>
    </row>
    <row r="15" spans="1:7" x14ac:dyDescent="0.3">
      <c r="A15" s="45"/>
      <c r="B15" s="51" t="s">
        <v>19</v>
      </c>
      <c r="C15" s="68" t="e">
        <f>SUM(C12:C14)</f>
        <v>#VALUE!</v>
      </c>
      <c r="D15" s="52">
        <v>0.1</v>
      </c>
      <c r="E15" s="70" t="e">
        <f>C15*D15</f>
        <v>#VALUE!</v>
      </c>
      <c r="F15" s="45"/>
    </row>
    <row r="16" spans="1:7" x14ac:dyDescent="0.3">
      <c r="A16" s="45"/>
      <c r="B16" s="45"/>
      <c r="C16" s="45"/>
      <c r="D16" s="46"/>
      <c r="E16" s="45"/>
      <c r="F16" s="45"/>
    </row>
    <row r="17" spans="1:6" ht="15" thickBot="1" x14ac:dyDescent="0.35">
      <c r="A17" s="45"/>
      <c r="B17" s="45"/>
      <c r="C17" s="45"/>
      <c r="D17" s="46"/>
      <c r="E17" s="45"/>
      <c r="F17" s="45"/>
    </row>
    <row r="18" spans="1:6" ht="15" thickBot="1" x14ac:dyDescent="0.35">
      <c r="A18" s="45"/>
      <c r="B18" s="99" t="s">
        <v>20</v>
      </c>
      <c r="C18" s="100"/>
      <c r="D18" s="100"/>
      <c r="E18" s="71" t="e">
        <f>E9+E15</f>
        <v>#DIV/0!</v>
      </c>
      <c r="F18" s="45"/>
    </row>
    <row r="19" spans="1:6" x14ac:dyDescent="0.3">
      <c r="A19" s="45"/>
      <c r="B19" s="45"/>
      <c r="C19" s="45"/>
      <c r="D19" s="46"/>
      <c r="E19" s="45"/>
      <c r="F19" s="45"/>
    </row>
    <row r="20" spans="1:6" x14ac:dyDescent="0.3">
      <c r="A20" s="45"/>
      <c r="B20" s="45"/>
      <c r="C20" s="45"/>
      <c r="D20" s="46"/>
      <c r="E20" s="45"/>
      <c r="F20" s="45"/>
    </row>
    <row r="21" spans="1:6" x14ac:dyDescent="0.3">
      <c r="A21" s="45"/>
      <c r="B21" s="45"/>
      <c r="C21" s="45"/>
      <c r="D21" s="46"/>
      <c r="E21" s="45"/>
      <c r="F21" s="45"/>
    </row>
  </sheetData>
  <sheetProtection algorithmName="SHA-512" hashValue="r9nwN4ZJPleVjU8zECeFAXBOygClupyFBvJGvK21sMSEp5cwquL7ngfcVIxRYm8LlPElEUmui0NAj82dplArJA==" saltValue="4WzT/wFcUo+cZ2v6o6yA8A==" spinCount="100000" sheet="1" objects="1" scenarios="1"/>
  <mergeCells count="1">
    <mergeCell ref="B18:D1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  <headerFooter>
    <oddFooter>&amp;L&amp;F
&amp;A&amp;RPagina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6"/>
  <sheetViews>
    <sheetView showGridLines="0" zoomScaleNormal="70" zoomScaleSheetLayoutView="25" workbookViewId="0">
      <pane ySplit="1" topLeftCell="A22" activePane="bottomLeft" state="frozen"/>
      <selection activeCell="C5" sqref="C5"/>
      <selection pane="bottomLeft" activeCell="C29" sqref="C29"/>
    </sheetView>
  </sheetViews>
  <sheetFormatPr defaultColWidth="0" defaultRowHeight="13.8" zeroHeight="1" x14ac:dyDescent="0.25"/>
  <cols>
    <col min="1" max="1" width="8.77734375" style="2" customWidth="1"/>
    <col min="2" max="2" width="52.77734375" style="2" bestFit="1" customWidth="1"/>
    <col min="3" max="3" width="99" style="2" customWidth="1"/>
    <col min="4" max="4" width="48.77734375" style="2" customWidth="1"/>
    <col min="5" max="7" width="22.77734375" style="14" customWidth="1"/>
    <col min="8" max="8" width="3.21875" style="2" customWidth="1"/>
    <col min="9" max="10" width="0" style="2" hidden="1" customWidth="1"/>
    <col min="11" max="16384" width="8.77734375" style="2" hidden="1"/>
  </cols>
  <sheetData>
    <row r="1" spans="1:7" ht="22.8" x14ac:dyDescent="0.4">
      <c r="A1" s="9" t="s">
        <v>21</v>
      </c>
      <c r="E1" s="101" t="s">
        <v>22</v>
      </c>
      <c r="F1" s="101"/>
      <c r="G1" s="101"/>
    </row>
    <row r="2" spans="1:7" ht="21" x14ac:dyDescent="0.4">
      <c r="A2" s="1" t="s">
        <v>12</v>
      </c>
    </row>
    <row r="3" spans="1:7" ht="27.6" x14ac:dyDescent="0.25">
      <c r="A3" s="38" t="s">
        <v>23</v>
      </c>
      <c r="B3" s="10" t="s">
        <v>2</v>
      </c>
      <c r="C3" s="10" t="s">
        <v>24</v>
      </c>
      <c r="D3" s="10" t="s">
        <v>25</v>
      </c>
      <c r="E3" s="11" t="s">
        <v>26</v>
      </c>
      <c r="F3" s="12" t="s">
        <v>27</v>
      </c>
      <c r="G3" s="13" t="s">
        <v>28</v>
      </c>
    </row>
    <row r="4" spans="1:7" ht="15.75" customHeight="1" x14ac:dyDescent="0.25">
      <c r="A4" s="16" t="s">
        <v>29</v>
      </c>
      <c r="B4" s="102" t="s">
        <v>30</v>
      </c>
      <c r="C4" s="15" t="s">
        <v>31</v>
      </c>
      <c r="D4" s="53" t="s">
        <v>32</v>
      </c>
      <c r="E4" s="54" t="s">
        <v>32</v>
      </c>
      <c r="F4" s="54" t="s">
        <v>32</v>
      </c>
      <c r="G4" s="54" t="s">
        <v>32</v>
      </c>
    </row>
    <row r="5" spans="1:7" x14ac:dyDescent="0.25">
      <c r="A5" s="16" t="s">
        <v>33</v>
      </c>
      <c r="B5" s="103"/>
      <c r="C5" s="15" t="s">
        <v>34</v>
      </c>
      <c r="D5" s="53" t="s">
        <v>32</v>
      </c>
      <c r="E5" s="54" t="s">
        <v>32</v>
      </c>
      <c r="F5" s="54" t="s">
        <v>32</v>
      </c>
      <c r="G5" s="54" t="s">
        <v>32</v>
      </c>
    </row>
    <row r="6" spans="1:7" x14ac:dyDescent="0.25">
      <c r="A6" s="16" t="s">
        <v>35</v>
      </c>
      <c r="B6" s="104"/>
      <c r="C6" s="15" t="s">
        <v>36</v>
      </c>
      <c r="D6" s="53" t="s">
        <v>32</v>
      </c>
      <c r="E6" s="54" t="s">
        <v>32</v>
      </c>
      <c r="F6" s="54" t="s">
        <v>32</v>
      </c>
      <c r="G6" s="54" t="s">
        <v>32</v>
      </c>
    </row>
    <row r="7" spans="1:7" ht="4.2" customHeight="1" x14ac:dyDescent="0.25">
      <c r="A7" s="16"/>
    </row>
    <row r="8" spans="1:7" hidden="1" x14ac:dyDescent="0.25">
      <c r="A8" s="87" t="s">
        <v>37</v>
      </c>
      <c r="B8" s="105" t="s">
        <v>38</v>
      </c>
      <c r="C8" s="88" t="s">
        <v>31</v>
      </c>
      <c r="D8" s="89" t="s">
        <v>32</v>
      </c>
      <c r="E8" s="90" t="s">
        <v>32</v>
      </c>
      <c r="F8" s="90" t="s">
        <v>32</v>
      </c>
      <c r="G8" s="90" t="s">
        <v>32</v>
      </c>
    </row>
    <row r="9" spans="1:7" hidden="1" x14ac:dyDescent="0.25">
      <c r="A9" s="87" t="s">
        <v>39</v>
      </c>
      <c r="B9" s="106"/>
      <c r="C9" s="88" t="s">
        <v>34</v>
      </c>
      <c r="D9" s="89" t="s">
        <v>32</v>
      </c>
      <c r="E9" s="90" t="s">
        <v>32</v>
      </c>
      <c r="F9" s="90" t="s">
        <v>32</v>
      </c>
      <c r="G9" s="90" t="s">
        <v>32</v>
      </c>
    </row>
    <row r="10" spans="1:7" hidden="1" x14ac:dyDescent="0.25">
      <c r="A10" s="87" t="s">
        <v>40</v>
      </c>
      <c r="B10" s="107"/>
      <c r="C10" s="88" t="s">
        <v>36</v>
      </c>
      <c r="D10" s="89" t="s">
        <v>32</v>
      </c>
      <c r="E10" s="90" t="s">
        <v>32</v>
      </c>
      <c r="F10" s="90" t="s">
        <v>32</v>
      </c>
      <c r="G10" s="90" t="s">
        <v>32</v>
      </c>
    </row>
    <row r="11" spans="1:7" x14ac:dyDescent="0.25"/>
    <row r="12" spans="1:7" x14ac:dyDescent="0.25">
      <c r="B12" s="17"/>
      <c r="C12" s="19" t="s">
        <v>41</v>
      </c>
      <c r="D12" s="19" t="s">
        <v>42</v>
      </c>
      <c r="E12" s="20" t="s">
        <v>10</v>
      </c>
      <c r="F12" s="20" t="s">
        <v>43</v>
      </c>
      <c r="G12" s="30" t="s">
        <v>44</v>
      </c>
    </row>
    <row r="13" spans="1:7" ht="14.1" customHeight="1" x14ac:dyDescent="0.25">
      <c r="B13" s="110" t="s">
        <v>45</v>
      </c>
      <c r="C13" s="21" t="s">
        <v>220</v>
      </c>
      <c r="D13" s="22" t="e">
        <f>AVERAGE(G4:G6)</f>
        <v>#DIV/0!</v>
      </c>
      <c r="E13" s="23">
        <v>100</v>
      </c>
      <c r="F13" s="35" t="e">
        <f>D13*E13</f>
        <v>#DIV/0!</v>
      </c>
      <c r="G13" s="31"/>
    </row>
    <row r="14" spans="1:7" hidden="1" x14ac:dyDescent="0.25">
      <c r="B14" s="110"/>
      <c r="C14" s="83" t="s">
        <v>221</v>
      </c>
      <c r="D14" s="84" t="e">
        <f>AVERAGE(G8:G10)</f>
        <v>#DIV/0!</v>
      </c>
      <c r="E14" s="85">
        <v>0</v>
      </c>
      <c r="F14" s="86" t="e">
        <f>D14*E14</f>
        <v>#DIV/0!</v>
      </c>
      <c r="G14" s="32"/>
    </row>
    <row r="15" spans="1:7" x14ac:dyDescent="0.25">
      <c r="B15" s="18"/>
      <c r="C15" s="28"/>
      <c r="D15" s="28"/>
      <c r="E15" s="26"/>
      <c r="F15" s="29" t="s">
        <v>46</v>
      </c>
      <c r="G15" s="34" t="e">
        <f>F13</f>
        <v>#DIV/0!</v>
      </c>
    </row>
    <row r="16" spans="1:7" x14ac:dyDescent="0.25"/>
    <row r="22" spans="1:10" ht="21" x14ac:dyDescent="0.4">
      <c r="A22" s="1" t="s">
        <v>13</v>
      </c>
    </row>
    <row r="23" spans="1:10" ht="27.6" x14ac:dyDescent="0.25">
      <c r="A23" s="38" t="s">
        <v>23</v>
      </c>
      <c r="B23" s="10" t="s">
        <v>47</v>
      </c>
      <c r="C23" s="10" t="s">
        <v>48</v>
      </c>
      <c r="D23" s="10" t="s">
        <v>25</v>
      </c>
      <c r="E23" s="11" t="s">
        <v>49</v>
      </c>
      <c r="F23" s="12" t="s">
        <v>27</v>
      </c>
      <c r="G23" s="13" t="s">
        <v>50</v>
      </c>
    </row>
    <row r="24" spans="1:10" x14ac:dyDescent="0.25">
      <c r="A24" s="16" t="s">
        <v>51</v>
      </c>
      <c r="B24" s="15" t="s">
        <v>52</v>
      </c>
      <c r="C24" s="55" t="s">
        <v>32</v>
      </c>
      <c r="D24" s="53" t="s">
        <v>32</v>
      </c>
      <c r="E24" s="54" t="s">
        <v>32</v>
      </c>
      <c r="F24" s="54" t="s">
        <v>32</v>
      </c>
      <c r="G24" s="54" t="s">
        <v>32</v>
      </c>
      <c r="J24" s="2" t="s">
        <v>53</v>
      </c>
    </row>
    <row r="25" spans="1:10" x14ac:dyDescent="0.25">
      <c r="A25" s="16" t="s">
        <v>54</v>
      </c>
      <c r="B25" s="15" t="s">
        <v>55</v>
      </c>
      <c r="C25" s="55" t="s">
        <v>32</v>
      </c>
      <c r="D25" s="53" t="s">
        <v>32</v>
      </c>
      <c r="E25" s="54" t="s">
        <v>32</v>
      </c>
      <c r="F25" s="54" t="s">
        <v>32</v>
      </c>
      <c r="G25" s="54" t="s">
        <v>32</v>
      </c>
      <c r="J25" s="2" t="s">
        <v>52</v>
      </c>
    </row>
    <row r="26" spans="1:10" x14ac:dyDescent="0.25">
      <c r="A26" s="16" t="s">
        <v>56</v>
      </c>
      <c r="B26" s="15" t="s">
        <v>57</v>
      </c>
      <c r="C26" s="55" t="s">
        <v>32</v>
      </c>
      <c r="D26" s="53" t="s">
        <v>32</v>
      </c>
      <c r="E26" s="54" t="s">
        <v>32</v>
      </c>
      <c r="F26" s="54" t="s">
        <v>32</v>
      </c>
      <c r="G26" s="54" t="s">
        <v>32</v>
      </c>
      <c r="J26" s="2" t="s">
        <v>55</v>
      </c>
    </row>
    <row r="27" spans="1:10" x14ac:dyDescent="0.25">
      <c r="A27" s="16" t="s">
        <v>58</v>
      </c>
      <c r="B27" s="15" t="s">
        <v>59</v>
      </c>
      <c r="C27" s="55" t="s">
        <v>32</v>
      </c>
      <c r="D27" s="53" t="s">
        <v>32</v>
      </c>
      <c r="E27" s="54" t="s">
        <v>32</v>
      </c>
      <c r="F27" s="54" t="s">
        <v>32</v>
      </c>
      <c r="G27" s="54" t="s">
        <v>32</v>
      </c>
      <c r="J27" s="2" t="s">
        <v>57</v>
      </c>
    </row>
    <row r="28" spans="1:10" x14ac:dyDescent="0.25">
      <c r="A28" s="16" t="s">
        <v>60</v>
      </c>
      <c r="B28" s="15" t="s">
        <v>61</v>
      </c>
      <c r="C28" s="55" t="s">
        <v>32</v>
      </c>
      <c r="D28" s="53" t="s">
        <v>32</v>
      </c>
      <c r="E28" s="54" t="s">
        <v>32</v>
      </c>
      <c r="F28" s="54" t="s">
        <v>32</v>
      </c>
      <c r="G28" s="54" t="s">
        <v>32</v>
      </c>
      <c r="J28" s="2" t="s">
        <v>59</v>
      </c>
    </row>
    <row r="29" spans="1:10" x14ac:dyDescent="0.25">
      <c r="A29" s="16" t="s">
        <v>62</v>
      </c>
      <c r="B29" s="15" t="s">
        <v>63</v>
      </c>
      <c r="C29" s="55" t="s">
        <v>32</v>
      </c>
      <c r="D29" s="53" t="s">
        <v>32</v>
      </c>
      <c r="E29" s="54" t="s">
        <v>32</v>
      </c>
      <c r="F29" s="54" t="s">
        <v>32</v>
      </c>
      <c r="G29" s="54" t="s">
        <v>32</v>
      </c>
      <c r="J29" s="2" t="s">
        <v>61</v>
      </c>
    </row>
    <row r="30" spans="1:10" x14ac:dyDescent="0.25"/>
    <row r="31" spans="1:10" x14ac:dyDescent="0.25">
      <c r="B31" s="17"/>
      <c r="C31" s="19" t="s">
        <v>64</v>
      </c>
      <c r="D31" s="19" t="s">
        <v>65</v>
      </c>
      <c r="E31" s="20" t="s">
        <v>10</v>
      </c>
      <c r="F31" s="20" t="s">
        <v>43</v>
      </c>
      <c r="G31" s="30" t="s">
        <v>66</v>
      </c>
    </row>
    <row r="32" spans="1:10" ht="13.95" customHeight="1" x14ac:dyDescent="0.25">
      <c r="B32" s="108" t="s">
        <v>45</v>
      </c>
      <c r="C32" s="21" t="s">
        <v>52</v>
      </c>
      <c r="D32" s="24" t="e">
        <f>1*G24</f>
        <v>#VALUE!</v>
      </c>
      <c r="E32" s="23">
        <v>20</v>
      </c>
      <c r="F32" s="35" t="e">
        <f>D32*E32</f>
        <v>#VALUE!</v>
      </c>
      <c r="G32" s="31"/>
    </row>
    <row r="33" spans="1:7" x14ac:dyDescent="0.25">
      <c r="B33" s="108"/>
      <c r="C33" s="21" t="s">
        <v>55</v>
      </c>
      <c r="D33" s="24" t="e">
        <f t="shared" ref="D33:D37" si="0">1*G25</f>
        <v>#VALUE!</v>
      </c>
      <c r="E33" s="23">
        <v>25</v>
      </c>
      <c r="F33" s="35" t="e">
        <f t="shared" ref="F33:F37" si="1">D33*E33</f>
        <v>#VALUE!</v>
      </c>
      <c r="G33" s="31"/>
    </row>
    <row r="34" spans="1:7" x14ac:dyDescent="0.25">
      <c r="B34" s="108"/>
      <c r="C34" s="21" t="s">
        <v>57</v>
      </c>
      <c r="D34" s="24" t="e">
        <f t="shared" si="0"/>
        <v>#VALUE!</v>
      </c>
      <c r="E34" s="23">
        <v>20</v>
      </c>
      <c r="F34" s="35" t="e">
        <f t="shared" si="1"/>
        <v>#VALUE!</v>
      </c>
      <c r="G34" s="31"/>
    </row>
    <row r="35" spans="1:7" x14ac:dyDescent="0.25">
      <c r="B35" s="108"/>
      <c r="C35" s="21" t="s">
        <v>59</v>
      </c>
      <c r="D35" s="24" t="e">
        <f t="shared" si="0"/>
        <v>#VALUE!</v>
      </c>
      <c r="E35" s="23">
        <v>10</v>
      </c>
      <c r="F35" s="35" t="e">
        <f t="shared" si="1"/>
        <v>#VALUE!</v>
      </c>
      <c r="G35" s="31"/>
    </row>
    <row r="36" spans="1:7" x14ac:dyDescent="0.25">
      <c r="B36" s="108"/>
      <c r="C36" s="21" t="s">
        <v>61</v>
      </c>
      <c r="D36" s="24" t="e">
        <f t="shared" si="0"/>
        <v>#VALUE!</v>
      </c>
      <c r="E36" s="23">
        <v>5</v>
      </c>
      <c r="F36" s="35" t="e">
        <f t="shared" si="1"/>
        <v>#VALUE!</v>
      </c>
      <c r="G36" s="31"/>
    </row>
    <row r="37" spans="1:7" x14ac:dyDescent="0.25">
      <c r="B37" s="108"/>
      <c r="C37" s="21" t="s">
        <v>63</v>
      </c>
      <c r="D37" s="27" t="e">
        <f t="shared" si="0"/>
        <v>#VALUE!</v>
      </c>
      <c r="E37" s="26">
        <v>5</v>
      </c>
      <c r="F37" s="36" t="e">
        <f t="shared" si="1"/>
        <v>#VALUE!</v>
      </c>
      <c r="G37" s="32"/>
    </row>
    <row r="38" spans="1:7" x14ac:dyDescent="0.25">
      <c r="B38" s="109"/>
      <c r="C38" s="28"/>
      <c r="D38" s="28"/>
      <c r="E38" s="26"/>
      <c r="F38" s="29" t="s">
        <v>67</v>
      </c>
      <c r="G38" s="34" t="e">
        <f>SUM(F32:F37)</f>
        <v>#VALUE!</v>
      </c>
    </row>
    <row r="39" spans="1:7" x14ac:dyDescent="0.25"/>
    <row r="40" spans="1:7" ht="21" x14ac:dyDescent="0.4">
      <c r="A40" s="1" t="s">
        <v>249</v>
      </c>
    </row>
    <row r="41" spans="1:7" ht="27.6" x14ac:dyDescent="0.25">
      <c r="A41" s="38" t="s">
        <v>23</v>
      </c>
      <c r="B41" s="10" t="s">
        <v>2</v>
      </c>
      <c r="C41" s="10" t="s">
        <v>24</v>
      </c>
      <c r="D41" s="10" t="s">
        <v>25</v>
      </c>
      <c r="E41" s="11" t="s">
        <v>68</v>
      </c>
      <c r="F41" s="12" t="s">
        <v>27</v>
      </c>
      <c r="G41" s="13" t="s">
        <v>69</v>
      </c>
    </row>
    <row r="42" spans="1:7" ht="15.75" customHeight="1" x14ac:dyDescent="0.25">
      <c r="A42" s="16" t="s">
        <v>70</v>
      </c>
      <c r="B42" s="112" t="s">
        <v>257</v>
      </c>
      <c r="C42" s="92" t="s">
        <v>71</v>
      </c>
      <c r="D42" s="53" t="s">
        <v>32</v>
      </c>
      <c r="E42" s="54" t="s">
        <v>32</v>
      </c>
      <c r="F42" s="54" t="s">
        <v>32</v>
      </c>
      <c r="G42" s="54" t="s">
        <v>32</v>
      </c>
    </row>
    <row r="43" spans="1:7" ht="15.75" customHeight="1" x14ac:dyDescent="0.25">
      <c r="A43" s="16" t="s">
        <v>250</v>
      </c>
      <c r="B43" s="113"/>
      <c r="C43" s="92" t="s">
        <v>252</v>
      </c>
      <c r="D43" s="53" t="s">
        <v>32</v>
      </c>
      <c r="E43" s="54" t="s">
        <v>32</v>
      </c>
      <c r="F43" s="54" t="s">
        <v>32</v>
      </c>
      <c r="G43" s="54" t="s">
        <v>32</v>
      </c>
    </row>
    <row r="44" spans="1:7" ht="15.75" customHeight="1" x14ac:dyDescent="0.25">
      <c r="A44" s="16" t="s">
        <v>72</v>
      </c>
      <c r="B44" s="113"/>
      <c r="C44" s="92" t="s">
        <v>73</v>
      </c>
      <c r="D44" s="53" t="s">
        <v>32</v>
      </c>
      <c r="E44" s="54" t="s">
        <v>32</v>
      </c>
      <c r="F44" s="54" t="s">
        <v>32</v>
      </c>
      <c r="G44" s="54" t="s">
        <v>32</v>
      </c>
    </row>
    <row r="45" spans="1:7" x14ac:dyDescent="0.25">
      <c r="A45" s="16" t="s">
        <v>251</v>
      </c>
      <c r="B45" s="114"/>
      <c r="C45" s="92" t="s">
        <v>253</v>
      </c>
      <c r="D45" s="53" t="s">
        <v>32</v>
      </c>
      <c r="E45" s="54" t="s">
        <v>32</v>
      </c>
      <c r="F45" s="54" t="s">
        <v>32</v>
      </c>
      <c r="G45" s="54" t="s">
        <v>32</v>
      </c>
    </row>
    <row r="46" spans="1:7" x14ac:dyDescent="0.25"/>
    <row r="47" spans="1:7" x14ac:dyDescent="0.25">
      <c r="B47" s="17"/>
      <c r="C47" s="19" t="s">
        <v>74</v>
      </c>
      <c r="D47" s="19" t="s">
        <v>75</v>
      </c>
      <c r="E47" s="20" t="s">
        <v>10</v>
      </c>
      <c r="F47" s="20" t="s">
        <v>76</v>
      </c>
      <c r="G47" s="30" t="s">
        <v>77</v>
      </c>
    </row>
    <row r="48" spans="1:7" x14ac:dyDescent="0.25">
      <c r="B48" s="108" t="s">
        <v>45</v>
      </c>
      <c r="C48" s="93" t="s">
        <v>260</v>
      </c>
      <c r="D48" s="78" t="e">
        <f>(G42+G43)</f>
        <v>#VALUE!</v>
      </c>
      <c r="E48" s="23">
        <v>60</v>
      </c>
      <c r="F48" s="35" t="e">
        <f>D48*E48*12</f>
        <v>#VALUE!</v>
      </c>
      <c r="G48" s="31"/>
    </row>
    <row r="49" spans="1:7" x14ac:dyDescent="0.25">
      <c r="B49" s="108"/>
      <c r="C49" s="93" t="s">
        <v>261</v>
      </c>
      <c r="D49" s="27" t="e">
        <f>G44+G45</f>
        <v>#VALUE!</v>
      </c>
      <c r="E49" s="26">
        <v>20</v>
      </c>
      <c r="F49" s="36" t="e">
        <f>D49*E49*12</f>
        <v>#VALUE!</v>
      </c>
      <c r="G49" s="32"/>
    </row>
    <row r="50" spans="1:7" x14ac:dyDescent="0.25">
      <c r="B50" s="18"/>
      <c r="C50" s="28"/>
      <c r="D50" s="28"/>
      <c r="E50" s="26"/>
      <c r="F50" s="29" t="s">
        <v>67</v>
      </c>
      <c r="G50" s="34" t="e">
        <f>SUM(F48:F49)</f>
        <v>#VALUE!</v>
      </c>
    </row>
    <row r="51" spans="1:7" x14ac:dyDescent="0.25"/>
    <row r="52" spans="1:7" ht="21" x14ac:dyDescent="0.4">
      <c r="A52" s="1" t="s">
        <v>14</v>
      </c>
    </row>
    <row r="53" spans="1:7" ht="27.6" x14ac:dyDescent="0.25">
      <c r="A53" s="38" t="s">
        <v>23</v>
      </c>
      <c r="B53" s="10" t="s">
        <v>2</v>
      </c>
      <c r="C53" s="72" t="s">
        <v>78</v>
      </c>
      <c r="D53" s="10" t="s">
        <v>79</v>
      </c>
      <c r="E53" s="11" t="s">
        <v>49</v>
      </c>
      <c r="F53" s="12" t="s">
        <v>27</v>
      </c>
      <c r="G53" s="13" t="s">
        <v>50</v>
      </c>
    </row>
    <row r="54" spans="1:7" x14ac:dyDescent="0.25">
      <c r="A54" s="16" t="s">
        <v>80</v>
      </c>
      <c r="B54" s="111" t="s">
        <v>81</v>
      </c>
      <c r="C54" s="94" t="s">
        <v>82</v>
      </c>
      <c r="D54" s="53" t="s">
        <v>32</v>
      </c>
      <c r="E54" s="54" t="s">
        <v>32</v>
      </c>
      <c r="F54" s="54" t="s">
        <v>32</v>
      </c>
      <c r="G54" s="54" t="s">
        <v>32</v>
      </c>
    </row>
    <row r="55" spans="1:7" x14ac:dyDescent="0.25">
      <c r="A55" s="16" t="s">
        <v>229</v>
      </c>
      <c r="B55" s="111"/>
      <c r="C55" s="94" t="s">
        <v>222</v>
      </c>
      <c r="D55" s="53" t="s">
        <v>32</v>
      </c>
      <c r="E55" s="54" t="s">
        <v>32</v>
      </c>
      <c r="F55" s="54" t="s">
        <v>32</v>
      </c>
      <c r="G55" s="54" t="s">
        <v>32</v>
      </c>
    </row>
    <row r="56" spans="1:7" x14ac:dyDescent="0.25">
      <c r="A56" s="16" t="s">
        <v>230</v>
      </c>
      <c r="B56" s="111"/>
      <c r="C56" s="94" t="s">
        <v>223</v>
      </c>
      <c r="D56" s="53" t="s">
        <v>32</v>
      </c>
      <c r="E56" s="54" t="s">
        <v>32</v>
      </c>
      <c r="F56" s="54" t="s">
        <v>32</v>
      </c>
      <c r="G56" s="54" t="s">
        <v>32</v>
      </c>
    </row>
    <row r="57" spans="1:7" x14ac:dyDescent="0.25">
      <c r="A57" s="16" t="s">
        <v>231</v>
      </c>
      <c r="B57" s="111"/>
      <c r="C57" s="94" t="s">
        <v>224</v>
      </c>
      <c r="D57" s="53" t="s">
        <v>32</v>
      </c>
      <c r="E57" s="54" t="s">
        <v>32</v>
      </c>
      <c r="F57" s="54" t="s">
        <v>32</v>
      </c>
      <c r="G57" s="54" t="s">
        <v>32</v>
      </c>
    </row>
    <row r="58" spans="1:7" x14ac:dyDescent="0.25">
      <c r="A58" s="16" t="s">
        <v>83</v>
      </c>
      <c r="B58" s="111"/>
      <c r="C58" s="94" t="s">
        <v>225</v>
      </c>
      <c r="D58" s="53" t="s">
        <v>32</v>
      </c>
      <c r="E58" s="54" t="s">
        <v>32</v>
      </c>
      <c r="F58" s="54" t="s">
        <v>32</v>
      </c>
      <c r="G58" s="54" t="s">
        <v>32</v>
      </c>
    </row>
    <row r="59" spans="1:7" x14ac:dyDescent="0.25">
      <c r="A59" s="16" t="s">
        <v>84</v>
      </c>
      <c r="B59" s="111"/>
      <c r="C59" s="94" t="s">
        <v>85</v>
      </c>
      <c r="D59" s="53" t="s">
        <v>32</v>
      </c>
      <c r="E59" s="54" t="s">
        <v>32</v>
      </c>
      <c r="F59" s="54" t="s">
        <v>32</v>
      </c>
      <c r="G59" s="54" t="s">
        <v>32</v>
      </c>
    </row>
    <row r="60" spans="1:7" x14ac:dyDescent="0.25">
      <c r="A60" s="16" t="s">
        <v>86</v>
      </c>
      <c r="B60" s="111"/>
      <c r="C60" s="94" t="s">
        <v>240</v>
      </c>
      <c r="D60" s="53" t="s">
        <v>32</v>
      </c>
      <c r="E60" s="54" t="s">
        <v>32</v>
      </c>
      <c r="F60" s="54" t="s">
        <v>32</v>
      </c>
      <c r="G60" s="54" t="s">
        <v>32</v>
      </c>
    </row>
    <row r="61" spans="1:7" x14ac:dyDescent="0.25">
      <c r="A61" s="16" t="s">
        <v>87</v>
      </c>
      <c r="B61" s="111"/>
      <c r="C61" s="94" t="s">
        <v>241</v>
      </c>
      <c r="D61" s="53" t="s">
        <v>32</v>
      </c>
      <c r="E61" s="54" t="s">
        <v>32</v>
      </c>
      <c r="F61" s="54" t="s">
        <v>32</v>
      </c>
      <c r="G61" s="54" t="s">
        <v>32</v>
      </c>
    </row>
    <row r="62" spans="1:7" x14ac:dyDescent="0.25">
      <c r="A62" s="16" t="s">
        <v>88</v>
      </c>
      <c r="B62" s="111"/>
      <c r="C62" s="94" t="s">
        <v>234</v>
      </c>
      <c r="D62" s="53" t="s">
        <v>32</v>
      </c>
      <c r="E62" s="54" t="s">
        <v>32</v>
      </c>
      <c r="F62" s="54" t="s">
        <v>32</v>
      </c>
      <c r="G62" s="54" t="s">
        <v>32</v>
      </c>
    </row>
    <row r="63" spans="1:7" x14ac:dyDescent="0.25">
      <c r="A63" s="16" t="s">
        <v>89</v>
      </c>
      <c r="B63" s="111"/>
      <c r="C63" s="94" t="s">
        <v>235</v>
      </c>
      <c r="D63" s="53" t="s">
        <v>32</v>
      </c>
      <c r="E63" s="54" t="s">
        <v>32</v>
      </c>
      <c r="F63" s="54" t="s">
        <v>32</v>
      </c>
      <c r="G63" s="54" t="s">
        <v>32</v>
      </c>
    </row>
    <row r="64" spans="1:7" x14ac:dyDescent="0.25">
      <c r="A64" s="16" t="s">
        <v>90</v>
      </c>
      <c r="B64" s="111"/>
      <c r="C64" s="94" t="s">
        <v>91</v>
      </c>
      <c r="D64" s="53" t="s">
        <v>32</v>
      </c>
      <c r="E64" s="54" t="s">
        <v>32</v>
      </c>
      <c r="F64" s="54" t="s">
        <v>32</v>
      </c>
      <c r="G64" s="54" t="s">
        <v>32</v>
      </c>
    </row>
    <row r="65" spans="1:7" x14ac:dyDescent="0.25">
      <c r="A65" s="16" t="s">
        <v>92</v>
      </c>
      <c r="B65" s="111"/>
      <c r="C65" s="94" t="s">
        <v>93</v>
      </c>
      <c r="D65" s="53" t="s">
        <v>32</v>
      </c>
      <c r="E65" s="54" t="s">
        <v>32</v>
      </c>
      <c r="F65" s="54" t="s">
        <v>32</v>
      </c>
      <c r="G65" s="54" t="s">
        <v>32</v>
      </c>
    </row>
    <row r="66" spans="1:7" x14ac:dyDescent="0.25">
      <c r="A66" s="16" t="s">
        <v>94</v>
      </c>
      <c r="B66" s="111"/>
      <c r="C66" s="94" t="s">
        <v>242</v>
      </c>
      <c r="D66" s="53" t="s">
        <v>32</v>
      </c>
      <c r="E66" s="54" t="s">
        <v>32</v>
      </c>
      <c r="F66" s="54" t="s">
        <v>32</v>
      </c>
      <c r="G66" s="54" t="s">
        <v>32</v>
      </c>
    </row>
    <row r="67" spans="1:7" x14ac:dyDescent="0.25">
      <c r="A67" s="16" t="s">
        <v>95</v>
      </c>
      <c r="B67" s="111"/>
      <c r="C67" s="94" t="s">
        <v>243</v>
      </c>
      <c r="D67" s="53" t="s">
        <v>32</v>
      </c>
      <c r="E67" s="54" t="s">
        <v>32</v>
      </c>
      <c r="F67" s="54" t="s">
        <v>32</v>
      </c>
      <c r="G67" s="54" t="s">
        <v>32</v>
      </c>
    </row>
    <row r="68" spans="1:7" x14ac:dyDescent="0.25">
      <c r="A68" s="16" t="s">
        <v>96</v>
      </c>
      <c r="B68" s="111"/>
      <c r="C68" s="94" t="s">
        <v>236</v>
      </c>
      <c r="D68" s="53" t="s">
        <v>32</v>
      </c>
      <c r="E68" s="54" t="s">
        <v>32</v>
      </c>
      <c r="F68" s="54" t="s">
        <v>32</v>
      </c>
      <c r="G68" s="54" t="s">
        <v>32</v>
      </c>
    </row>
    <row r="69" spans="1:7" x14ac:dyDescent="0.25">
      <c r="A69" s="16" t="s">
        <v>97</v>
      </c>
      <c r="B69" s="111"/>
      <c r="C69" s="94" t="s">
        <v>237</v>
      </c>
      <c r="D69" s="53" t="s">
        <v>32</v>
      </c>
      <c r="E69" s="54" t="s">
        <v>32</v>
      </c>
      <c r="F69" s="54" t="s">
        <v>32</v>
      </c>
      <c r="G69" s="54" t="s">
        <v>32</v>
      </c>
    </row>
    <row r="70" spans="1:7" x14ac:dyDescent="0.25">
      <c r="A70" s="16" t="s">
        <v>98</v>
      </c>
      <c r="B70" s="111"/>
      <c r="C70" s="94" t="s">
        <v>238</v>
      </c>
      <c r="D70" s="53" t="s">
        <v>32</v>
      </c>
      <c r="E70" s="54" t="s">
        <v>32</v>
      </c>
      <c r="F70" s="54" t="s">
        <v>32</v>
      </c>
      <c r="G70" s="54" t="s">
        <v>32</v>
      </c>
    </row>
    <row r="71" spans="1:7" x14ac:dyDescent="0.25">
      <c r="A71" s="16" t="s">
        <v>99</v>
      </c>
      <c r="B71" s="111"/>
      <c r="C71" s="94" t="s">
        <v>100</v>
      </c>
      <c r="D71" s="53" t="s">
        <v>32</v>
      </c>
      <c r="E71" s="54" t="s">
        <v>32</v>
      </c>
      <c r="F71" s="54" t="s">
        <v>32</v>
      </c>
      <c r="G71" s="54" t="s">
        <v>32</v>
      </c>
    </row>
    <row r="72" spans="1:7" x14ac:dyDescent="0.25">
      <c r="A72" s="16" t="s">
        <v>101</v>
      </c>
      <c r="B72" s="111"/>
      <c r="C72" s="94" t="s">
        <v>102</v>
      </c>
      <c r="D72" s="53" t="s">
        <v>32</v>
      </c>
      <c r="E72" s="54" t="s">
        <v>32</v>
      </c>
      <c r="F72" s="54" t="s">
        <v>32</v>
      </c>
      <c r="G72" s="54" t="s">
        <v>32</v>
      </c>
    </row>
    <row r="73" spans="1:7" x14ac:dyDescent="0.25">
      <c r="A73" s="16" t="s">
        <v>103</v>
      </c>
      <c r="B73" s="111"/>
      <c r="C73" s="94" t="s">
        <v>104</v>
      </c>
      <c r="D73" s="53" t="s">
        <v>32</v>
      </c>
      <c r="E73" s="54" t="s">
        <v>32</v>
      </c>
      <c r="F73" s="54" t="s">
        <v>32</v>
      </c>
      <c r="G73" s="54" t="s">
        <v>32</v>
      </c>
    </row>
    <row r="74" spans="1:7" x14ac:dyDescent="0.25">
      <c r="A74" s="16" t="s">
        <v>105</v>
      </c>
      <c r="B74" s="111"/>
      <c r="C74" s="94" t="s">
        <v>106</v>
      </c>
      <c r="D74" s="53" t="s">
        <v>32</v>
      </c>
      <c r="E74" s="54" t="s">
        <v>32</v>
      </c>
      <c r="F74" s="54" t="s">
        <v>32</v>
      </c>
      <c r="G74" s="54" t="s">
        <v>32</v>
      </c>
    </row>
    <row r="75" spans="1:7" x14ac:dyDescent="0.25">
      <c r="A75" s="16" t="s">
        <v>107</v>
      </c>
      <c r="B75" s="111"/>
      <c r="C75" s="94" t="s">
        <v>108</v>
      </c>
      <c r="D75" s="53" t="s">
        <v>32</v>
      </c>
      <c r="E75" s="54" t="s">
        <v>32</v>
      </c>
      <c r="F75" s="54" t="s">
        <v>32</v>
      </c>
      <c r="G75" s="54" t="s">
        <v>32</v>
      </c>
    </row>
    <row r="76" spans="1:7" x14ac:dyDescent="0.25">
      <c r="A76" s="16" t="s">
        <v>109</v>
      </c>
      <c r="B76" s="111"/>
      <c r="C76" s="94" t="s">
        <v>110</v>
      </c>
      <c r="D76" s="53" t="s">
        <v>32</v>
      </c>
      <c r="E76" s="54" t="s">
        <v>32</v>
      </c>
      <c r="F76" s="54" t="s">
        <v>32</v>
      </c>
      <c r="G76" s="54" t="s">
        <v>32</v>
      </c>
    </row>
    <row r="77" spans="1:7" x14ac:dyDescent="0.25">
      <c r="A77" s="16" t="s">
        <v>111</v>
      </c>
      <c r="B77" s="111"/>
      <c r="C77" s="94" t="s">
        <v>112</v>
      </c>
      <c r="D77" s="53" t="s">
        <v>32</v>
      </c>
      <c r="E77" s="54" t="s">
        <v>32</v>
      </c>
      <c r="F77" s="54" t="s">
        <v>32</v>
      </c>
      <c r="G77" s="54" t="s">
        <v>32</v>
      </c>
    </row>
    <row r="78" spans="1:7" x14ac:dyDescent="0.25">
      <c r="A78" s="16" t="s">
        <v>113</v>
      </c>
      <c r="B78" s="111"/>
      <c r="C78" s="94" t="s">
        <v>114</v>
      </c>
      <c r="D78" s="53" t="s">
        <v>32</v>
      </c>
      <c r="E78" s="54" t="s">
        <v>32</v>
      </c>
      <c r="F78" s="54" t="s">
        <v>32</v>
      </c>
      <c r="G78" s="54" t="s">
        <v>32</v>
      </c>
    </row>
    <row r="79" spans="1:7" x14ac:dyDescent="0.25">
      <c r="A79" s="16" t="s">
        <v>115</v>
      </c>
      <c r="B79" s="111"/>
      <c r="C79" s="94" t="s">
        <v>116</v>
      </c>
      <c r="D79" s="53" t="s">
        <v>32</v>
      </c>
      <c r="E79" s="54" t="s">
        <v>32</v>
      </c>
      <c r="F79" s="54" t="s">
        <v>32</v>
      </c>
      <c r="G79" s="54" t="s">
        <v>32</v>
      </c>
    </row>
    <row r="80" spans="1:7" x14ac:dyDescent="0.25">
      <c r="A80" s="16" t="s">
        <v>117</v>
      </c>
      <c r="B80" s="111"/>
      <c r="C80" s="94" t="s">
        <v>118</v>
      </c>
      <c r="D80" s="53" t="s">
        <v>32</v>
      </c>
      <c r="E80" s="54" t="s">
        <v>32</v>
      </c>
      <c r="F80" s="54" t="s">
        <v>32</v>
      </c>
      <c r="G80" s="54" t="s">
        <v>32</v>
      </c>
    </row>
    <row r="81" spans="1:7" x14ac:dyDescent="0.25">
      <c r="A81" s="16" t="s">
        <v>119</v>
      </c>
      <c r="B81" s="111"/>
      <c r="C81" s="94" t="s">
        <v>120</v>
      </c>
      <c r="D81" s="53" t="s">
        <v>32</v>
      </c>
      <c r="E81" s="54" t="s">
        <v>32</v>
      </c>
      <c r="F81" s="54" t="s">
        <v>32</v>
      </c>
      <c r="G81" s="54" t="s">
        <v>32</v>
      </c>
    </row>
    <row r="82" spans="1:7" x14ac:dyDescent="0.25">
      <c r="A82" s="16" t="s">
        <v>121</v>
      </c>
      <c r="B82" s="111"/>
      <c r="C82" s="94" t="s">
        <v>122</v>
      </c>
      <c r="D82" s="53" t="s">
        <v>32</v>
      </c>
      <c r="E82" s="54" t="s">
        <v>32</v>
      </c>
      <c r="F82" s="54" t="s">
        <v>32</v>
      </c>
      <c r="G82" s="54" t="s">
        <v>32</v>
      </c>
    </row>
    <row r="83" spans="1:7" x14ac:dyDescent="0.25">
      <c r="A83" s="16" t="s">
        <v>123</v>
      </c>
      <c r="B83" s="111"/>
      <c r="C83" s="94" t="s">
        <v>124</v>
      </c>
      <c r="D83" s="53" t="s">
        <v>32</v>
      </c>
      <c r="E83" s="54" t="s">
        <v>32</v>
      </c>
      <c r="F83" s="54" t="s">
        <v>32</v>
      </c>
      <c r="G83" s="54" t="s">
        <v>32</v>
      </c>
    </row>
    <row r="84" spans="1:7" x14ac:dyDescent="0.25">
      <c r="A84" s="16" t="s">
        <v>125</v>
      </c>
      <c r="B84" s="111"/>
      <c r="C84" s="94" t="s">
        <v>126</v>
      </c>
      <c r="D84" s="53" t="s">
        <v>32</v>
      </c>
      <c r="E84" s="54" t="s">
        <v>32</v>
      </c>
      <c r="F84" s="54" t="s">
        <v>32</v>
      </c>
      <c r="G84" s="54" t="s">
        <v>32</v>
      </c>
    </row>
    <row r="85" spans="1:7" x14ac:dyDescent="0.25">
      <c r="A85" s="16" t="s">
        <v>127</v>
      </c>
      <c r="B85" s="111"/>
      <c r="C85" s="94" t="s">
        <v>128</v>
      </c>
      <c r="D85" s="53" t="s">
        <v>32</v>
      </c>
      <c r="E85" s="54" t="s">
        <v>32</v>
      </c>
      <c r="F85" s="54" t="s">
        <v>32</v>
      </c>
      <c r="G85" s="54" t="s">
        <v>32</v>
      </c>
    </row>
    <row r="86" spans="1:7" x14ac:dyDescent="0.25">
      <c r="A86" s="16" t="s">
        <v>129</v>
      </c>
      <c r="B86" s="111"/>
      <c r="C86" s="94" t="s">
        <v>130</v>
      </c>
      <c r="D86" s="53" t="s">
        <v>32</v>
      </c>
      <c r="E86" s="54" t="s">
        <v>32</v>
      </c>
      <c r="F86" s="54" t="s">
        <v>32</v>
      </c>
      <c r="G86" s="54" t="s">
        <v>32</v>
      </c>
    </row>
    <row r="87" spans="1:7" x14ac:dyDescent="0.25">
      <c r="A87" s="16" t="s">
        <v>131</v>
      </c>
      <c r="B87" s="111"/>
      <c r="C87" s="94" t="s">
        <v>132</v>
      </c>
      <c r="D87" s="53" t="s">
        <v>32</v>
      </c>
      <c r="E87" s="54" t="s">
        <v>32</v>
      </c>
      <c r="F87" s="54" t="s">
        <v>32</v>
      </c>
      <c r="G87" s="54" t="s">
        <v>32</v>
      </c>
    </row>
    <row r="88" spans="1:7" ht="2.1" customHeight="1" x14ac:dyDescent="0.25">
      <c r="A88" s="16"/>
      <c r="C88" s="95"/>
    </row>
    <row r="89" spans="1:7" x14ac:dyDescent="0.25">
      <c r="A89" s="16" t="s">
        <v>133</v>
      </c>
      <c r="B89" s="111" t="s">
        <v>239</v>
      </c>
      <c r="C89" s="96" t="s">
        <v>134</v>
      </c>
      <c r="D89" s="55" t="s">
        <v>32</v>
      </c>
      <c r="E89" s="54" t="s">
        <v>32</v>
      </c>
      <c r="F89" s="54" t="s">
        <v>32</v>
      </c>
      <c r="G89" s="54" t="s">
        <v>32</v>
      </c>
    </row>
    <row r="90" spans="1:7" x14ac:dyDescent="0.25">
      <c r="A90" s="16" t="s">
        <v>226</v>
      </c>
      <c r="B90" s="111"/>
      <c r="C90" s="94" t="s">
        <v>222</v>
      </c>
      <c r="D90" s="55" t="s">
        <v>32</v>
      </c>
      <c r="E90" s="54" t="s">
        <v>32</v>
      </c>
      <c r="F90" s="54" t="s">
        <v>32</v>
      </c>
      <c r="G90" s="54" t="s">
        <v>32</v>
      </c>
    </row>
    <row r="91" spans="1:7" x14ac:dyDescent="0.25">
      <c r="A91" s="16" t="s">
        <v>227</v>
      </c>
      <c r="B91" s="111"/>
      <c r="C91" s="94" t="s">
        <v>223</v>
      </c>
      <c r="D91" s="55" t="s">
        <v>32</v>
      </c>
      <c r="E91" s="54" t="s">
        <v>32</v>
      </c>
      <c r="F91" s="54" t="s">
        <v>32</v>
      </c>
      <c r="G91" s="54" t="s">
        <v>32</v>
      </c>
    </row>
    <row r="92" spans="1:7" x14ac:dyDescent="0.25">
      <c r="A92" s="16" t="s">
        <v>228</v>
      </c>
      <c r="B92" s="111"/>
      <c r="C92" s="94" t="s">
        <v>224</v>
      </c>
      <c r="D92" s="55" t="s">
        <v>32</v>
      </c>
      <c r="E92" s="54" t="s">
        <v>32</v>
      </c>
      <c r="F92" s="54" t="s">
        <v>32</v>
      </c>
      <c r="G92" s="54" t="s">
        <v>32</v>
      </c>
    </row>
    <row r="93" spans="1:7" x14ac:dyDescent="0.25">
      <c r="A93" s="16" t="s">
        <v>135</v>
      </c>
      <c r="B93" s="111"/>
      <c r="C93" s="94" t="s">
        <v>225</v>
      </c>
      <c r="D93" s="55" t="s">
        <v>32</v>
      </c>
      <c r="E93" s="54" t="s">
        <v>32</v>
      </c>
      <c r="F93" s="54" t="s">
        <v>32</v>
      </c>
      <c r="G93" s="54" t="s">
        <v>32</v>
      </c>
    </row>
    <row r="94" spans="1:7" x14ac:dyDescent="0.25">
      <c r="A94" s="16" t="s">
        <v>136</v>
      </c>
      <c r="B94" s="111"/>
      <c r="C94" s="94" t="s">
        <v>85</v>
      </c>
      <c r="D94" s="55" t="s">
        <v>32</v>
      </c>
      <c r="E94" s="54" t="s">
        <v>32</v>
      </c>
      <c r="F94" s="54" t="s">
        <v>32</v>
      </c>
      <c r="G94" s="54" t="s">
        <v>32</v>
      </c>
    </row>
    <row r="95" spans="1:7" x14ac:dyDescent="0.25">
      <c r="A95" s="16" t="s">
        <v>137</v>
      </c>
      <c r="B95" s="111"/>
      <c r="C95" s="94" t="s">
        <v>232</v>
      </c>
      <c r="D95" s="55" t="s">
        <v>32</v>
      </c>
      <c r="E95" s="54" t="s">
        <v>32</v>
      </c>
      <c r="F95" s="54" t="s">
        <v>32</v>
      </c>
      <c r="G95" s="54" t="s">
        <v>32</v>
      </c>
    </row>
    <row r="96" spans="1:7" x14ac:dyDescent="0.25">
      <c r="A96" s="16" t="s">
        <v>138</v>
      </c>
      <c r="B96" s="111"/>
      <c r="C96" s="94" t="s">
        <v>233</v>
      </c>
      <c r="D96" s="55" t="s">
        <v>32</v>
      </c>
      <c r="E96" s="54" t="s">
        <v>32</v>
      </c>
      <c r="F96" s="54" t="s">
        <v>32</v>
      </c>
      <c r="G96" s="54" t="s">
        <v>32</v>
      </c>
    </row>
    <row r="97" spans="1:7" x14ac:dyDescent="0.25">
      <c r="A97" s="16" t="s">
        <v>139</v>
      </c>
      <c r="B97" s="111"/>
      <c r="C97" s="94" t="s">
        <v>234</v>
      </c>
      <c r="D97" s="55" t="s">
        <v>32</v>
      </c>
      <c r="E97" s="54" t="s">
        <v>32</v>
      </c>
      <c r="F97" s="54" t="s">
        <v>32</v>
      </c>
      <c r="G97" s="54" t="s">
        <v>32</v>
      </c>
    </row>
    <row r="98" spans="1:7" x14ac:dyDescent="0.25">
      <c r="A98" s="16" t="s">
        <v>140</v>
      </c>
      <c r="B98" s="111"/>
      <c r="C98" s="94" t="s">
        <v>235</v>
      </c>
      <c r="D98" s="55" t="s">
        <v>32</v>
      </c>
      <c r="E98" s="54" t="s">
        <v>32</v>
      </c>
      <c r="F98" s="54" t="s">
        <v>32</v>
      </c>
      <c r="G98" s="54" t="s">
        <v>32</v>
      </c>
    </row>
    <row r="99" spans="1:7" x14ac:dyDescent="0.25">
      <c r="A99" s="16" t="s">
        <v>141</v>
      </c>
      <c r="B99" s="111"/>
      <c r="C99" s="96" t="s">
        <v>120</v>
      </c>
      <c r="D99" s="55" t="s">
        <v>32</v>
      </c>
      <c r="E99" s="54" t="s">
        <v>32</v>
      </c>
      <c r="F99" s="54" t="s">
        <v>32</v>
      </c>
      <c r="G99" s="54" t="s">
        <v>32</v>
      </c>
    </row>
    <row r="100" spans="1:7" x14ac:dyDescent="0.25">
      <c r="A100" s="16" t="s">
        <v>142</v>
      </c>
      <c r="B100" s="111"/>
      <c r="C100" s="97" t="s">
        <v>32</v>
      </c>
      <c r="D100" s="55" t="s">
        <v>32</v>
      </c>
      <c r="E100" s="54" t="s">
        <v>32</v>
      </c>
      <c r="F100" s="54" t="s">
        <v>32</v>
      </c>
      <c r="G100" s="54" t="s">
        <v>32</v>
      </c>
    </row>
    <row r="101" spans="1:7" x14ac:dyDescent="0.25">
      <c r="A101" s="16" t="s">
        <v>143</v>
      </c>
      <c r="B101" s="111"/>
      <c r="C101" s="97" t="s">
        <v>32</v>
      </c>
      <c r="D101" s="55" t="s">
        <v>32</v>
      </c>
      <c r="E101" s="54" t="s">
        <v>32</v>
      </c>
      <c r="F101" s="54" t="s">
        <v>32</v>
      </c>
      <c r="G101" s="54" t="s">
        <v>32</v>
      </c>
    </row>
    <row r="102" spans="1:7" x14ac:dyDescent="0.25">
      <c r="A102" s="16" t="s">
        <v>144</v>
      </c>
      <c r="B102" s="111"/>
      <c r="C102" s="97" t="s">
        <v>32</v>
      </c>
      <c r="D102" s="55" t="s">
        <v>32</v>
      </c>
      <c r="E102" s="54" t="s">
        <v>32</v>
      </c>
      <c r="F102" s="54" t="s">
        <v>32</v>
      </c>
      <c r="G102" s="54" t="s">
        <v>32</v>
      </c>
    </row>
    <row r="103" spans="1:7" x14ac:dyDescent="0.25">
      <c r="A103" s="16" t="s">
        <v>145</v>
      </c>
      <c r="B103" s="111"/>
      <c r="C103" s="97" t="s">
        <v>32</v>
      </c>
      <c r="D103" s="55" t="s">
        <v>32</v>
      </c>
      <c r="E103" s="54" t="s">
        <v>32</v>
      </c>
      <c r="F103" s="54" t="s">
        <v>32</v>
      </c>
      <c r="G103" s="54" t="s">
        <v>32</v>
      </c>
    </row>
    <row r="104" spans="1:7" x14ac:dyDescent="0.25">
      <c r="A104" s="16" t="s">
        <v>146</v>
      </c>
      <c r="B104" s="111"/>
      <c r="C104" s="97" t="s">
        <v>32</v>
      </c>
      <c r="D104" s="55" t="s">
        <v>32</v>
      </c>
      <c r="E104" s="54" t="s">
        <v>32</v>
      </c>
      <c r="F104" s="54" t="s">
        <v>32</v>
      </c>
      <c r="G104" s="54" t="s">
        <v>32</v>
      </c>
    </row>
    <row r="105" spans="1:7" x14ac:dyDescent="0.25">
      <c r="A105" s="16" t="s">
        <v>147</v>
      </c>
      <c r="B105" s="111"/>
      <c r="C105" s="97" t="s">
        <v>32</v>
      </c>
      <c r="D105" s="55" t="s">
        <v>32</v>
      </c>
      <c r="E105" s="54" t="s">
        <v>32</v>
      </c>
      <c r="F105" s="54" t="s">
        <v>32</v>
      </c>
      <c r="G105" s="54" t="s">
        <v>32</v>
      </c>
    </row>
    <row r="106" spans="1:7" x14ac:dyDescent="0.25">
      <c r="A106" s="16" t="s">
        <v>148</v>
      </c>
      <c r="B106" s="111"/>
      <c r="C106" s="97" t="s">
        <v>32</v>
      </c>
      <c r="D106" s="55" t="s">
        <v>32</v>
      </c>
      <c r="E106" s="54" t="s">
        <v>32</v>
      </c>
      <c r="F106" s="54" t="s">
        <v>32</v>
      </c>
      <c r="G106" s="54" t="s">
        <v>32</v>
      </c>
    </row>
    <row r="107" spans="1:7" x14ac:dyDescent="0.25">
      <c r="A107" s="16" t="s">
        <v>149</v>
      </c>
      <c r="B107" s="111"/>
      <c r="C107" s="97" t="s">
        <v>32</v>
      </c>
      <c r="D107" s="55" t="s">
        <v>32</v>
      </c>
      <c r="E107" s="54" t="s">
        <v>32</v>
      </c>
      <c r="F107" s="54" t="s">
        <v>32</v>
      </c>
      <c r="G107" s="54" t="s">
        <v>32</v>
      </c>
    </row>
    <row r="108" spans="1:7" x14ac:dyDescent="0.25">
      <c r="A108" s="16" t="s">
        <v>150</v>
      </c>
      <c r="B108" s="111"/>
      <c r="C108" s="97" t="s">
        <v>32</v>
      </c>
      <c r="D108" s="55" t="s">
        <v>32</v>
      </c>
      <c r="E108" s="54" t="s">
        <v>32</v>
      </c>
      <c r="F108" s="54" t="s">
        <v>32</v>
      </c>
      <c r="G108" s="54" t="s">
        <v>32</v>
      </c>
    </row>
    <row r="109" spans="1:7" x14ac:dyDescent="0.25">
      <c r="A109" s="16" t="s">
        <v>151</v>
      </c>
      <c r="B109" s="111"/>
      <c r="C109" s="97" t="s">
        <v>32</v>
      </c>
      <c r="D109" s="55" t="s">
        <v>32</v>
      </c>
      <c r="E109" s="54" t="s">
        <v>32</v>
      </c>
      <c r="F109" s="54" t="s">
        <v>32</v>
      </c>
      <c r="G109" s="54" t="s">
        <v>32</v>
      </c>
    </row>
    <row r="110" spans="1:7" x14ac:dyDescent="0.25">
      <c r="A110" s="16" t="s">
        <v>152</v>
      </c>
      <c r="B110" s="111"/>
      <c r="C110" s="97" t="s">
        <v>32</v>
      </c>
      <c r="D110" s="55" t="s">
        <v>32</v>
      </c>
      <c r="E110" s="54" t="s">
        <v>32</v>
      </c>
      <c r="F110" s="54" t="s">
        <v>32</v>
      </c>
      <c r="G110" s="54" t="s">
        <v>32</v>
      </c>
    </row>
    <row r="111" spans="1:7" x14ac:dyDescent="0.25"/>
    <row r="112" spans="1:7" x14ac:dyDescent="0.25">
      <c r="B112" s="17"/>
      <c r="C112" s="19" t="s">
        <v>153</v>
      </c>
      <c r="D112" s="19" t="s">
        <v>154</v>
      </c>
      <c r="E112" s="20" t="s">
        <v>10</v>
      </c>
      <c r="F112" s="20" t="s">
        <v>43</v>
      </c>
      <c r="G112" s="30" t="s">
        <v>155</v>
      </c>
    </row>
    <row r="113" spans="2:7" x14ac:dyDescent="0.25">
      <c r="B113" s="108" t="s">
        <v>45</v>
      </c>
      <c r="C113" s="21" t="s">
        <v>156</v>
      </c>
      <c r="D113" s="22">
        <f>SUM(G54:G87)</f>
        <v>0</v>
      </c>
      <c r="E113" s="23">
        <v>70</v>
      </c>
      <c r="F113" s="35">
        <f>D113*E113</f>
        <v>0</v>
      </c>
      <c r="G113" s="31"/>
    </row>
    <row r="114" spans="2:7" x14ac:dyDescent="0.25">
      <c r="B114" s="108"/>
      <c r="C114" s="21" t="s">
        <v>157</v>
      </c>
      <c r="D114" s="25">
        <f>SUM(G89:G110)</f>
        <v>0</v>
      </c>
      <c r="E114" s="26">
        <v>30</v>
      </c>
      <c r="F114" s="36">
        <f>D114*E114</f>
        <v>0</v>
      </c>
      <c r="G114" s="32"/>
    </row>
    <row r="115" spans="2:7" x14ac:dyDescent="0.25">
      <c r="B115" s="18"/>
      <c r="C115" s="28"/>
      <c r="D115" s="28"/>
      <c r="E115" s="26"/>
      <c r="F115" s="29" t="s">
        <v>67</v>
      </c>
      <c r="G115" s="34">
        <f>SUM(F113:F114)</f>
        <v>0</v>
      </c>
    </row>
    <row r="116" spans="2:7" x14ac:dyDescent="0.25"/>
  </sheetData>
  <sheetProtection algorithmName="SHA-512" hashValue="gGHI8NQi5ImpznPCR+hlzB7lZKHko8MGI/3zdF5f2YOi4+KkblcIk27WQM3aNevD57bECDQLlgFoAesjWYbJfg==" saltValue="x5Sw4MCfs3LsMg4aUL5QRQ==" spinCount="100000" sheet="1" objects="1" scenarios="1"/>
  <mergeCells count="10">
    <mergeCell ref="B48:B49"/>
    <mergeCell ref="B54:B87"/>
    <mergeCell ref="B89:B110"/>
    <mergeCell ref="B113:B114"/>
    <mergeCell ref="B42:B45"/>
    <mergeCell ref="E1:G1"/>
    <mergeCell ref="B4:B6"/>
    <mergeCell ref="B8:B10"/>
    <mergeCell ref="B32:B38"/>
    <mergeCell ref="B13:B14"/>
  </mergeCells>
  <pageMargins left="0.70866141732283472" right="0.70866141732283472" top="0.74803149606299213" bottom="0.74803149606299213" header="0.31496062992125984" footer="0.31496062992125984"/>
  <pageSetup paperSize="9" scale="38" fitToHeight="2" orientation="landscape" r:id="rId1"/>
  <headerFooter>
    <oddFooter>&amp;L&amp;F
&amp;A&amp;RPagina &amp;P van &amp;N</oddFooter>
  </headerFooter>
  <rowBreaks count="1" manualBreakCount="1">
    <brk id="51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4"/>
  <sheetViews>
    <sheetView showGridLines="0" tabSelected="1" zoomScale="70" zoomScaleNormal="70" workbookViewId="0">
      <pane ySplit="1" topLeftCell="A33" activePane="bottomLeft" state="frozen"/>
      <selection activeCell="C5" sqref="C5"/>
      <selection pane="bottomLeft" activeCell="C49" sqref="C49"/>
    </sheetView>
  </sheetViews>
  <sheetFormatPr defaultColWidth="0" defaultRowHeight="13.8" zeroHeight="1" x14ac:dyDescent="0.25"/>
  <cols>
    <col min="1" max="1" width="8.77734375" style="2" customWidth="1"/>
    <col min="2" max="2" width="39.21875" style="2" customWidth="1"/>
    <col min="3" max="3" width="93.6640625" style="2" customWidth="1"/>
    <col min="4" max="4" width="48.77734375" style="2" customWidth="1"/>
    <col min="5" max="7" width="22.77734375" style="14" customWidth="1"/>
    <col min="8" max="8" width="3.21875" style="2" customWidth="1"/>
    <col min="9" max="9" width="4.33203125" style="2" hidden="1" customWidth="1"/>
    <col min="10" max="16384" width="8.77734375" style="2" hidden="1"/>
  </cols>
  <sheetData>
    <row r="1" spans="1:10" ht="22.8" x14ac:dyDescent="0.4">
      <c r="A1" s="9" t="s">
        <v>158</v>
      </c>
      <c r="E1" s="101" t="s">
        <v>22</v>
      </c>
      <c r="F1" s="101"/>
      <c r="G1" s="101"/>
    </row>
    <row r="2" spans="1:10" ht="21" x14ac:dyDescent="0.4">
      <c r="A2" s="1" t="s">
        <v>17</v>
      </c>
    </row>
    <row r="3" spans="1:10" ht="27.6" x14ac:dyDescent="0.25">
      <c r="A3" s="37" t="s">
        <v>23</v>
      </c>
      <c r="B3" s="3" t="s">
        <v>47</v>
      </c>
      <c r="C3" s="3" t="s">
        <v>48</v>
      </c>
      <c r="D3" s="3" t="s">
        <v>25</v>
      </c>
      <c r="E3" s="4" t="s">
        <v>49</v>
      </c>
      <c r="F3" s="5" t="s">
        <v>27</v>
      </c>
      <c r="G3" s="6" t="s">
        <v>50</v>
      </c>
    </row>
    <row r="4" spans="1:10" x14ac:dyDescent="0.25">
      <c r="A4" s="16" t="s">
        <v>159</v>
      </c>
      <c r="B4" s="15" t="s">
        <v>160</v>
      </c>
      <c r="C4" s="55" t="s">
        <v>32</v>
      </c>
      <c r="D4" s="55" t="s">
        <v>32</v>
      </c>
      <c r="E4" s="54" t="s">
        <v>32</v>
      </c>
      <c r="F4" s="54" t="s">
        <v>32</v>
      </c>
      <c r="G4" s="54" t="s">
        <v>32</v>
      </c>
      <c r="J4" s="2" t="s">
        <v>53</v>
      </c>
    </row>
    <row r="5" spans="1:10" x14ac:dyDescent="0.25">
      <c r="A5" s="16" t="s">
        <v>161</v>
      </c>
      <c r="B5" s="15" t="s">
        <v>162</v>
      </c>
      <c r="C5" s="55" t="s">
        <v>32</v>
      </c>
      <c r="D5" s="55" t="s">
        <v>32</v>
      </c>
      <c r="E5" s="54" t="s">
        <v>32</v>
      </c>
      <c r="F5" s="54" t="s">
        <v>32</v>
      </c>
      <c r="G5" s="54" t="s">
        <v>32</v>
      </c>
      <c r="J5" s="2" t="s">
        <v>160</v>
      </c>
    </row>
    <row r="6" spans="1:10" x14ac:dyDescent="0.25">
      <c r="A6" s="16" t="s">
        <v>163</v>
      </c>
      <c r="B6" s="15" t="s">
        <v>164</v>
      </c>
      <c r="C6" s="55" t="s">
        <v>32</v>
      </c>
      <c r="D6" s="55" t="s">
        <v>32</v>
      </c>
      <c r="E6" s="54" t="s">
        <v>32</v>
      </c>
      <c r="F6" s="54" t="s">
        <v>32</v>
      </c>
      <c r="G6" s="54" t="s">
        <v>32</v>
      </c>
      <c r="J6" s="2" t="s">
        <v>162</v>
      </c>
    </row>
    <row r="7" spans="1:10" x14ac:dyDescent="0.25">
      <c r="A7" s="16" t="s">
        <v>165</v>
      </c>
      <c r="B7" s="15" t="s">
        <v>166</v>
      </c>
      <c r="C7" s="55" t="s">
        <v>32</v>
      </c>
      <c r="D7" s="55" t="s">
        <v>32</v>
      </c>
      <c r="E7" s="54" t="s">
        <v>32</v>
      </c>
      <c r="F7" s="54" t="s">
        <v>32</v>
      </c>
      <c r="G7" s="54" t="s">
        <v>32</v>
      </c>
      <c r="J7" s="2" t="s">
        <v>164</v>
      </c>
    </row>
    <row r="8" spans="1:10" x14ac:dyDescent="0.25"/>
    <row r="9" spans="1:10" x14ac:dyDescent="0.25">
      <c r="B9" s="17"/>
      <c r="C9" s="19" t="s">
        <v>64</v>
      </c>
      <c r="D9" s="19" t="s">
        <v>167</v>
      </c>
      <c r="E9" s="20" t="s">
        <v>10</v>
      </c>
      <c r="F9" s="20" t="s">
        <v>43</v>
      </c>
      <c r="G9" s="30" t="s">
        <v>168</v>
      </c>
    </row>
    <row r="10" spans="1:10" ht="13.95" customHeight="1" x14ac:dyDescent="0.25">
      <c r="B10" s="108" t="s">
        <v>45</v>
      </c>
      <c r="C10" s="21" t="s">
        <v>160</v>
      </c>
      <c r="D10" s="24" t="e">
        <f>G4*1</f>
        <v>#VALUE!</v>
      </c>
      <c r="E10" s="23">
        <v>4</v>
      </c>
      <c r="F10" s="35" t="e">
        <f>D10*E10</f>
        <v>#VALUE!</v>
      </c>
      <c r="G10" s="31"/>
    </row>
    <row r="11" spans="1:10" x14ac:dyDescent="0.25">
      <c r="B11" s="108"/>
      <c r="C11" s="21" t="s">
        <v>162</v>
      </c>
      <c r="D11" s="24" t="e">
        <f t="shared" ref="D11:D13" si="0">G5*1</f>
        <v>#VALUE!</v>
      </c>
      <c r="E11" s="23">
        <v>3</v>
      </c>
      <c r="F11" s="35" t="e">
        <f t="shared" ref="F11:F13" si="1">D11*E11</f>
        <v>#VALUE!</v>
      </c>
      <c r="G11" s="31"/>
    </row>
    <row r="12" spans="1:10" x14ac:dyDescent="0.25">
      <c r="B12" s="108"/>
      <c r="C12" s="21" t="s">
        <v>164</v>
      </c>
      <c r="D12" s="24" t="e">
        <f t="shared" si="0"/>
        <v>#VALUE!</v>
      </c>
      <c r="E12" s="23">
        <v>2</v>
      </c>
      <c r="F12" s="35" t="e">
        <f t="shared" si="1"/>
        <v>#VALUE!</v>
      </c>
      <c r="G12" s="31"/>
    </row>
    <row r="13" spans="1:10" x14ac:dyDescent="0.25">
      <c r="B13" s="108"/>
      <c r="C13" s="21" t="s">
        <v>166</v>
      </c>
      <c r="D13" s="27" t="e">
        <f t="shared" si="0"/>
        <v>#VALUE!</v>
      </c>
      <c r="E13" s="26">
        <v>1</v>
      </c>
      <c r="F13" s="36" t="e">
        <f t="shared" si="1"/>
        <v>#VALUE!</v>
      </c>
      <c r="G13" s="32"/>
    </row>
    <row r="14" spans="1:10" x14ac:dyDescent="0.25">
      <c r="B14" s="109"/>
      <c r="C14" s="28"/>
      <c r="D14" s="28"/>
      <c r="E14" s="26"/>
      <c r="F14" s="29" t="s">
        <v>67</v>
      </c>
      <c r="G14" s="34" t="e">
        <f>SUM(F10:F13)</f>
        <v>#VALUE!</v>
      </c>
    </row>
    <row r="15" spans="1:10" x14ac:dyDescent="0.25"/>
    <row r="16" spans="1:10" ht="21" x14ac:dyDescent="0.4">
      <c r="A16" s="1" t="s">
        <v>255</v>
      </c>
    </row>
    <row r="17" spans="1:7" ht="27.6" x14ac:dyDescent="0.25">
      <c r="A17" s="37" t="s">
        <v>23</v>
      </c>
      <c r="B17" s="7" t="s">
        <v>2</v>
      </c>
      <c r="C17" s="7" t="s">
        <v>169</v>
      </c>
      <c r="D17" s="39" t="s">
        <v>79</v>
      </c>
      <c r="E17" s="4" t="s">
        <v>68</v>
      </c>
      <c r="F17" s="5" t="s">
        <v>27</v>
      </c>
      <c r="G17" s="6" t="s">
        <v>69</v>
      </c>
    </row>
    <row r="18" spans="1:7" ht="15.75" customHeight="1" x14ac:dyDescent="0.25">
      <c r="A18" s="16" t="s">
        <v>170</v>
      </c>
      <c r="B18" s="118" t="s">
        <v>171</v>
      </c>
      <c r="C18" s="82" t="s">
        <v>172</v>
      </c>
      <c r="D18" s="53" t="s">
        <v>32</v>
      </c>
      <c r="E18" s="54" t="s">
        <v>32</v>
      </c>
      <c r="F18" s="54" t="s">
        <v>32</v>
      </c>
      <c r="G18" s="54" t="s">
        <v>32</v>
      </c>
    </row>
    <row r="19" spans="1:7" ht="15.75" customHeight="1" x14ac:dyDescent="0.25">
      <c r="A19" s="16" t="s">
        <v>254</v>
      </c>
      <c r="B19" s="114"/>
      <c r="C19" s="92" t="s">
        <v>252</v>
      </c>
      <c r="D19" s="53" t="s">
        <v>32</v>
      </c>
      <c r="E19" s="54" t="s">
        <v>32</v>
      </c>
      <c r="F19" s="54" t="s">
        <v>32</v>
      </c>
      <c r="G19" s="54" t="s">
        <v>32</v>
      </c>
    </row>
    <row r="20" spans="1:7" x14ac:dyDescent="0.25"/>
    <row r="21" spans="1:7" x14ac:dyDescent="0.25">
      <c r="B21" s="116" t="s">
        <v>45</v>
      </c>
      <c r="C21" s="19" t="s">
        <v>74</v>
      </c>
      <c r="D21" s="19" t="s">
        <v>75</v>
      </c>
      <c r="E21" s="20" t="s">
        <v>10</v>
      </c>
      <c r="F21" s="20" t="s">
        <v>76</v>
      </c>
      <c r="G21" s="30" t="s">
        <v>173</v>
      </c>
    </row>
    <row r="22" spans="1:7" x14ac:dyDescent="0.25">
      <c r="B22" s="110"/>
      <c r="C22" s="21" t="s">
        <v>256</v>
      </c>
      <c r="D22" s="25" t="e">
        <f>G18+G19</f>
        <v>#VALUE!</v>
      </c>
      <c r="E22" s="26">
        <v>5</v>
      </c>
      <c r="F22" s="36" t="e">
        <f>D22*E22*12</f>
        <v>#VALUE!</v>
      </c>
      <c r="G22" s="32"/>
    </row>
    <row r="23" spans="1:7" x14ac:dyDescent="0.25">
      <c r="B23" s="117"/>
      <c r="C23" s="28"/>
      <c r="D23" s="28"/>
      <c r="E23" s="26"/>
      <c r="F23" s="29" t="s">
        <v>67</v>
      </c>
      <c r="G23" s="34" t="e">
        <f>SUM(F22:F22)</f>
        <v>#VALUE!</v>
      </c>
    </row>
    <row r="24" spans="1:7" x14ac:dyDescent="0.25"/>
    <row r="25" spans="1:7" ht="21" x14ac:dyDescent="0.4">
      <c r="A25" s="1" t="s">
        <v>18</v>
      </c>
    </row>
    <row r="26" spans="1:7" ht="27.6" x14ac:dyDescent="0.25">
      <c r="A26" s="37" t="s">
        <v>23</v>
      </c>
      <c r="B26" s="7" t="s">
        <v>174</v>
      </c>
      <c r="C26" s="7" t="s">
        <v>175</v>
      </c>
      <c r="D26" s="79" t="s">
        <v>79</v>
      </c>
      <c r="E26" s="4" t="s">
        <v>176</v>
      </c>
      <c r="F26" s="5" t="s">
        <v>27</v>
      </c>
      <c r="G26" s="8" t="s">
        <v>177</v>
      </c>
    </row>
    <row r="27" spans="1:7" x14ac:dyDescent="0.25">
      <c r="A27" s="16" t="s">
        <v>178</v>
      </c>
      <c r="B27" s="74" t="s">
        <v>171</v>
      </c>
      <c r="C27" s="73" t="s">
        <v>179</v>
      </c>
      <c r="D27" s="77" t="s">
        <v>32</v>
      </c>
      <c r="E27" s="81" t="s">
        <v>32</v>
      </c>
      <c r="F27" s="81" t="s">
        <v>32</v>
      </c>
      <c r="G27" s="81" t="s">
        <v>32</v>
      </c>
    </row>
    <row r="28" spans="1:7" ht="3.6" customHeight="1" x14ac:dyDescent="0.25">
      <c r="A28" s="16"/>
      <c r="B28" s="80"/>
      <c r="C28" s="56"/>
      <c r="D28" s="75"/>
      <c r="E28" s="76"/>
      <c r="F28" s="76"/>
      <c r="G28" s="76"/>
    </row>
    <row r="29" spans="1:7" ht="14.7" customHeight="1" x14ac:dyDescent="0.25">
      <c r="A29" s="16" t="s">
        <v>180</v>
      </c>
      <c r="B29" s="111" t="s">
        <v>181</v>
      </c>
      <c r="C29" s="94" t="s">
        <v>182</v>
      </c>
      <c r="D29" s="77" t="s">
        <v>32</v>
      </c>
      <c r="E29" s="54" t="s">
        <v>32</v>
      </c>
      <c r="F29" s="54" t="s">
        <v>32</v>
      </c>
      <c r="G29" s="54" t="s">
        <v>32</v>
      </c>
    </row>
    <row r="30" spans="1:7" ht="13.95" customHeight="1" x14ac:dyDescent="0.25">
      <c r="A30" s="16" t="s">
        <v>183</v>
      </c>
      <c r="B30" s="111"/>
      <c r="C30" s="94" t="s">
        <v>184</v>
      </c>
      <c r="D30" s="77" t="s">
        <v>32</v>
      </c>
      <c r="E30" s="54" t="s">
        <v>32</v>
      </c>
      <c r="F30" s="54" t="s">
        <v>32</v>
      </c>
      <c r="G30" s="54" t="s">
        <v>32</v>
      </c>
    </row>
    <row r="31" spans="1:7" x14ac:dyDescent="0.25">
      <c r="A31" s="16" t="s">
        <v>185</v>
      </c>
      <c r="B31" s="111"/>
      <c r="C31" s="94" t="s">
        <v>186</v>
      </c>
      <c r="D31" s="77" t="s">
        <v>32</v>
      </c>
      <c r="E31" s="54" t="s">
        <v>32</v>
      </c>
      <c r="F31" s="54" t="s">
        <v>32</v>
      </c>
      <c r="G31" s="54" t="s">
        <v>32</v>
      </c>
    </row>
    <row r="32" spans="1:7" x14ac:dyDescent="0.25">
      <c r="A32" s="16" t="s">
        <v>187</v>
      </c>
      <c r="B32" s="111"/>
      <c r="C32" s="94" t="s">
        <v>188</v>
      </c>
      <c r="D32" s="77" t="s">
        <v>32</v>
      </c>
      <c r="E32" s="54" t="s">
        <v>32</v>
      </c>
      <c r="F32" s="54" t="s">
        <v>32</v>
      </c>
      <c r="G32" s="54" t="s">
        <v>32</v>
      </c>
    </row>
    <row r="33" spans="1:7" x14ac:dyDescent="0.25">
      <c r="A33" s="16" t="s">
        <v>189</v>
      </c>
      <c r="B33" s="111"/>
      <c r="C33" s="94" t="s">
        <v>245</v>
      </c>
      <c r="D33" s="77" t="s">
        <v>32</v>
      </c>
      <c r="E33" s="54" t="s">
        <v>32</v>
      </c>
      <c r="F33" s="54" t="s">
        <v>32</v>
      </c>
      <c r="G33" s="54" t="s">
        <v>32</v>
      </c>
    </row>
    <row r="34" spans="1:7" x14ac:dyDescent="0.25">
      <c r="A34" s="16" t="s">
        <v>190</v>
      </c>
      <c r="B34" s="111"/>
      <c r="C34" s="94" t="s">
        <v>244</v>
      </c>
      <c r="D34" s="77" t="s">
        <v>32</v>
      </c>
      <c r="E34" s="54" t="s">
        <v>32</v>
      </c>
      <c r="F34" s="54" t="s">
        <v>32</v>
      </c>
      <c r="G34" s="54" t="s">
        <v>32</v>
      </c>
    </row>
    <row r="35" spans="1:7" x14ac:dyDescent="0.25">
      <c r="A35" s="16" t="s">
        <v>191</v>
      </c>
      <c r="B35" s="111"/>
      <c r="C35" s="94" t="s">
        <v>91</v>
      </c>
      <c r="D35" s="77" t="s">
        <v>32</v>
      </c>
      <c r="E35" s="54" t="s">
        <v>32</v>
      </c>
      <c r="F35" s="54" t="s">
        <v>32</v>
      </c>
      <c r="G35" s="54" t="s">
        <v>32</v>
      </c>
    </row>
    <row r="36" spans="1:7" x14ac:dyDescent="0.25">
      <c r="A36" s="16" t="s">
        <v>192</v>
      </c>
      <c r="B36" s="111"/>
      <c r="C36" s="94" t="s">
        <v>93</v>
      </c>
      <c r="D36" s="77" t="s">
        <v>32</v>
      </c>
      <c r="E36" s="54" t="s">
        <v>32</v>
      </c>
      <c r="F36" s="54" t="s">
        <v>32</v>
      </c>
      <c r="G36" s="54" t="s">
        <v>32</v>
      </c>
    </row>
    <row r="37" spans="1:7" x14ac:dyDescent="0.25">
      <c r="A37" s="16" t="s">
        <v>193</v>
      </c>
      <c r="B37" s="111"/>
      <c r="C37" s="94" t="s">
        <v>242</v>
      </c>
      <c r="D37" s="77" t="s">
        <v>32</v>
      </c>
      <c r="E37" s="54" t="s">
        <v>32</v>
      </c>
      <c r="F37" s="54" t="s">
        <v>32</v>
      </c>
      <c r="G37" s="54" t="s">
        <v>32</v>
      </c>
    </row>
    <row r="38" spans="1:7" x14ac:dyDescent="0.25">
      <c r="A38" s="16" t="s">
        <v>194</v>
      </c>
      <c r="B38" s="111"/>
      <c r="C38" s="94" t="s">
        <v>243</v>
      </c>
      <c r="D38" s="77" t="s">
        <v>32</v>
      </c>
      <c r="E38" s="54" t="s">
        <v>32</v>
      </c>
      <c r="F38" s="54" t="s">
        <v>32</v>
      </c>
      <c r="G38" s="54" t="s">
        <v>32</v>
      </c>
    </row>
    <row r="39" spans="1:7" x14ac:dyDescent="0.25">
      <c r="A39" s="16" t="s">
        <v>195</v>
      </c>
      <c r="B39" s="111"/>
      <c r="C39" s="94" t="s">
        <v>246</v>
      </c>
      <c r="D39" s="77" t="s">
        <v>32</v>
      </c>
      <c r="E39" s="54" t="s">
        <v>32</v>
      </c>
      <c r="F39" s="54" t="s">
        <v>32</v>
      </c>
      <c r="G39" s="54" t="s">
        <v>32</v>
      </c>
    </row>
    <row r="40" spans="1:7" x14ac:dyDescent="0.25">
      <c r="A40" s="16" t="s">
        <v>196</v>
      </c>
      <c r="B40" s="111"/>
      <c r="C40" s="94" t="s">
        <v>247</v>
      </c>
      <c r="D40" s="77" t="s">
        <v>32</v>
      </c>
      <c r="E40" s="54" t="s">
        <v>32</v>
      </c>
      <c r="F40" s="54" t="s">
        <v>32</v>
      </c>
      <c r="G40" s="54" t="s">
        <v>32</v>
      </c>
    </row>
    <row r="41" spans="1:7" x14ac:dyDescent="0.25">
      <c r="A41" s="16" t="s">
        <v>197</v>
      </c>
      <c r="B41" s="111"/>
      <c r="C41" s="94" t="s">
        <v>248</v>
      </c>
      <c r="D41" s="77" t="s">
        <v>32</v>
      </c>
      <c r="E41" s="54" t="s">
        <v>32</v>
      </c>
      <c r="F41" s="54" t="s">
        <v>32</v>
      </c>
      <c r="G41" s="54" t="s">
        <v>32</v>
      </c>
    </row>
    <row r="42" spans="1:7" x14ac:dyDescent="0.25">
      <c r="A42" s="16" t="s">
        <v>198</v>
      </c>
      <c r="B42" s="111"/>
      <c r="C42" s="94" t="s">
        <v>100</v>
      </c>
      <c r="D42" s="77" t="s">
        <v>32</v>
      </c>
      <c r="E42" s="54" t="s">
        <v>32</v>
      </c>
      <c r="F42" s="54" t="s">
        <v>32</v>
      </c>
      <c r="G42" s="54" t="s">
        <v>32</v>
      </c>
    </row>
    <row r="43" spans="1:7" x14ac:dyDescent="0.25">
      <c r="A43" s="16" t="s">
        <v>199</v>
      </c>
      <c r="B43" s="111"/>
      <c r="C43" s="15" t="s">
        <v>102</v>
      </c>
      <c r="D43" s="77" t="s">
        <v>32</v>
      </c>
      <c r="E43" s="54" t="s">
        <v>32</v>
      </c>
      <c r="F43" s="54" t="s">
        <v>32</v>
      </c>
      <c r="G43" s="54" t="s">
        <v>32</v>
      </c>
    </row>
    <row r="44" spans="1:7" x14ac:dyDescent="0.25">
      <c r="A44" s="16" t="s">
        <v>200</v>
      </c>
      <c r="B44" s="111"/>
      <c r="C44" s="15" t="s">
        <v>104</v>
      </c>
      <c r="D44" s="77" t="s">
        <v>32</v>
      </c>
      <c r="E44" s="54" t="s">
        <v>32</v>
      </c>
      <c r="F44" s="54" t="s">
        <v>32</v>
      </c>
      <c r="G44" s="54" t="s">
        <v>32</v>
      </c>
    </row>
    <row r="45" spans="1:7" x14ac:dyDescent="0.25">
      <c r="A45" s="16" t="s">
        <v>201</v>
      </c>
      <c r="B45" s="111"/>
      <c r="C45" s="15" t="s">
        <v>106</v>
      </c>
      <c r="D45" s="77" t="s">
        <v>32</v>
      </c>
      <c r="E45" s="54" t="s">
        <v>32</v>
      </c>
      <c r="F45" s="54" t="s">
        <v>32</v>
      </c>
      <c r="G45" s="54" t="s">
        <v>32</v>
      </c>
    </row>
    <row r="46" spans="1:7" x14ac:dyDescent="0.25">
      <c r="A46" s="16" t="s">
        <v>202</v>
      </c>
      <c r="B46" s="111"/>
      <c r="C46" s="15" t="s">
        <v>108</v>
      </c>
      <c r="D46" s="77" t="s">
        <v>32</v>
      </c>
      <c r="E46" s="54" t="s">
        <v>32</v>
      </c>
      <c r="F46" s="54" t="s">
        <v>32</v>
      </c>
      <c r="G46" s="54" t="s">
        <v>32</v>
      </c>
    </row>
    <row r="47" spans="1:7" x14ac:dyDescent="0.25">
      <c r="A47" s="16" t="s">
        <v>203</v>
      </c>
      <c r="B47" s="111"/>
      <c r="C47" s="15" t="s">
        <v>110</v>
      </c>
      <c r="D47" s="77" t="s">
        <v>32</v>
      </c>
      <c r="E47" s="54" t="s">
        <v>32</v>
      </c>
      <c r="F47" s="54" t="s">
        <v>32</v>
      </c>
      <c r="G47" s="54" t="s">
        <v>32</v>
      </c>
    </row>
    <row r="48" spans="1:7" x14ac:dyDescent="0.25">
      <c r="A48" s="16" t="s">
        <v>204</v>
      </c>
      <c r="B48" s="111"/>
      <c r="C48" s="15" t="s">
        <v>112</v>
      </c>
      <c r="D48" s="77" t="s">
        <v>32</v>
      </c>
      <c r="E48" s="54" t="s">
        <v>32</v>
      </c>
      <c r="F48" s="54" t="s">
        <v>32</v>
      </c>
      <c r="G48" s="54" t="s">
        <v>32</v>
      </c>
    </row>
    <row r="49" spans="1:7" x14ac:dyDescent="0.25">
      <c r="A49" s="16" t="s">
        <v>205</v>
      </c>
      <c r="B49" s="111"/>
      <c r="C49" s="15" t="s">
        <v>114</v>
      </c>
      <c r="D49" s="77" t="s">
        <v>32</v>
      </c>
      <c r="E49" s="54" t="s">
        <v>32</v>
      </c>
      <c r="F49" s="54" t="s">
        <v>32</v>
      </c>
      <c r="G49" s="54" t="s">
        <v>32</v>
      </c>
    </row>
    <row r="50" spans="1:7" x14ac:dyDescent="0.25">
      <c r="A50" s="16" t="s">
        <v>206</v>
      </c>
      <c r="B50" s="111"/>
      <c r="C50" s="15" t="s">
        <v>116</v>
      </c>
      <c r="D50" s="77" t="s">
        <v>32</v>
      </c>
      <c r="E50" s="54" t="s">
        <v>32</v>
      </c>
      <c r="F50" s="54" t="s">
        <v>32</v>
      </c>
      <c r="G50" s="54" t="s">
        <v>32</v>
      </c>
    </row>
    <row r="51" spans="1:7" x14ac:dyDescent="0.25">
      <c r="A51" s="16" t="s">
        <v>207</v>
      </c>
      <c r="B51" s="111"/>
      <c r="C51" s="15" t="s">
        <v>118</v>
      </c>
      <c r="D51" s="77" t="s">
        <v>32</v>
      </c>
      <c r="E51" s="54" t="s">
        <v>32</v>
      </c>
      <c r="F51" s="54" t="s">
        <v>32</v>
      </c>
      <c r="G51" s="54" t="s">
        <v>32</v>
      </c>
    </row>
    <row r="52" spans="1:7" x14ac:dyDescent="0.25">
      <c r="A52" s="16" t="s">
        <v>208</v>
      </c>
      <c r="B52" s="111"/>
      <c r="C52" s="15" t="s">
        <v>209</v>
      </c>
      <c r="D52" s="77" t="s">
        <v>32</v>
      </c>
      <c r="E52" s="54" t="s">
        <v>32</v>
      </c>
      <c r="F52" s="54" t="s">
        <v>32</v>
      </c>
      <c r="G52" s="54" t="s">
        <v>32</v>
      </c>
    </row>
    <row r="53" spans="1:7" x14ac:dyDescent="0.25">
      <c r="A53" s="16" t="s">
        <v>210</v>
      </c>
      <c r="B53" s="111"/>
      <c r="C53" s="15" t="s">
        <v>122</v>
      </c>
      <c r="D53" s="77" t="s">
        <v>32</v>
      </c>
      <c r="E53" s="54" t="s">
        <v>32</v>
      </c>
      <c r="F53" s="54" t="s">
        <v>32</v>
      </c>
      <c r="G53" s="54" t="s">
        <v>32</v>
      </c>
    </row>
    <row r="54" spans="1:7" x14ac:dyDescent="0.25">
      <c r="A54" s="16" t="s">
        <v>211</v>
      </c>
      <c r="B54" s="111"/>
      <c r="C54" s="15" t="s">
        <v>124</v>
      </c>
      <c r="D54" s="77" t="s">
        <v>32</v>
      </c>
      <c r="E54" s="54" t="s">
        <v>32</v>
      </c>
      <c r="F54" s="54" t="s">
        <v>32</v>
      </c>
      <c r="G54" s="54" t="s">
        <v>32</v>
      </c>
    </row>
    <row r="55" spans="1:7" x14ac:dyDescent="0.25">
      <c r="A55" s="16" t="s">
        <v>212</v>
      </c>
      <c r="B55" s="111"/>
      <c r="C55" s="15" t="s">
        <v>126</v>
      </c>
      <c r="D55" s="77" t="s">
        <v>32</v>
      </c>
      <c r="E55" s="54" t="s">
        <v>32</v>
      </c>
      <c r="F55" s="54" t="s">
        <v>32</v>
      </c>
      <c r="G55" s="54" t="s">
        <v>32</v>
      </c>
    </row>
    <row r="56" spans="1:7" x14ac:dyDescent="0.25">
      <c r="A56" s="16" t="s">
        <v>213</v>
      </c>
      <c r="B56" s="111"/>
      <c r="C56" s="15" t="s">
        <v>128</v>
      </c>
      <c r="D56" s="77" t="s">
        <v>32</v>
      </c>
      <c r="E56" s="54" t="s">
        <v>32</v>
      </c>
      <c r="F56" s="54" t="s">
        <v>32</v>
      </c>
      <c r="G56" s="54" t="s">
        <v>32</v>
      </c>
    </row>
    <row r="57" spans="1:7" x14ac:dyDescent="0.25">
      <c r="A57" s="16" t="s">
        <v>214</v>
      </c>
      <c r="B57" s="111"/>
      <c r="C57" s="15" t="s">
        <v>130</v>
      </c>
      <c r="D57" s="77" t="s">
        <v>32</v>
      </c>
      <c r="E57" s="54" t="s">
        <v>32</v>
      </c>
      <c r="F57" s="54" t="s">
        <v>32</v>
      </c>
      <c r="G57" s="54" t="s">
        <v>32</v>
      </c>
    </row>
    <row r="58" spans="1:7" x14ac:dyDescent="0.25">
      <c r="A58" s="16" t="s">
        <v>215</v>
      </c>
      <c r="B58" s="111"/>
      <c r="C58" s="15" t="s">
        <v>216</v>
      </c>
      <c r="D58" s="77" t="s">
        <v>32</v>
      </c>
      <c r="E58" s="54" t="s">
        <v>32</v>
      </c>
      <c r="F58" s="54" t="s">
        <v>32</v>
      </c>
      <c r="G58" s="54" t="s">
        <v>32</v>
      </c>
    </row>
    <row r="59" spans="1:7" x14ac:dyDescent="0.25"/>
    <row r="60" spans="1:7" ht="14.7" customHeight="1" x14ac:dyDescent="0.25">
      <c r="B60" s="115" t="s">
        <v>45</v>
      </c>
      <c r="C60" s="19" t="s">
        <v>153</v>
      </c>
      <c r="D60" s="19" t="s">
        <v>154</v>
      </c>
      <c r="E60" s="20" t="s">
        <v>10</v>
      </c>
      <c r="F60" s="20" t="s">
        <v>43</v>
      </c>
      <c r="G60" s="30" t="s">
        <v>217</v>
      </c>
    </row>
    <row r="61" spans="1:7" ht="13.95" customHeight="1" x14ac:dyDescent="0.25">
      <c r="B61" s="108"/>
      <c r="C61" s="21" t="s">
        <v>218</v>
      </c>
      <c r="D61" s="78" t="e">
        <f>G27*1</f>
        <v>#VALUE!</v>
      </c>
      <c r="E61" s="23">
        <v>8</v>
      </c>
      <c r="F61" s="35" t="e">
        <f>D61*E61</f>
        <v>#VALUE!</v>
      </c>
      <c r="G61" s="31"/>
    </row>
    <row r="62" spans="1:7" x14ac:dyDescent="0.25">
      <c r="B62" s="108"/>
      <c r="C62" s="21" t="s">
        <v>219</v>
      </c>
      <c r="D62" s="25">
        <f>SUM(G29:G58)</f>
        <v>0</v>
      </c>
      <c r="E62" s="26">
        <v>2</v>
      </c>
      <c r="F62" s="36">
        <f>D62*E62</f>
        <v>0</v>
      </c>
      <c r="G62" s="32"/>
    </row>
    <row r="63" spans="1:7" x14ac:dyDescent="0.25">
      <c r="B63" s="109"/>
      <c r="C63" s="28"/>
      <c r="D63" s="28"/>
      <c r="E63" s="26"/>
      <c r="F63" s="29" t="s">
        <v>67</v>
      </c>
      <c r="G63" s="33" t="e">
        <f>SUM(F61:F62)</f>
        <v>#VALUE!</v>
      </c>
    </row>
    <row r="64" spans="1:7" x14ac:dyDescent="0.25"/>
  </sheetData>
  <sheetProtection algorithmName="SHA-512" hashValue="O7yqTI4MUwUCfXF273IRFgpn0E23Xr75nqyivKIiEOAMUAuZ2kQ0TyEvyFYvXwolT8Y6nQhC7IwSYgnbOGlk2w==" saltValue="GMdwXGrjDpvgD7E4iOib2g==" spinCount="100000" sheet="1" objects="1" scenarios="1"/>
  <mergeCells count="6">
    <mergeCell ref="B60:B63"/>
    <mergeCell ref="B10:B14"/>
    <mergeCell ref="E1:G1"/>
    <mergeCell ref="B21:B23"/>
    <mergeCell ref="B29:B58"/>
    <mergeCell ref="B18:B19"/>
  </mergeCells>
  <pageMargins left="0.7" right="0.7" top="0.75" bottom="0.75" header="0.3" footer="0.3"/>
  <pageSetup paperSize="9" scale="51" orientation="landscape" r:id="rId1"/>
  <headerFooter>
    <oddFooter>&amp;L&amp;F
&amp;A&amp;RPagina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4301B1EF1B3A44A6145A652EF46835" ma:contentTypeVersion="4" ma:contentTypeDescription="Een nieuw document maken." ma:contentTypeScope="" ma:versionID="5eddf8990346bff4021d3728f6700737">
  <xsd:schema xmlns:xsd="http://www.w3.org/2001/XMLSchema" xmlns:xs="http://www.w3.org/2001/XMLSchema" xmlns:p="http://schemas.microsoft.com/office/2006/metadata/properties" xmlns:ns2="042dbbab-5838-4d89-b00b-f32a51d6af91" targetNamespace="http://schemas.microsoft.com/office/2006/metadata/properties" ma:root="true" ma:fieldsID="ac924806487c7864ec5ac1cefbd3631d" ns2:_="">
    <xsd:import namespace="042dbbab-5838-4d89-b00b-f32a51d6a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dbbab-5838-4d89-b00b-f32a51d6af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13B83A-A54F-46A2-8DBB-B75240AF5E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dbbab-5838-4d89-b00b-f32a51d6a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E3470A-2848-4FA2-95EF-B3F35DE376C5}">
  <ds:schemaRefs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042dbbab-5838-4d89-b00b-f32a51d6af9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F9611B6-8697-4498-9DFC-C916B7A8D5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Invulinstructie</vt:lpstr>
      <vt:lpstr>Inschrijfstaat</vt:lpstr>
      <vt:lpstr>Kantoorlaadvoorzieningen</vt:lpstr>
      <vt:lpstr>Thuislaadvoorzieningen</vt:lpstr>
      <vt:lpstr>Kantoorlaadvoorzieningen!Afdrukbereik</vt:lpstr>
      <vt:lpstr>Thuislaadvoorzieningen!Afdrukbereik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Westdorp</dc:creator>
  <cp:keywords/>
  <dc:description/>
  <cp:lastModifiedBy>Hein Machielse - HIP</cp:lastModifiedBy>
  <cp:revision/>
  <cp:lastPrinted>2024-03-01T13:47:21Z</cp:lastPrinted>
  <dcterms:created xsi:type="dcterms:W3CDTF">2022-09-13T19:39:37Z</dcterms:created>
  <dcterms:modified xsi:type="dcterms:W3CDTF">2024-03-04T14:51:20Z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0x010100064301B1EF1B3A44A6145A652EF46835</vt:lpwstr>
  </property>
  <property fmtid="{D5CDD505-2E9C-101B-9397-08002B2CF9AE}" pid="3" name="MediaServiceImageTags">
    <vt:lpwstr/>
  </property>
</Properties>
</file>