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38500\"/>
    </mc:Choice>
  </mc:AlternateContent>
  <xr:revisionPtr revIDLastSave="0" documentId="13_ncr:1_{D5AD48C2-9D89-4A64-B8E3-9ADDC8D88E90}" xr6:coauthVersionLast="47" xr6:coauthVersionMax="47" xr10:uidLastSave="{00000000-0000-0000-0000-000000000000}"/>
  <bookViews>
    <workbookView xWindow="-28920" yWindow="-120" windowWidth="29040" windowHeight="15720" tabRatio="990" activeTab="7" xr2:uid="{00000000-000D-0000-FFFF-FFFF00000000}"/>
  </bookViews>
  <sheets>
    <sheet name="Basisgegevens" sheetId="5" r:id="rId1"/>
    <sheet name="Totaalblad" sheetId="2" r:id="rId2"/>
    <sheet name="1. 1e levering 500 laptops" sheetId="13" r:id="rId3"/>
    <sheet name="2. Chromebooks" sheetId="3" r:id="rId4"/>
    <sheet name="3. Windows" sheetId="6" r:id="rId5"/>
    <sheet name="4. Accessoires" sheetId="9" r:id="rId6"/>
    <sheet name="5. Reparatietarieven" sheetId="11" r:id="rId7"/>
    <sheet name="6. Overige diensten" sheetId="12" r:id="rId8"/>
  </sheets>
  <definedNames>
    <definedName name="Print_Area" localSheetId="1">Totaalblad!#REF!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2" l="1"/>
  <c r="E7" i="12"/>
  <c r="C25" i="13"/>
  <c r="C27" i="13" s="1"/>
  <c r="F7" i="2" s="1"/>
  <c r="B15" i="2"/>
  <c r="E5" i="12"/>
  <c r="E6" i="12"/>
  <c r="E7" i="11"/>
  <c r="D12" i="2"/>
  <c r="E12" i="2" s="1"/>
  <c r="F12" i="2" s="1"/>
  <c r="D11" i="2"/>
  <c r="E11" i="2" s="1"/>
  <c r="F11" i="2" s="1"/>
  <c r="B11" i="2"/>
  <c r="D10" i="2"/>
  <c r="E10" i="2" s="1"/>
  <c r="F10" i="2" s="1"/>
  <c r="D9" i="2"/>
  <c r="E9" i="2" s="1"/>
  <c r="F9" i="2" s="1"/>
  <c r="D8" i="2"/>
  <c r="E8" i="2" s="1"/>
  <c r="F8" i="2" s="1"/>
  <c r="B14" i="2"/>
  <c r="B12" i="2"/>
  <c r="B9" i="2"/>
  <c r="B10" i="2"/>
  <c r="E4" i="12" l="1"/>
  <c r="E5" i="11"/>
  <c r="E4" i="11"/>
  <c r="E8" i="11" l="1"/>
  <c r="F14" i="2" s="1"/>
  <c r="F15" i="2"/>
  <c r="F17" i="2" l="1"/>
</calcChain>
</file>

<file path=xl/sharedStrings.xml><?xml version="1.0" encoding="utf-8"?>
<sst xmlns="http://schemas.openxmlformats.org/spreadsheetml/2006/main" count="203" uniqueCount="152">
  <si>
    <t>Opslagpercentage</t>
  </si>
  <si>
    <t xml:space="preserve">Chromebooks </t>
  </si>
  <si>
    <t>Technische Specificatie</t>
  </si>
  <si>
    <t xml:space="preserve">Omschrijving </t>
  </si>
  <si>
    <t>Geschikt voor</t>
  </si>
  <si>
    <t>Ruggedized (is geschikt voor kinderen); kwalitatief stevig toetsenbord</t>
  </si>
  <si>
    <t>Licentie</t>
  </si>
  <si>
    <t>Scherm</t>
  </si>
  <si>
    <t>Batterij</t>
  </si>
  <si>
    <t>Prijzen Chromebooks</t>
  </si>
  <si>
    <t>Omvang/grote</t>
  </si>
  <si>
    <t xml:space="preserve">Materiaal </t>
  </si>
  <si>
    <t>Afsluitbaar</t>
  </si>
  <si>
    <t xml:space="preserve">Stroom </t>
  </si>
  <si>
    <t>Aansluitingen</t>
  </si>
  <si>
    <t>Kabels</t>
  </si>
  <si>
    <t>Prijzen Oplaadkast</t>
  </si>
  <si>
    <t xml:space="preserve">Totaal </t>
  </si>
  <si>
    <t>Basisgegevens Contract</t>
  </si>
  <si>
    <t>Naam Opdrachtgever</t>
  </si>
  <si>
    <t>Vestigingsplaats Opdrachtgever</t>
  </si>
  <si>
    <t>Kvk-nummer</t>
  </si>
  <si>
    <t>Naam tekenbevoegde opdrachtgever voor contract</t>
  </si>
  <si>
    <t>Functie:</t>
  </si>
  <si>
    <t>Alpha Adviesbureau</t>
  </si>
  <si>
    <t>Volledige naam Inschrijver (Handelsnaam KvK)</t>
  </si>
  <si>
    <t>Vestigingsplaats Inschrijver (KvK)</t>
  </si>
  <si>
    <t>KvK-nummer</t>
  </si>
  <si>
    <t>Tekenbevoegde voor overeenkomt</t>
  </si>
  <si>
    <t>Functie</t>
  </si>
  <si>
    <t>Contactpersoon offerte</t>
  </si>
  <si>
    <t>Telefoonnummer Kantoor</t>
  </si>
  <si>
    <t>Postadres Kantoor</t>
  </si>
  <si>
    <t>PC + Woonplaats Kantoor</t>
  </si>
  <si>
    <t>Mobielnummer contactpersoon offerte</t>
  </si>
  <si>
    <t>E-mail adres contactpersoon offerte</t>
  </si>
  <si>
    <t>Minimaal 12 uur batterijlading</t>
  </si>
  <si>
    <t>Google-licentie meegeleverd</t>
  </si>
  <si>
    <t>Prijzenblad t.b.v. de gunning</t>
  </si>
  <si>
    <t>Kabel voor stroomvoorziening is mee geleverd</t>
  </si>
  <si>
    <t>Prijzen Laptop</t>
  </si>
  <si>
    <t>Formaat</t>
  </si>
  <si>
    <t>Kijkhoek</t>
  </si>
  <si>
    <t>Verstelbaarheid</t>
  </si>
  <si>
    <t>In hoogte verstelbaar</t>
  </si>
  <si>
    <t>Prijzen Monitor</t>
  </si>
  <si>
    <t>Instructie</t>
  </si>
  <si>
    <t>Opslagpercentage oplaadkar</t>
  </si>
  <si>
    <t>Merk</t>
  </si>
  <si>
    <t>1.1</t>
  </si>
  <si>
    <t>Oplaadkarren Chromebooks</t>
  </si>
  <si>
    <t>2.1</t>
  </si>
  <si>
    <t>3.1</t>
  </si>
  <si>
    <t>4.1</t>
  </si>
  <si>
    <t>5.1</t>
  </si>
  <si>
    <t>Accessoires</t>
  </si>
  <si>
    <t xml:space="preserve"> </t>
  </si>
  <si>
    <t xml:space="preserve">Leverbaar in 2 verschillende oplaadkasten: 24 en 32 Chromebooks </t>
  </si>
  <si>
    <t>Metaal. De oplaadkar is stoot- en krasbestendig</t>
  </si>
  <si>
    <t>De oplaadkar is afsluitbaar met een slot</t>
  </si>
  <si>
    <t>De oplaadkar is voorzien van een 220V stopcontact (geaard en gezekerd)</t>
  </si>
  <si>
    <t>De kabels zijn volledig weggewerkt in de oplaadkar</t>
  </si>
  <si>
    <t xml:space="preserve">De mogelijkheid om een leerkrachten model en leerlingen model te leveren </t>
  </si>
  <si>
    <t>Opslagpercentage accessoires</t>
  </si>
  <si>
    <t xml:space="preserve">De accessoires kunnen besteld worden in de webshop van de leverancier, met de opgegeven opslagpercentage. </t>
  </si>
  <si>
    <t>178 graden</t>
  </si>
  <si>
    <t>Aanbestedende Dienst</t>
  </si>
  <si>
    <t>Inschrijver</t>
  </si>
  <si>
    <t>Contactpersoon</t>
  </si>
  <si>
    <t xml:space="preserve">Telefoonnummer </t>
  </si>
  <si>
    <t xml:space="preserve">Email adres </t>
  </si>
  <si>
    <t>A merk (zie het Programma van Eisen)</t>
  </si>
  <si>
    <t>2 HDMI-aansluitingen en/of 2 displaypoort</t>
  </si>
  <si>
    <t>Reparatietarieven</t>
  </si>
  <si>
    <t>Fictieve aantallen / eenheden</t>
  </si>
  <si>
    <t>Uurtarief</t>
  </si>
  <si>
    <t>Totaal</t>
  </si>
  <si>
    <t>Uurtarief reparatiewerkzaamheden</t>
  </si>
  <si>
    <t xml:space="preserve">Onderzoekskosten </t>
  </si>
  <si>
    <t>Fictieve inkoopwaarde</t>
  </si>
  <si>
    <t xml:space="preserve">Opslagpercentage onderdelen </t>
  </si>
  <si>
    <t>Overige diensten</t>
  </si>
  <si>
    <t>Fictief aantal</t>
  </si>
  <si>
    <t>Prijs per stuk</t>
  </si>
  <si>
    <t>Onderdeel ICT Hardware</t>
  </si>
  <si>
    <t>Onderdeel overige leveringen/diensten</t>
  </si>
  <si>
    <t>De opdrachtgever heeft de mogelijkheid om accessoires voor de alle Devices bij te bestellen tegen een vast opslagpercentage. Onder accessoires wordt verstaan maar niet beperkt tot: toetsenborden, muizen, beschermhoesen, dockingstations etc.</t>
  </si>
  <si>
    <t>Fictieve uitgave</t>
  </si>
  <si>
    <t>Uitpakken en afvoeren verpakkingsmateriaal</t>
  </si>
  <si>
    <t>Labelen / bestikkeren / gravering gekoppeld aan CMDB;</t>
  </si>
  <si>
    <t>Windows</t>
  </si>
  <si>
    <t>2.2</t>
  </si>
  <si>
    <t>Totaal vergelijkingsprijs</t>
  </si>
  <si>
    <t>Vergelijkingsprijs</t>
  </si>
  <si>
    <t xml:space="preserve">Volledig werkend opleveren </t>
  </si>
  <si>
    <t>Overige diensten (optioneel)</t>
  </si>
  <si>
    <t>06 196 613 99</t>
  </si>
  <si>
    <t>mvos@alpha-adviesbureau.nl</t>
  </si>
  <si>
    <t xml:space="preserve">Mitchel Vos </t>
  </si>
  <si>
    <t>Monitoren</t>
  </si>
  <si>
    <t>11 of 14 inch</t>
  </si>
  <si>
    <t>Opladen</t>
  </si>
  <si>
    <t>USB C voor het opladen</t>
  </si>
  <si>
    <t>Middels USB C (oplaadfunctie)</t>
  </si>
  <si>
    <t>Keuze uit 22, 24 of 27'' inch</t>
  </si>
  <si>
    <t>Stroom</t>
  </si>
  <si>
    <t>Laptops/Desktops</t>
  </si>
  <si>
    <t xml:space="preserve">Opslagpercentage </t>
  </si>
  <si>
    <t>Opslag bedrag</t>
  </si>
  <si>
    <t>Model laptop</t>
  </si>
  <si>
    <t>Model desktop</t>
  </si>
  <si>
    <t>Klein model (mogelijkheid om aan de wand/scherm te bevestigen conform de VESA norm)</t>
  </si>
  <si>
    <t>1e levering 500 laptops</t>
  </si>
  <si>
    <t>Laptops</t>
  </si>
  <si>
    <t>Inch</t>
  </si>
  <si>
    <t>Processor</t>
  </si>
  <si>
    <t>Geheugen</t>
  </si>
  <si>
    <t xml:space="preserve">Inkoopprijs </t>
  </si>
  <si>
    <t>Verkoopprijs (exclusief BTW)</t>
  </si>
  <si>
    <t xml:space="preserve">Aantal </t>
  </si>
  <si>
    <t>3.2</t>
  </si>
  <si>
    <t>5.2</t>
  </si>
  <si>
    <t>6.1</t>
  </si>
  <si>
    <t>Aangeboden model</t>
  </si>
  <si>
    <t>Business of Pro line</t>
  </si>
  <si>
    <t>Windows Home OEM licentie</t>
  </si>
  <si>
    <t>15 of 15.6</t>
  </si>
  <si>
    <t>8 GB  werkgeheugen en minimaal 512 GB opslag</t>
  </si>
  <si>
    <t>Aanvullende aansluitingen</t>
  </si>
  <si>
    <t>USB en USB C</t>
  </si>
  <si>
    <t>Webcam</t>
  </si>
  <si>
    <t>TPM chip 2.0 ten behoeve van het gebruik van Bit locker</t>
  </si>
  <si>
    <t>TPM chip</t>
  </si>
  <si>
    <t>Toetsenbord</t>
  </si>
  <si>
    <t xml:space="preserve">Laptop moet gereed zijn voor de Nederlandse markt en Qwerty toetsenbord. </t>
  </si>
  <si>
    <t>Stichting Samenwerkingsbestuur KyK</t>
  </si>
  <si>
    <t>Sneek</t>
  </si>
  <si>
    <t>*011409332</t>
  </si>
  <si>
    <t>de heer B. ten Cate</t>
  </si>
  <si>
    <t>Voorzitter College van Bestuur</t>
  </si>
  <si>
    <t>Full HD (1920x1080) en Anti reflectielaag</t>
  </si>
  <si>
    <t>Kosten vervangen device (i.v.m. reparatie)</t>
  </si>
  <si>
    <t>Minimaal i5 (minimaal 13e generatie) of vergelijkbaar</t>
  </si>
  <si>
    <t>Resolutie</t>
  </si>
  <si>
    <t>Full HD en IPS display</t>
  </si>
  <si>
    <t>Wifi</t>
  </si>
  <si>
    <t>Minimaal Wifi 6</t>
  </si>
  <si>
    <t>Bluetooth</t>
  </si>
  <si>
    <t>Minimaal 5.0</t>
  </si>
  <si>
    <t>Integrale webcam (Full HD)</t>
  </si>
  <si>
    <t>Vingerafdruk</t>
  </si>
  <si>
    <t xml:space="preserve">Minimaal Fingerprint Reader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</si>
</sst>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#########"/>
    <numFmt numFmtId="171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5696"/>
      <name val="Calibri"/>
      <family val="2"/>
      <scheme val="minor"/>
    </font>
    <font>
      <u/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lightDown"/>
    </fill>
    <fill>
      <patternFill patternType="lightUp"/>
    </fill>
    <fill>
      <patternFill patternType="lightUp"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0" fillId="2" borderId="5" xfId="0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" fillId="2" borderId="0" xfId="0" applyFont="1" applyFill="1"/>
    <xf numFmtId="0" fontId="0" fillId="0" borderId="1" xfId="0" applyBorder="1" applyAlignment="1">
      <alignment horizontal="left" wrapText="1"/>
    </xf>
    <xf numFmtId="0" fontId="6" fillId="2" borderId="0" xfId="0" applyFont="1" applyFill="1"/>
    <xf numFmtId="44" fontId="6" fillId="2" borderId="0" xfId="1" applyFont="1" applyFill="1" applyBorder="1"/>
    <xf numFmtId="0" fontId="0" fillId="0" borderId="14" xfId="0" applyBorder="1"/>
    <xf numFmtId="44" fontId="1" fillId="2" borderId="0" xfId="0" applyNumberFormat="1" applyFont="1" applyFill="1"/>
    <xf numFmtId="0" fontId="0" fillId="0" borderId="9" xfId="0" applyBorder="1"/>
    <xf numFmtId="0" fontId="0" fillId="2" borderId="0" xfId="0" applyFill="1" applyProtection="1">
      <protection hidden="1"/>
    </xf>
    <xf numFmtId="0" fontId="10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/>
      <protection hidden="1"/>
    </xf>
    <xf numFmtId="0" fontId="10" fillId="2" borderId="7" xfId="0" applyFont="1" applyFill="1" applyBorder="1" applyProtection="1">
      <protection hidden="1"/>
    </xf>
    <xf numFmtId="0" fontId="7" fillId="2" borderId="8" xfId="0" applyFont="1" applyFill="1" applyBorder="1" applyProtection="1">
      <protection locked="0"/>
    </xf>
    <xf numFmtId="0" fontId="1" fillId="3" borderId="2" xfId="0" applyFont="1" applyFill="1" applyBorder="1"/>
    <xf numFmtId="0" fontId="1" fillId="3" borderId="5" xfId="0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5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" fillId="3" borderId="6" xfId="0" applyFont="1" applyFill="1" applyBorder="1"/>
    <xf numFmtId="0" fontId="6" fillId="3" borderId="1" xfId="0" applyFont="1" applyFill="1" applyBorder="1"/>
    <xf numFmtId="44" fontId="6" fillId="3" borderId="1" xfId="1" applyFont="1" applyFill="1" applyBorder="1"/>
    <xf numFmtId="0" fontId="7" fillId="4" borderId="1" xfId="0" applyFont="1" applyFill="1" applyBorder="1" applyProtection="1">
      <protection locked="0"/>
    </xf>
    <xf numFmtId="0" fontId="2" fillId="3" borderId="2" xfId="0" applyFont="1" applyFill="1" applyBorder="1"/>
    <xf numFmtId="0" fontId="12" fillId="3" borderId="5" xfId="0" applyFont="1" applyFill="1" applyBorder="1"/>
    <xf numFmtId="0" fontId="0" fillId="3" borderId="0" xfId="0" applyFill="1"/>
    <xf numFmtId="0" fontId="0" fillId="3" borderId="6" xfId="0" applyFill="1" applyBorder="1"/>
    <xf numFmtId="0" fontId="2" fillId="3" borderId="6" xfId="0" applyFont="1" applyFill="1" applyBorder="1"/>
    <xf numFmtId="0" fontId="2" fillId="3" borderId="5" xfId="0" applyFont="1" applyFill="1" applyBorder="1" applyAlignment="1">
      <alignment horizontal="right"/>
    </xf>
    <xf numFmtId="0" fontId="0" fillId="3" borderId="5" xfId="0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9" xfId="0" applyFill="1" applyBorder="1"/>
    <xf numFmtId="0" fontId="6" fillId="3" borderId="12" xfId="0" applyFont="1" applyFill="1" applyBorder="1"/>
    <xf numFmtId="0" fontId="1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0" fontId="3" fillId="3" borderId="1" xfId="0" applyFont="1" applyFill="1" applyBorder="1" applyProtection="1">
      <protection hidden="1"/>
    </xf>
    <xf numFmtId="49" fontId="7" fillId="4" borderId="1" xfId="0" applyNumberFormat="1" applyFont="1" applyFill="1" applyBorder="1" applyProtection="1"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164" fontId="7" fillId="4" borderId="1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 wrapText="1"/>
      <protection locked="0"/>
    </xf>
    <xf numFmtId="0" fontId="11" fillId="4" borderId="1" xfId="2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 wrapText="1"/>
    </xf>
    <xf numFmtId="0" fontId="0" fillId="0" borderId="8" xfId="0" applyBorder="1"/>
    <xf numFmtId="0" fontId="7" fillId="0" borderId="8" xfId="0" applyFont="1" applyBorder="1"/>
    <xf numFmtId="0" fontId="0" fillId="3" borderId="11" xfId="0" applyFill="1" applyBorder="1"/>
    <xf numFmtId="0" fontId="0" fillId="3" borderId="4" xfId="0" applyFill="1" applyBorder="1"/>
    <xf numFmtId="0" fontId="0" fillId="0" borderId="9" xfId="0" applyBorder="1" applyAlignment="1">
      <alignment horizontal="left" wrapText="1"/>
    </xf>
    <xf numFmtId="44" fontId="0" fillId="2" borderId="0" xfId="1" applyFont="1" applyFill="1" applyBorder="1" applyProtection="1"/>
    <xf numFmtId="0" fontId="5" fillId="3" borderId="7" xfId="0" applyFont="1" applyFill="1" applyBorder="1"/>
    <xf numFmtId="0" fontId="5" fillId="3" borderId="15" xfId="0" applyFont="1" applyFill="1" applyBorder="1"/>
    <xf numFmtId="0" fontId="5" fillId="3" borderId="1" xfId="0" applyFont="1" applyFill="1" applyBorder="1"/>
    <xf numFmtId="0" fontId="13" fillId="2" borderId="0" xfId="0" applyFont="1" applyFill="1"/>
    <xf numFmtId="0" fontId="13" fillId="0" borderId="0" xfId="0" applyFont="1"/>
    <xf numFmtId="44" fontId="7" fillId="4" borderId="1" xfId="1" applyFont="1" applyFill="1" applyBorder="1" applyProtection="1">
      <protection locked="0"/>
    </xf>
    <xf numFmtId="44" fontId="3" fillId="3" borderId="1" xfId="0" applyNumberFormat="1" applyFont="1" applyFill="1" applyBorder="1"/>
    <xf numFmtId="10" fontId="7" fillId="4" borderId="1" xfId="0" applyNumberFormat="1" applyFont="1" applyFill="1" applyBorder="1" applyProtection="1">
      <protection locked="0"/>
    </xf>
    <xf numFmtId="44" fontId="2" fillId="3" borderId="1" xfId="0" applyNumberFormat="1" applyFont="1" applyFill="1" applyBorder="1"/>
    <xf numFmtId="0" fontId="0" fillId="0" borderId="11" xfId="0" applyBorder="1" applyAlignment="1">
      <alignment horizontal="left" wrapText="1"/>
    </xf>
    <xf numFmtId="44" fontId="7" fillId="4" borderId="14" xfId="1" applyFont="1" applyFill="1" applyBorder="1" applyProtection="1">
      <protection locked="0"/>
    </xf>
    <xf numFmtId="10" fontId="7" fillId="0" borderId="1" xfId="0" applyNumberFormat="1" applyFont="1" applyBorder="1"/>
    <xf numFmtId="44" fontId="8" fillId="0" borderId="1" xfId="1" applyFont="1" applyFill="1" applyBorder="1"/>
    <xf numFmtId="44" fontId="7" fillId="5" borderId="1" xfId="1" applyFont="1" applyFill="1" applyBorder="1"/>
    <xf numFmtId="44" fontId="7" fillId="5" borderId="1" xfId="0" applyNumberFormat="1" applyFont="1" applyFill="1" applyBorder="1"/>
    <xf numFmtId="10" fontId="7" fillId="5" borderId="1" xfId="0" applyNumberFormat="1" applyFont="1" applyFill="1" applyBorder="1"/>
    <xf numFmtId="0" fontId="2" fillId="3" borderId="9" xfId="0" applyFont="1" applyFill="1" applyBorder="1"/>
    <xf numFmtId="44" fontId="2" fillId="3" borderId="9" xfId="0" applyNumberFormat="1" applyFont="1" applyFill="1" applyBorder="1"/>
    <xf numFmtId="0" fontId="4" fillId="3" borderId="3" xfId="0" applyFont="1" applyFill="1" applyBorder="1" applyAlignment="1">
      <alignment horizontal="center"/>
    </xf>
    <xf numFmtId="0" fontId="2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0" fillId="3" borderId="13" xfId="0" applyFill="1" applyBorder="1"/>
    <xf numFmtId="0" fontId="0" fillId="0" borderId="6" xfId="0" applyBorder="1" applyAlignment="1">
      <alignment horizontal="left" wrapText="1"/>
    </xf>
    <xf numFmtId="0" fontId="0" fillId="0" borderId="6" xfId="0" applyBorder="1"/>
    <xf numFmtId="0" fontId="2" fillId="2" borderId="5" xfId="0" applyFont="1" applyFill="1" applyBorder="1"/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10" fontId="14" fillId="4" borderId="1" xfId="0" applyNumberFormat="1" applyFont="1" applyFill="1" applyBorder="1" applyProtection="1">
      <protection locked="0"/>
    </xf>
    <xf numFmtId="0" fontId="4" fillId="3" borderId="8" xfId="0" applyFont="1" applyFill="1" applyBorder="1"/>
    <xf numFmtId="0" fontId="6" fillId="3" borderId="14" xfId="0" applyFont="1" applyFill="1" applyBorder="1" applyAlignment="1">
      <alignment horizontal="left"/>
    </xf>
    <xf numFmtId="10" fontId="14" fillId="4" borderId="9" xfId="0" applyNumberFormat="1" applyFont="1" applyFill="1" applyBorder="1" applyProtection="1">
      <protection locked="0"/>
    </xf>
    <xf numFmtId="44" fontId="7" fillId="0" borderId="1" xfId="1" applyFont="1" applyBorder="1"/>
    <xf numFmtId="44" fontId="7" fillId="2" borderId="1" xfId="0" applyNumberFormat="1" applyFont="1" applyFill="1" applyBorder="1"/>
    <xf numFmtId="44" fontId="8" fillId="2" borderId="1" xfId="0" applyNumberFormat="1" applyFont="1" applyFill="1" applyBorder="1"/>
    <xf numFmtId="44" fontId="7" fillId="2" borderId="14" xfId="0" applyNumberFormat="1" applyFont="1" applyFill="1" applyBorder="1"/>
    <xf numFmtId="164" fontId="7" fillId="2" borderId="1" xfId="0" applyNumberFormat="1" applyFont="1" applyFill="1" applyBorder="1" applyAlignment="1" applyProtection="1">
      <alignment horizontal="left"/>
      <protection hidden="1"/>
    </xf>
    <xf numFmtId="164" fontId="9" fillId="2" borderId="1" xfId="2" applyNumberFormat="1" applyFill="1" applyBorder="1" applyAlignment="1" applyProtection="1">
      <alignment horizontal="left"/>
      <protection hidden="1"/>
    </xf>
    <xf numFmtId="0" fontId="0" fillId="0" borderId="11" xfId="0" applyBorder="1"/>
    <xf numFmtId="44" fontId="16" fillId="4" borderId="1" xfId="1" applyFont="1" applyFill="1" applyBorder="1" applyProtection="1">
      <protection locked="0"/>
    </xf>
    <xf numFmtId="10" fontId="16" fillId="4" borderId="1" xfId="0" applyNumberFormat="1" applyFont="1" applyFill="1" applyBorder="1" applyProtection="1">
      <protection locked="0"/>
    </xf>
    <xf numFmtId="44" fontId="16" fillId="0" borderId="1" xfId="1" applyFont="1" applyFill="1" applyBorder="1" applyProtection="1">
      <protection locked="0"/>
    </xf>
    <xf numFmtId="0" fontId="16" fillId="0" borderId="1" xfId="0" applyFont="1" applyBorder="1" applyProtection="1">
      <protection locked="0"/>
    </xf>
    <xf numFmtId="44" fontId="6" fillId="3" borderId="12" xfId="1" applyFont="1" applyFill="1" applyBorder="1"/>
    <xf numFmtId="10" fontId="7" fillId="6" borderId="1" xfId="0" applyNumberFormat="1" applyFont="1" applyFill="1" applyBorder="1"/>
    <xf numFmtId="44" fontId="7" fillId="6" borderId="1" xfId="1" applyFont="1" applyFill="1" applyBorder="1"/>
    <xf numFmtId="44" fontId="7" fillId="7" borderId="1" xfId="1" applyFont="1" applyFill="1" applyBorder="1"/>
    <xf numFmtId="44" fontId="7" fillId="0" borderId="1" xfId="1" applyFont="1" applyFill="1" applyBorder="1"/>
    <xf numFmtId="44" fontId="7" fillId="0" borderId="14" xfId="1" applyFont="1" applyFill="1" applyBorder="1"/>
    <xf numFmtId="0" fontId="8" fillId="0" borderId="1" xfId="0" applyFont="1" applyBorder="1"/>
    <xf numFmtId="44" fontId="8" fillId="0" borderId="1" xfId="1" applyFont="1" applyFill="1" applyBorder="1" applyProtection="1"/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left" wrapText="1"/>
    </xf>
    <xf numFmtId="0" fontId="0" fillId="3" borderId="1" xfId="0" applyFill="1" applyBorder="1"/>
    <xf numFmtId="0" fontId="7" fillId="0" borderId="1" xfId="0" applyFont="1" applyBorder="1" applyAlignment="1">
      <alignment horizontal="center"/>
    </xf>
  </cellXfs>
  <cellStyles count="5">
    <cellStyle name="Hyperlink" xfId="2" builtinId="8"/>
    <cellStyle name="Standaard" xfId="0" builtinId="0"/>
    <cellStyle name="Valuta" xfId="1" builtinId="4"/>
    <cellStyle name="Valuta 2" xfId="3" xr:uid="{1F245BB4-1BBB-4CA7-959D-5CE711B384E9}"/>
    <cellStyle name="Valuta 3" xfId="4" xr:uid="{9ED29F9E-1309-4BED-9DDC-D67886465613}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295274</xdr:rowOff>
    </xdr:from>
    <xdr:to>
      <xdr:col>5</xdr:col>
      <xdr:colOff>1219201</xdr:colOff>
      <xdr:row>3</xdr:row>
      <xdr:rowOff>381000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7176" y="590549"/>
          <a:ext cx="8801100" cy="67627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 op:</a:t>
          </a:r>
        </a:p>
        <a:p>
          <a:r>
            <a:rPr lang="nl-NL" sz="1100" b="0"/>
            <a:t>- Het betreft hier de fictieve uitgaven. In werkelijkheid kan dit afwijken. Aan deze bedragen kunnen geen rechten worden ontleend.</a:t>
          </a:r>
        </a:p>
        <a:p>
          <a:r>
            <a:rPr lang="nl-NL" sz="1100" b="1"/>
            <a:t>- Het minimale opslagpercentage is</a:t>
          </a:r>
          <a:r>
            <a:rPr lang="nl-NL" sz="1100" b="1" baseline="0"/>
            <a:t> 3%. Indien een lager percentage wordt opgegeven, wordt de inschrijving uitgesloten van deelname. </a:t>
          </a:r>
          <a:endParaRPr lang="nl-N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vos@alpha-adviesbureau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2E76B"/>
  </sheetPr>
  <dimension ref="A1:DQ881"/>
  <sheetViews>
    <sheetView zoomScale="80" zoomScaleNormal="80" workbookViewId="0">
      <selection activeCell="B4" sqref="B4"/>
    </sheetView>
  </sheetViews>
  <sheetFormatPr defaultColWidth="9.109375" defaultRowHeight="14.4" x14ac:dyDescent="0.3"/>
  <cols>
    <col min="1" max="1" width="54.33203125" customWidth="1"/>
    <col min="2" max="2" width="59.6640625" customWidth="1"/>
  </cols>
  <sheetData>
    <row r="1" spans="1:121" ht="21" x14ac:dyDescent="0.4">
      <c r="A1" s="115" t="s">
        <v>18</v>
      </c>
      <c r="B1" s="11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</row>
    <row r="2" spans="1:121" x14ac:dyDescent="0.3">
      <c r="A2" s="14"/>
      <c r="B2" s="1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</row>
    <row r="3" spans="1:121" ht="21" x14ac:dyDescent="0.4">
      <c r="A3" s="115" t="s">
        <v>66</v>
      </c>
      <c r="B3" s="11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</row>
    <row r="4" spans="1:121" x14ac:dyDescent="0.3">
      <c r="A4" s="49" t="s">
        <v>19</v>
      </c>
      <c r="B4" s="17" t="s">
        <v>135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</row>
    <row r="5" spans="1:121" x14ac:dyDescent="0.3">
      <c r="A5" s="49" t="s">
        <v>20</v>
      </c>
      <c r="B5" s="17" t="s">
        <v>136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</row>
    <row r="6" spans="1:121" x14ac:dyDescent="0.3">
      <c r="A6" s="49" t="s">
        <v>21</v>
      </c>
      <c r="B6" s="18" t="s">
        <v>137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</row>
    <row r="7" spans="1:121" x14ac:dyDescent="0.3">
      <c r="A7" s="49" t="s">
        <v>22</v>
      </c>
      <c r="B7" s="17" t="s">
        <v>138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</row>
    <row r="8" spans="1:121" x14ac:dyDescent="0.3">
      <c r="A8" s="49" t="s">
        <v>23</v>
      </c>
      <c r="B8" s="17" t="s">
        <v>139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</row>
    <row r="9" spans="1:121" x14ac:dyDescent="0.3">
      <c r="A9" s="1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</row>
    <row r="10" spans="1:121" ht="21" x14ac:dyDescent="0.4">
      <c r="A10" s="116" t="s">
        <v>24</v>
      </c>
      <c r="B10" s="11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</row>
    <row r="11" spans="1:121" x14ac:dyDescent="0.3">
      <c r="A11" s="49" t="s">
        <v>68</v>
      </c>
      <c r="B11" s="19" t="s">
        <v>98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</row>
    <row r="12" spans="1:121" x14ac:dyDescent="0.3">
      <c r="A12" s="49" t="s">
        <v>69</v>
      </c>
      <c r="B12" s="98" t="s">
        <v>96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</row>
    <row r="13" spans="1:121" x14ac:dyDescent="0.3">
      <c r="A13" s="49" t="s">
        <v>70</v>
      </c>
      <c r="B13" s="99" t="s">
        <v>97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</row>
    <row r="14" spans="1:121" x14ac:dyDescent="0.3">
      <c r="A14" s="15"/>
      <c r="B14" s="1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</row>
    <row r="15" spans="1:121" ht="21" x14ac:dyDescent="0.4">
      <c r="A15" s="115" t="s">
        <v>67</v>
      </c>
      <c r="B15" s="11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</row>
    <row r="16" spans="1:121" x14ac:dyDescent="0.3">
      <c r="A16" s="49" t="s">
        <v>25</v>
      </c>
      <c r="B16" s="3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</row>
    <row r="17" spans="1:121" x14ac:dyDescent="0.3">
      <c r="A17" s="49" t="s">
        <v>26</v>
      </c>
      <c r="B17" s="3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</row>
    <row r="18" spans="1:121" x14ac:dyDescent="0.3">
      <c r="A18" s="49" t="s">
        <v>27</v>
      </c>
      <c r="B18" s="50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</row>
    <row r="19" spans="1:121" x14ac:dyDescent="0.3">
      <c r="A19" s="49" t="s">
        <v>28</v>
      </c>
      <c r="B19" s="5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</row>
    <row r="20" spans="1:121" x14ac:dyDescent="0.3">
      <c r="A20" s="49" t="s">
        <v>29</v>
      </c>
      <c r="B20" s="5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</row>
    <row r="21" spans="1:121" x14ac:dyDescent="0.3">
      <c r="A21" s="20"/>
      <c r="B21" s="2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</row>
    <row r="22" spans="1:121" x14ac:dyDescent="0.3">
      <c r="A22" s="49" t="s">
        <v>30</v>
      </c>
      <c r="B22" s="5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</row>
    <row r="23" spans="1:121" x14ac:dyDescent="0.3">
      <c r="A23" s="49" t="s">
        <v>31</v>
      </c>
      <c r="B23" s="5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</row>
    <row r="24" spans="1:121" x14ac:dyDescent="0.3">
      <c r="A24" s="49" t="s">
        <v>32</v>
      </c>
      <c r="B24" s="5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</row>
    <row r="25" spans="1:121" x14ac:dyDescent="0.3">
      <c r="A25" s="49" t="s">
        <v>33</v>
      </c>
      <c r="B25" s="5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</row>
    <row r="26" spans="1:121" x14ac:dyDescent="0.3">
      <c r="A26" s="49" t="s">
        <v>34</v>
      </c>
      <c r="B26" s="5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</row>
    <row r="27" spans="1:121" x14ac:dyDescent="0.3">
      <c r="A27" s="49" t="s">
        <v>35</v>
      </c>
      <c r="B27" s="5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</row>
    <row r="28" spans="1:121" s="3" customFormat="1" x14ac:dyDescent="0.3"/>
    <row r="29" spans="1:121" s="3" customFormat="1" x14ac:dyDescent="0.3"/>
    <row r="30" spans="1:121" s="3" customFormat="1" x14ac:dyDescent="0.3"/>
    <row r="31" spans="1:121" s="3" customFormat="1" x14ac:dyDescent="0.3"/>
    <row r="32" spans="1:121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="3" customFormat="1" x14ac:dyDescent="0.3"/>
    <row r="674" s="3" customFormat="1" x14ac:dyDescent="0.3"/>
    <row r="675" s="3" customFormat="1" x14ac:dyDescent="0.3"/>
    <row r="676" s="3" customFormat="1" x14ac:dyDescent="0.3"/>
    <row r="677" s="3" customFormat="1" x14ac:dyDescent="0.3"/>
    <row r="678" s="3" customFormat="1" x14ac:dyDescent="0.3"/>
    <row r="679" s="3" customFormat="1" x14ac:dyDescent="0.3"/>
    <row r="680" s="3" customFormat="1" x14ac:dyDescent="0.3"/>
    <row r="681" s="3" customFormat="1" x14ac:dyDescent="0.3"/>
    <row r="682" s="3" customFormat="1" x14ac:dyDescent="0.3"/>
    <row r="683" s="3" customFormat="1" x14ac:dyDescent="0.3"/>
    <row r="684" s="3" customFormat="1" x14ac:dyDescent="0.3"/>
    <row r="685" s="3" customFormat="1" x14ac:dyDescent="0.3"/>
    <row r="686" s="3" customFormat="1" x14ac:dyDescent="0.3"/>
    <row r="687" s="3" customFormat="1" x14ac:dyDescent="0.3"/>
    <row r="688" s="3" customFormat="1" x14ac:dyDescent="0.3"/>
    <row r="689" s="3" customFormat="1" x14ac:dyDescent="0.3"/>
    <row r="690" s="3" customFormat="1" x14ac:dyDescent="0.3"/>
    <row r="691" s="3" customFormat="1" x14ac:dyDescent="0.3"/>
    <row r="692" s="3" customFormat="1" x14ac:dyDescent="0.3"/>
    <row r="693" s="3" customFormat="1" x14ac:dyDescent="0.3"/>
    <row r="694" s="3" customFormat="1" x14ac:dyDescent="0.3"/>
    <row r="695" s="3" customFormat="1" x14ac:dyDescent="0.3"/>
    <row r="696" s="3" customFormat="1" x14ac:dyDescent="0.3"/>
    <row r="697" s="3" customFormat="1" x14ac:dyDescent="0.3"/>
    <row r="698" s="3" customFormat="1" x14ac:dyDescent="0.3"/>
    <row r="699" s="3" customFormat="1" x14ac:dyDescent="0.3"/>
    <row r="700" s="3" customFormat="1" x14ac:dyDescent="0.3"/>
    <row r="701" s="3" customFormat="1" x14ac:dyDescent="0.3"/>
    <row r="702" s="3" customFormat="1" x14ac:dyDescent="0.3"/>
    <row r="703" s="3" customFormat="1" x14ac:dyDescent="0.3"/>
    <row r="704" s="3" customFormat="1" x14ac:dyDescent="0.3"/>
    <row r="705" s="3" customFormat="1" x14ac:dyDescent="0.3"/>
    <row r="706" s="3" customFormat="1" x14ac:dyDescent="0.3"/>
    <row r="707" s="3" customFormat="1" x14ac:dyDescent="0.3"/>
    <row r="708" s="3" customFormat="1" x14ac:dyDescent="0.3"/>
    <row r="709" s="3" customFormat="1" x14ac:dyDescent="0.3"/>
    <row r="710" s="3" customFormat="1" x14ac:dyDescent="0.3"/>
    <row r="711" s="3" customFormat="1" x14ac:dyDescent="0.3"/>
    <row r="712" s="3" customFormat="1" x14ac:dyDescent="0.3"/>
    <row r="713" s="3" customFormat="1" x14ac:dyDescent="0.3"/>
    <row r="714" s="3" customFormat="1" x14ac:dyDescent="0.3"/>
    <row r="715" s="3" customFormat="1" x14ac:dyDescent="0.3"/>
    <row r="716" s="3" customFormat="1" x14ac:dyDescent="0.3"/>
    <row r="717" s="3" customFormat="1" x14ac:dyDescent="0.3"/>
    <row r="718" s="3" customFormat="1" x14ac:dyDescent="0.3"/>
    <row r="719" s="3" customFormat="1" x14ac:dyDescent="0.3"/>
    <row r="720" s="3" customFormat="1" x14ac:dyDescent="0.3"/>
    <row r="721" s="3" customFormat="1" x14ac:dyDescent="0.3"/>
    <row r="722" s="3" customFormat="1" x14ac:dyDescent="0.3"/>
    <row r="723" s="3" customFormat="1" x14ac:dyDescent="0.3"/>
    <row r="724" s="3" customFormat="1" x14ac:dyDescent="0.3"/>
    <row r="725" s="3" customFormat="1" x14ac:dyDescent="0.3"/>
    <row r="726" s="3" customFormat="1" x14ac:dyDescent="0.3"/>
    <row r="727" s="3" customFormat="1" x14ac:dyDescent="0.3"/>
    <row r="728" s="3" customFormat="1" x14ac:dyDescent="0.3"/>
    <row r="729" s="3" customFormat="1" x14ac:dyDescent="0.3"/>
    <row r="730" s="3" customFormat="1" x14ac:dyDescent="0.3"/>
    <row r="731" s="3" customFormat="1" x14ac:dyDescent="0.3"/>
    <row r="732" s="3" customFormat="1" x14ac:dyDescent="0.3"/>
    <row r="733" s="3" customFormat="1" x14ac:dyDescent="0.3"/>
    <row r="734" s="3" customFormat="1" x14ac:dyDescent="0.3"/>
    <row r="735" s="3" customFormat="1" x14ac:dyDescent="0.3"/>
    <row r="736" s="3" customFormat="1" x14ac:dyDescent="0.3"/>
    <row r="737" s="3" customFormat="1" x14ac:dyDescent="0.3"/>
    <row r="738" s="3" customFormat="1" x14ac:dyDescent="0.3"/>
    <row r="739" s="3" customFormat="1" x14ac:dyDescent="0.3"/>
    <row r="740" s="3" customFormat="1" x14ac:dyDescent="0.3"/>
    <row r="741" s="3" customFormat="1" x14ac:dyDescent="0.3"/>
    <row r="742" s="3" customFormat="1" x14ac:dyDescent="0.3"/>
    <row r="743" s="3" customFormat="1" x14ac:dyDescent="0.3"/>
    <row r="744" s="3" customFormat="1" x14ac:dyDescent="0.3"/>
    <row r="745" s="3" customFormat="1" x14ac:dyDescent="0.3"/>
    <row r="746" s="3" customFormat="1" x14ac:dyDescent="0.3"/>
    <row r="747" s="3" customFormat="1" x14ac:dyDescent="0.3"/>
    <row r="748" s="3" customFormat="1" x14ac:dyDescent="0.3"/>
    <row r="749" s="3" customFormat="1" x14ac:dyDescent="0.3"/>
    <row r="750" s="3" customFormat="1" x14ac:dyDescent="0.3"/>
    <row r="751" s="3" customFormat="1" x14ac:dyDescent="0.3"/>
    <row r="752" s="3" customFormat="1" x14ac:dyDescent="0.3"/>
    <row r="753" s="3" customFormat="1" x14ac:dyDescent="0.3"/>
    <row r="754" s="3" customFormat="1" x14ac:dyDescent="0.3"/>
    <row r="755" s="3" customFormat="1" x14ac:dyDescent="0.3"/>
    <row r="756" s="3" customFormat="1" x14ac:dyDescent="0.3"/>
    <row r="757" s="3" customFormat="1" x14ac:dyDescent="0.3"/>
    <row r="758" s="3" customFormat="1" x14ac:dyDescent="0.3"/>
    <row r="759" s="3" customFormat="1" x14ac:dyDescent="0.3"/>
    <row r="760" s="3" customFormat="1" x14ac:dyDescent="0.3"/>
    <row r="761" s="3" customFormat="1" x14ac:dyDescent="0.3"/>
    <row r="762" s="3" customFormat="1" x14ac:dyDescent="0.3"/>
    <row r="763" s="3" customFormat="1" x14ac:dyDescent="0.3"/>
    <row r="764" s="3" customFormat="1" x14ac:dyDescent="0.3"/>
    <row r="765" s="3" customFormat="1" x14ac:dyDescent="0.3"/>
    <row r="766" s="3" customFormat="1" x14ac:dyDescent="0.3"/>
    <row r="767" s="3" customFormat="1" x14ac:dyDescent="0.3"/>
    <row r="768" s="3" customFormat="1" x14ac:dyDescent="0.3"/>
    <row r="769" s="3" customFormat="1" x14ac:dyDescent="0.3"/>
    <row r="770" s="3" customFormat="1" x14ac:dyDescent="0.3"/>
    <row r="771" s="3" customFormat="1" x14ac:dyDescent="0.3"/>
    <row r="772" s="3" customFormat="1" x14ac:dyDescent="0.3"/>
    <row r="773" s="3" customFormat="1" x14ac:dyDescent="0.3"/>
    <row r="774" s="3" customFormat="1" x14ac:dyDescent="0.3"/>
    <row r="775" s="3" customFormat="1" x14ac:dyDescent="0.3"/>
    <row r="776" s="3" customFormat="1" x14ac:dyDescent="0.3"/>
    <row r="777" s="3" customFormat="1" x14ac:dyDescent="0.3"/>
    <row r="778" s="3" customFormat="1" x14ac:dyDescent="0.3"/>
    <row r="779" s="3" customFormat="1" x14ac:dyDescent="0.3"/>
    <row r="780" s="3" customFormat="1" x14ac:dyDescent="0.3"/>
    <row r="781" s="3" customFormat="1" x14ac:dyDescent="0.3"/>
    <row r="782" s="3" customFormat="1" x14ac:dyDescent="0.3"/>
    <row r="783" s="3" customFormat="1" x14ac:dyDescent="0.3"/>
    <row r="784" s="3" customFormat="1" x14ac:dyDescent="0.3"/>
    <row r="785" s="3" customFormat="1" x14ac:dyDescent="0.3"/>
    <row r="786" s="3" customFormat="1" x14ac:dyDescent="0.3"/>
    <row r="787" s="3" customFormat="1" x14ac:dyDescent="0.3"/>
    <row r="788" s="3" customFormat="1" x14ac:dyDescent="0.3"/>
    <row r="789" s="3" customFormat="1" x14ac:dyDescent="0.3"/>
    <row r="790" s="3" customFormat="1" x14ac:dyDescent="0.3"/>
    <row r="791" s="3" customFormat="1" x14ac:dyDescent="0.3"/>
    <row r="792" s="3" customFormat="1" x14ac:dyDescent="0.3"/>
    <row r="793" s="3" customFormat="1" x14ac:dyDescent="0.3"/>
    <row r="794" s="3" customFormat="1" x14ac:dyDescent="0.3"/>
    <row r="795" s="3" customFormat="1" x14ac:dyDescent="0.3"/>
    <row r="796" s="3" customFormat="1" x14ac:dyDescent="0.3"/>
    <row r="797" s="3" customFormat="1" x14ac:dyDescent="0.3"/>
    <row r="798" s="3" customFormat="1" x14ac:dyDescent="0.3"/>
    <row r="799" s="3" customFormat="1" x14ac:dyDescent="0.3"/>
    <row r="800" s="3" customFormat="1" x14ac:dyDescent="0.3"/>
    <row r="801" s="3" customFormat="1" x14ac:dyDescent="0.3"/>
    <row r="802" s="3" customFormat="1" x14ac:dyDescent="0.3"/>
    <row r="803" s="3" customFormat="1" x14ac:dyDescent="0.3"/>
    <row r="804" s="3" customFormat="1" x14ac:dyDescent="0.3"/>
    <row r="805" s="3" customFormat="1" x14ac:dyDescent="0.3"/>
    <row r="806" s="3" customFormat="1" x14ac:dyDescent="0.3"/>
    <row r="807" s="3" customFormat="1" x14ac:dyDescent="0.3"/>
    <row r="808" s="3" customFormat="1" x14ac:dyDescent="0.3"/>
    <row r="809" s="3" customFormat="1" x14ac:dyDescent="0.3"/>
    <row r="810" s="3" customFormat="1" x14ac:dyDescent="0.3"/>
    <row r="811" s="3" customFormat="1" x14ac:dyDescent="0.3"/>
    <row r="812" s="3" customFormat="1" x14ac:dyDescent="0.3"/>
    <row r="813" s="3" customFormat="1" x14ac:dyDescent="0.3"/>
    <row r="814" s="3" customFormat="1" x14ac:dyDescent="0.3"/>
    <row r="815" s="3" customFormat="1" x14ac:dyDescent="0.3"/>
    <row r="816" s="3" customFormat="1" x14ac:dyDescent="0.3"/>
    <row r="817" s="3" customFormat="1" x14ac:dyDescent="0.3"/>
    <row r="818" s="3" customFormat="1" x14ac:dyDescent="0.3"/>
    <row r="819" s="3" customFormat="1" x14ac:dyDescent="0.3"/>
    <row r="820" s="3" customFormat="1" x14ac:dyDescent="0.3"/>
    <row r="821" s="3" customFormat="1" x14ac:dyDescent="0.3"/>
    <row r="822" s="3" customFormat="1" x14ac:dyDescent="0.3"/>
    <row r="823" s="3" customFormat="1" x14ac:dyDescent="0.3"/>
    <row r="824" s="3" customFormat="1" x14ac:dyDescent="0.3"/>
    <row r="825" s="3" customFormat="1" x14ac:dyDescent="0.3"/>
    <row r="826" s="3" customFormat="1" x14ac:dyDescent="0.3"/>
    <row r="827" s="3" customFormat="1" x14ac:dyDescent="0.3"/>
    <row r="828" s="3" customFormat="1" x14ac:dyDescent="0.3"/>
    <row r="829" s="3" customFormat="1" x14ac:dyDescent="0.3"/>
    <row r="830" s="3" customFormat="1" x14ac:dyDescent="0.3"/>
    <row r="831" s="3" customFormat="1" x14ac:dyDescent="0.3"/>
    <row r="832" s="3" customFormat="1" x14ac:dyDescent="0.3"/>
    <row r="833" s="3" customFormat="1" x14ac:dyDescent="0.3"/>
    <row r="834" s="3" customFormat="1" x14ac:dyDescent="0.3"/>
    <row r="835" s="3" customFormat="1" x14ac:dyDescent="0.3"/>
    <row r="836" s="3" customFormat="1" x14ac:dyDescent="0.3"/>
    <row r="837" s="3" customFormat="1" x14ac:dyDescent="0.3"/>
    <row r="838" s="3" customFormat="1" x14ac:dyDescent="0.3"/>
    <row r="839" s="3" customFormat="1" x14ac:dyDescent="0.3"/>
    <row r="840" s="3" customFormat="1" x14ac:dyDescent="0.3"/>
    <row r="841" s="3" customFormat="1" x14ac:dyDescent="0.3"/>
    <row r="842" s="3" customFormat="1" x14ac:dyDescent="0.3"/>
    <row r="843" s="3" customFormat="1" x14ac:dyDescent="0.3"/>
    <row r="844" s="3" customFormat="1" x14ac:dyDescent="0.3"/>
    <row r="845" s="3" customFormat="1" x14ac:dyDescent="0.3"/>
    <row r="846" s="3" customFormat="1" x14ac:dyDescent="0.3"/>
    <row r="847" s="3" customFormat="1" x14ac:dyDescent="0.3"/>
    <row r="848" s="3" customFormat="1" x14ac:dyDescent="0.3"/>
    <row r="849" s="3" customFormat="1" x14ac:dyDescent="0.3"/>
    <row r="850" s="3" customFormat="1" x14ac:dyDescent="0.3"/>
    <row r="851" s="3" customFormat="1" x14ac:dyDescent="0.3"/>
    <row r="852" s="3" customFormat="1" x14ac:dyDescent="0.3"/>
    <row r="853" s="3" customFormat="1" x14ac:dyDescent="0.3"/>
    <row r="854" s="3" customFormat="1" x14ac:dyDescent="0.3"/>
    <row r="855" s="3" customFormat="1" x14ac:dyDescent="0.3"/>
    <row r="856" s="3" customFormat="1" x14ac:dyDescent="0.3"/>
    <row r="857" s="3" customFormat="1" x14ac:dyDescent="0.3"/>
    <row r="858" s="3" customFormat="1" x14ac:dyDescent="0.3"/>
    <row r="859" s="3" customFormat="1" x14ac:dyDescent="0.3"/>
    <row r="860" s="3" customFormat="1" x14ac:dyDescent="0.3"/>
    <row r="861" s="3" customFormat="1" x14ac:dyDescent="0.3"/>
    <row r="862" s="3" customFormat="1" x14ac:dyDescent="0.3"/>
    <row r="863" s="3" customFormat="1" x14ac:dyDescent="0.3"/>
    <row r="864" s="3" customFormat="1" x14ac:dyDescent="0.3"/>
    <row r="865" spans="3:121" s="3" customFormat="1" x14ac:dyDescent="0.3"/>
    <row r="866" spans="3:121" s="3" customFormat="1" x14ac:dyDescent="0.3"/>
    <row r="867" spans="3:121" s="3" customFormat="1" x14ac:dyDescent="0.3"/>
    <row r="868" spans="3:121" s="3" customFormat="1" x14ac:dyDescent="0.3"/>
    <row r="869" spans="3:121" s="3" customFormat="1" x14ac:dyDescent="0.3"/>
    <row r="870" spans="3:121" s="3" customFormat="1" x14ac:dyDescent="0.3"/>
    <row r="871" spans="3:121" s="3" customFormat="1" x14ac:dyDescent="0.3"/>
    <row r="872" spans="3:121" s="3" customFormat="1" x14ac:dyDescent="0.3"/>
    <row r="873" spans="3:121" s="3" customFormat="1" x14ac:dyDescent="0.3"/>
    <row r="874" spans="3:121" s="3" customFormat="1" x14ac:dyDescent="0.3"/>
    <row r="875" spans="3:121" s="3" customFormat="1" x14ac:dyDescent="0.3"/>
    <row r="876" spans="3:121" s="3" customFormat="1" x14ac:dyDescent="0.3"/>
    <row r="877" spans="3:121" x14ac:dyDescent="0.3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</row>
    <row r="878" spans="3:121" x14ac:dyDescent="0.3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</row>
    <row r="879" spans="3:121" x14ac:dyDescent="0.3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</row>
    <row r="880" spans="3:121" x14ac:dyDescent="0.3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</row>
    <row r="881" spans="3:121" x14ac:dyDescent="0.3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</row>
  </sheetData>
  <sheetProtection algorithmName="SHA-512" hashValue="LiycIBCTAFfsjgXdokEntW3YDYUrjeq0GVAajKmSqTBLjrceF4Tak7GBUg/Z/9iwQUdbHwrr6QMyV7o7cvsaFQ==" saltValue="DXYMLdw/XFeDfubih6TIaw==" spinCount="100000" sheet="1" objects="1" scenarios="1"/>
  <mergeCells count="4">
    <mergeCell ref="A1:B1"/>
    <mergeCell ref="A3:B3"/>
    <mergeCell ref="A15:B15"/>
    <mergeCell ref="A10:B10"/>
  </mergeCells>
  <hyperlinks>
    <hyperlink ref="B13" r:id="rId1" xr:uid="{C8E92943-B2C4-435C-A08F-E7A185AE7F75}"/>
  </hyperlinks>
  <pageMargins left="0.7" right="0.7" top="0.75" bottom="0.75" header="0.3" footer="0.3"/>
  <pageSetup paperSize="9" scale="8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583"/>
    <pageSetUpPr fitToPage="1"/>
  </sheetPr>
  <dimension ref="A1:AN163"/>
  <sheetViews>
    <sheetView zoomScaleNormal="100" zoomScaleSheetLayoutView="85" workbookViewId="0">
      <selection activeCell="D23" sqref="D23"/>
    </sheetView>
  </sheetViews>
  <sheetFormatPr defaultColWidth="9.109375" defaultRowHeight="14.4" x14ac:dyDescent="0.3"/>
  <cols>
    <col min="1" max="1" width="3.88671875" style="1" bestFit="1" customWidth="1"/>
    <col min="2" max="2" width="43" style="1" customWidth="1"/>
    <col min="3" max="3" width="26.5546875" style="1" customWidth="1"/>
    <col min="4" max="4" width="38.109375" style="1" customWidth="1"/>
    <col min="5" max="5" width="30.88671875" style="1" customWidth="1"/>
    <col min="6" max="6" width="19.5546875" style="1" customWidth="1"/>
    <col min="7" max="13" width="9.109375" style="1"/>
    <col min="14" max="40" width="9.109375" style="7"/>
    <col min="41" max="16384" width="9.109375" style="1"/>
  </cols>
  <sheetData>
    <row r="1" spans="1:13" ht="23.4" x14ac:dyDescent="0.45">
      <c r="A1" s="22"/>
      <c r="B1" s="117" t="s">
        <v>38</v>
      </c>
      <c r="C1" s="117"/>
      <c r="D1" s="117"/>
      <c r="E1" s="117"/>
      <c r="F1" s="117"/>
      <c r="G1" s="7"/>
      <c r="H1" s="7"/>
      <c r="I1" s="7"/>
      <c r="J1" s="7"/>
      <c r="K1" s="7"/>
      <c r="L1" s="7"/>
      <c r="M1" s="7"/>
    </row>
    <row r="2" spans="1:13" ht="23.4" x14ac:dyDescent="0.45">
      <c r="A2" s="23"/>
      <c r="B2" s="24" t="s">
        <v>46</v>
      </c>
      <c r="C2" s="25"/>
      <c r="D2" s="25"/>
      <c r="E2" s="25"/>
      <c r="F2" s="25"/>
      <c r="G2" s="7"/>
      <c r="H2" s="7"/>
      <c r="I2" s="7"/>
      <c r="J2" s="7"/>
      <c r="K2" s="7"/>
      <c r="L2" s="7"/>
      <c r="M2" s="7"/>
    </row>
    <row r="3" spans="1:13" ht="23.4" x14ac:dyDescent="0.45">
      <c r="A3" s="23"/>
      <c r="B3" s="24"/>
      <c r="C3" s="25"/>
      <c r="D3" s="25"/>
      <c r="E3" s="25"/>
      <c r="F3" s="25"/>
      <c r="G3" s="7"/>
      <c r="H3" s="7"/>
      <c r="I3" s="7"/>
      <c r="J3" s="7"/>
      <c r="K3" s="7"/>
      <c r="L3" s="7"/>
      <c r="M3" s="7"/>
    </row>
    <row r="4" spans="1:13" ht="33.75" customHeight="1" x14ac:dyDescent="0.45">
      <c r="A4" s="23"/>
      <c r="B4" s="24"/>
      <c r="C4" s="25"/>
      <c r="D4" s="25"/>
      <c r="E4" s="25"/>
      <c r="F4" s="25"/>
      <c r="G4" s="7"/>
      <c r="H4" s="7"/>
      <c r="I4" s="7"/>
      <c r="J4" s="7"/>
      <c r="K4" s="7"/>
      <c r="L4" s="7"/>
      <c r="M4" s="7"/>
    </row>
    <row r="5" spans="1:13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6" x14ac:dyDescent="0.3">
      <c r="A6" s="26"/>
      <c r="B6" s="29" t="s">
        <v>84</v>
      </c>
      <c r="C6" s="29" t="s">
        <v>87</v>
      </c>
      <c r="D6" s="30" t="s">
        <v>107</v>
      </c>
      <c r="E6" s="30" t="s">
        <v>108</v>
      </c>
      <c r="F6" s="31" t="s">
        <v>93</v>
      </c>
      <c r="G6" s="7"/>
      <c r="H6" s="7"/>
      <c r="I6" s="7"/>
      <c r="J6" s="7"/>
      <c r="K6" s="7"/>
      <c r="L6" s="7"/>
      <c r="M6" s="7"/>
    </row>
    <row r="7" spans="1:13" x14ac:dyDescent="0.3">
      <c r="A7" s="26" t="s">
        <v>49</v>
      </c>
      <c r="B7" s="2" t="s">
        <v>112</v>
      </c>
      <c r="C7" s="108"/>
      <c r="D7" s="106"/>
      <c r="E7" s="107"/>
      <c r="F7" s="74">
        <f>'1. 1e levering 500 laptops'!C27</f>
        <v>0</v>
      </c>
      <c r="G7" s="7"/>
      <c r="H7" s="7"/>
      <c r="I7" s="7"/>
      <c r="J7" s="7"/>
      <c r="K7" s="7"/>
      <c r="L7" s="7"/>
      <c r="M7" s="7"/>
    </row>
    <row r="8" spans="1:13" x14ac:dyDescent="0.3">
      <c r="A8" s="27" t="s">
        <v>51</v>
      </c>
      <c r="B8" s="2" t="s">
        <v>1</v>
      </c>
      <c r="C8" s="109">
        <v>205000</v>
      </c>
      <c r="D8" s="73">
        <f>'2. Chromebooks'!C12</f>
        <v>0</v>
      </c>
      <c r="E8" s="94">
        <f>SUM(C8*D8)</f>
        <v>0</v>
      </c>
      <c r="F8" s="74">
        <f>SUM(C8+E8)</f>
        <v>205000</v>
      </c>
      <c r="G8" s="7"/>
      <c r="H8" s="7"/>
      <c r="I8" s="7"/>
      <c r="J8" s="7"/>
      <c r="K8" s="7"/>
      <c r="L8" s="7"/>
      <c r="M8" s="7"/>
    </row>
    <row r="9" spans="1:13" x14ac:dyDescent="0.3">
      <c r="A9" s="27" t="s">
        <v>91</v>
      </c>
      <c r="B9" s="2" t="str">
        <f>'2. Chromebooks'!B14</f>
        <v>Oplaadkarren Chromebooks</v>
      </c>
      <c r="C9" s="109">
        <v>20000</v>
      </c>
      <c r="D9" s="73">
        <f>'2. Chromebooks'!C23</f>
        <v>0</v>
      </c>
      <c r="E9" s="94">
        <f t="shared" ref="E9:E12" si="0">SUM(C9*D9)</f>
        <v>0</v>
      </c>
      <c r="F9" s="74">
        <f t="shared" ref="F9:F12" si="1">SUM(C9+E9)</f>
        <v>20000</v>
      </c>
      <c r="G9" s="7"/>
      <c r="H9" s="7"/>
      <c r="I9" s="7"/>
      <c r="J9" s="7"/>
      <c r="K9" s="7"/>
      <c r="L9" s="7"/>
      <c r="M9" s="7"/>
    </row>
    <row r="10" spans="1:13" x14ac:dyDescent="0.3">
      <c r="A10" s="27" t="s">
        <v>52</v>
      </c>
      <c r="B10" s="11" t="str">
        <f>'3. Windows'!B3</f>
        <v>Laptops/Desktops</v>
      </c>
      <c r="C10" s="110">
        <v>765000</v>
      </c>
      <c r="D10" s="73">
        <f>'3. Windows'!C12</f>
        <v>0</v>
      </c>
      <c r="E10" s="94">
        <f t="shared" si="0"/>
        <v>0</v>
      </c>
      <c r="F10" s="74">
        <f t="shared" si="1"/>
        <v>765000</v>
      </c>
      <c r="G10" s="7"/>
      <c r="H10" s="7"/>
      <c r="I10" s="7"/>
      <c r="J10" s="7"/>
      <c r="K10" s="7"/>
      <c r="L10" s="7"/>
      <c r="M10" s="7"/>
    </row>
    <row r="11" spans="1:13" x14ac:dyDescent="0.3">
      <c r="A11" s="27" t="s">
        <v>120</v>
      </c>
      <c r="B11" s="2" t="str">
        <f>'3. Windows'!B14</f>
        <v>Monitoren</v>
      </c>
      <c r="C11" s="109">
        <v>20000</v>
      </c>
      <c r="D11" s="73">
        <f>'3. Windows'!C24</f>
        <v>0</v>
      </c>
      <c r="E11" s="94">
        <f t="shared" si="0"/>
        <v>0</v>
      </c>
      <c r="F11" s="74">
        <f t="shared" si="1"/>
        <v>20000</v>
      </c>
      <c r="G11" s="7"/>
      <c r="H11" s="7"/>
      <c r="I11" s="7"/>
      <c r="J11" s="7"/>
      <c r="K11" s="7"/>
      <c r="L11" s="7"/>
      <c r="M11" s="7"/>
    </row>
    <row r="12" spans="1:13" x14ac:dyDescent="0.3">
      <c r="A12" s="28" t="s">
        <v>53</v>
      </c>
      <c r="B12" s="2" t="str">
        <f>'4. Accessoires'!B3</f>
        <v>Accessoires</v>
      </c>
      <c r="C12" s="109">
        <v>20000</v>
      </c>
      <c r="D12" s="73">
        <f>'4. Accessoires'!B7</f>
        <v>0</v>
      </c>
      <c r="E12" s="94">
        <f t="shared" si="0"/>
        <v>0</v>
      </c>
      <c r="F12" s="74">
        <f t="shared" si="1"/>
        <v>20000</v>
      </c>
      <c r="G12" s="7"/>
      <c r="H12" s="7"/>
      <c r="I12" s="7"/>
      <c r="J12" s="7"/>
      <c r="K12" s="7"/>
      <c r="L12" s="7"/>
      <c r="M12" s="7"/>
    </row>
    <row r="13" spans="1:13" ht="15.6" x14ac:dyDescent="0.3">
      <c r="A13" s="26"/>
      <c r="B13" s="29" t="s">
        <v>85</v>
      </c>
      <c r="C13" s="29"/>
      <c r="D13" s="30"/>
      <c r="E13" s="30"/>
      <c r="F13" s="31" t="s">
        <v>93</v>
      </c>
      <c r="G13" s="7"/>
      <c r="H13" s="7"/>
      <c r="I13" s="7"/>
      <c r="J13" s="7"/>
      <c r="K13" s="7"/>
      <c r="L13" s="7"/>
      <c r="M13" s="7"/>
    </row>
    <row r="14" spans="1:13" x14ac:dyDescent="0.3">
      <c r="A14" s="28" t="s">
        <v>54</v>
      </c>
      <c r="B14" s="2" t="str">
        <f>'5. Reparatietarieven'!B3</f>
        <v>Reparatietarieven</v>
      </c>
      <c r="C14" s="75"/>
      <c r="D14" s="76"/>
      <c r="E14" s="76"/>
      <c r="F14" s="74">
        <f>'5. Reparatietarieven'!E8</f>
        <v>5000</v>
      </c>
      <c r="G14" s="7"/>
      <c r="H14" s="7"/>
      <c r="I14" s="7"/>
      <c r="J14" s="7"/>
      <c r="K14" s="7"/>
      <c r="L14" s="7"/>
      <c r="M14" s="7"/>
    </row>
    <row r="15" spans="1:13" x14ac:dyDescent="0.3">
      <c r="A15" s="28" t="s">
        <v>121</v>
      </c>
      <c r="B15" s="2" t="str">
        <f>'6. Overige diensten'!B3</f>
        <v>Overige diensten</v>
      </c>
      <c r="C15" s="75"/>
      <c r="D15" s="77"/>
      <c r="E15" s="77"/>
      <c r="F15" s="74">
        <f>'6. Overige diensten'!E8</f>
        <v>0</v>
      </c>
      <c r="G15" s="7"/>
      <c r="H15" s="7"/>
      <c r="I15" s="7"/>
      <c r="J15" s="7"/>
      <c r="K15" s="7"/>
      <c r="L15" s="7"/>
      <c r="M15" s="7"/>
    </row>
    <row r="16" spans="1:13" x14ac:dyDescent="0.3">
      <c r="A16" s="7"/>
      <c r="B16" s="7"/>
      <c r="C16" s="12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8" x14ac:dyDescent="0.35">
      <c r="A17" s="7"/>
      <c r="B17" s="7"/>
      <c r="C17" s="7"/>
      <c r="D17" s="32" t="s">
        <v>92</v>
      </c>
      <c r="E17" s="32"/>
      <c r="F17" s="33">
        <f>SUM(F8:F12)+F14+F15</f>
        <v>1035000</v>
      </c>
      <c r="G17" s="7"/>
      <c r="H17" s="7"/>
      <c r="I17" s="7"/>
      <c r="J17" s="7"/>
      <c r="K17" s="7"/>
      <c r="L17" s="7"/>
      <c r="M17" s="7"/>
    </row>
    <row r="18" spans="1:13" hidden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8" x14ac:dyDescent="0.35">
      <c r="A19" s="7"/>
      <c r="B19" s="7"/>
      <c r="C19" s="7"/>
      <c r="D19" s="9"/>
      <c r="E19" s="9"/>
      <c r="F19" s="10"/>
      <c r="G19" s="7"/>
      <c r="H19" s="7"/>
      <c r="I19" s="7"/>
      <c r="J19" s="7"/>
      <c r="K19" s="7"/>
      <c r="L19" s="7"/>
      <c r="M19" s="7"/>
    </row>
    <row r="20" spans="1:13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3">
      <c r="A29" s="7"/>
      <c r="B29" s="3" t="s">
        <v>56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s="7" customFormat="1" x14ac:dyDescent="0.3"/>
    <row r="38" spans="1:13" s="7" customFormat="1" x14ac:dyDescent="0.3"/>
    <row r="39" spans="1:13" s="7" customFormat="1" x14ac:dyDescent="0.3"/>
    <row r="40" spans="1:13" s="7" customFormat="1" x14ac:dyDescent="0.3"/>
    <row r="41" spans="1:13" s="7" customFormat="1" x14ac:dyDescent="0.3"/>
    <row r="42" spans="1:13" s="7" customFormat="1" x14ac:dyDescent="0.3"/>
    <row r="43" spans="1:13" s="7" customFormat="1" x14ac:dyDescent="0.3"/>
    <row r="44" spans="1:13" s="7" customFormat="1" x14ac:dyDescent="0.3"/>
    <row r="45" spans="1:13" s="7" customFormat="1" x14ac:dyDescent="0.3"/>
    <row r="46" spans="1:13" s="7" customFormat="1" x14ac:dyDescent="0.3"/>
    <row r="47" spans="1:13" s="7" customFormat="1" x14ac:dyDescent="0.3"/>
    <row r="48" spans="1:13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</sheetData>
  <sheetProtection algorithmName="SHA-512" hashValue="4PPA1x8LU3/K2beJRXDv1sQ8Rxfc13TUOmCmej/HjPTwFLWBajZkx+7JqoNSA4JxIeVgfQtFsnYLrXySfzMkRA==" saltValue="eHKxoVavfwJ7Z+XMpe+N7w==" spinCount="100000" sheet="1" objects="1" scenarios="1"/>
  <mergeCells count="1">
    <mergeCell ref="B1:F1"/>
  </mergeCells>
  <phoneticPr fontId="15" type="noConversion"/>
  <pageMargins left="0.7" right="0.7" top="0.75" bottom="0.75" header="0.3" footer="0.3"/>
  <pageSetup paperSize="9" orientation="landscape" r:id="rId1"/>
  <headerFooter>
    <oddFooter>&amp;L&amp;X1)&amp;X aantallen zijn indicatief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8607-56F7-430D-9192-47AF9534D03A}">
  <sheetPr>
    <tabColor rgb="FFC2E76B"/>
  </sheetPr>
  <dimension ref="A1:AW80"/>
  <sheetViews>
    <sheetView zoomScale="79" zoomScaleNormal="90" workbookViewId="0">
      <selection activeCell="F12" sqref="F12"/>
    </sheetView>
  </sheetViews>
  <sheetFormatPr defaultRowHeight="14.4" x14ac:dyDescent="0.3"/>
  <cols>
    <col min="1" max="1" width="4.5546875" bestFit="1" customWidth="1"/>
    <col min="2" max="2" width="39" bestFit="1" customWidth="1"/>
    <col min="3" max="3" width="95.109375" customWidth="1"/>
    <col min="4" max="4" width="69.109375" customWidth="1"/>
    <col min="16" max="49" width="8.88671875" style="3"/>
  </cols>
  <sheetData>
    <row r="1" spans="1:15" ht="23.4" x14ac:dyDescent="0.45">
      <c r="A1" s="35"/>
      <c r="B1" s="117" t="s">
        <v>112</v>
      </c>
      <c r="C1" s="11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3" customFormat="1" ht="23.4" x14ac:dyDescent="0.45">
      <c r="A2" s="87"/>
      <c r="B2" s="88"/>
      <c r="C2" s="89"/>
    </row>
    <row r="3" spans="1:15" ht="23.4" x14ac:dyDescent="0.45">
      <c r="A3" s="36" t="s">
        <v>49</v>
      </c>
      <c r="B3" s="82" t="s">
        <v>113</v>
      </c>
      <c r="C3" s="3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3">
      <c r="A4" s="27"/>
      <c r="B4" s="81" t="s">
        <v>2</v>
      </c>
      <c r="C4" s="39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3">
      <c r="A5" s="40"/>
      <c r="B5" s="2" t="s">
        <v>109</v>
      </c>
      <c r="C5" s="8" t="s">
        <v>124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3" customFormat="1" x14ac:dyDescent="0.3">
      <c r="A6" s="40"/>
      <c r="B6" s="2" t="s">
        <v>6</v>
      </c>
      <c r="C6" s="8" t="s">
        <v>125</v>
      </c>
    </row>
    <row r="7" spans="1:15" s="3" customFormat="1" x14ac:dyDescent="0.3">
      <c r="A7" s="40"/>
      <c r="B7" s="2" t="s">
        <v>114</v>
      </c>
      <c r="C7" s="8" t="s">
        <v>126</v>
      </c>
    </row>
    <row r="8" spans="1:15" s="3" customFormat="1" x14ac:dyDescent="0.3">
      <c r="A8" s="40"/>
      <c r="B8" s="2" t="s">
        <v>115</v>
      </c>
      <c r="C8" s="8" t="s">
        <v>142</v>
      </c>
    </row>
    <row r="9" spans="1:15" s="3" customFormat="1" x14ac:dyDescent="0.3">
      <c r="A9" s="40"/>
      <c r="B9" s="2" t="s">
        <v>116</v>
      </c>
      <c r="C9" s="8" t="s">
        <v>127</v>
      </c>
    </row>
    <row r="10" spans="1:15" s="122" customFormat="1" x14ac:dyDescent="0.3">
      <c r="A10" s="40"/>
      <c r="B10" s="121" t="s">
        <v>143</v>
      </c>
      <c r="C10" s="123" t="s">
        <v>144</v>
      </c>
    </row>
    <row r="11" spans="1:15" s="3" customFormat="1" x14ac:dyDescent="0.3">
      <c r="A11" s="40"/>
      <c r="B11" s="2" t="s">
        <v>48</v>
      </c>
      <c r="C11" s="8" t="s">
        <v>71</v>
      </c>
    </row>
    <row r="12" spans="1:15" s="3" customFormat="1" x14ac:dyDescent="0.3">
      <c r="A12" s="40"/>
      <c r="B12" s="2" t="s">
        <v>13</v>
      </c>
      <c r="C12" s="8" t="s">
        <v>39</v>
      </c>
    </row>
    <row r="13" spans="1:15" s="3" customFormat="1" x14ac:dyDescent="0.3">
      <c r="A13" s="40"/>
      <c r="B13" s="2" t="s">
        <v>101</v>
      </c>
      <c r="C13" s="8" t="s">
        <v>103</v>
      </c>
    </row>
    <row r="14" spans="1:15" s="3" customFormat="1" x14ac:dyDescent="0.3">
      <c r="A14" s="40"/>
      <c r="B14" s="2" t="s">
        <v>128</v>
      </c>
      <c r="C14" s="8" t="s">
        <v>129</v>
      </c>
    </row>
    <row r="15" spans="1:15" s="3" customFormat="1" x14ac:dyDescent="0.3">
      <c r="A15" s="40"/>
      <c r="B15" s="2" t="s">
        <v>130</v>
      </c>
      <c r="C15" s="8" t="s">
        <v>149</v>
      </c>
    </row>
    <row r="16" spans="1:15" s="3" customFormat="1" x14ac:dyDescent="0.3">
      <c r="A16" s="40"/>
      <c r="B16" s="2" t="s">
        <v>132</v>
      </c>
      <c r="C16" s="8" t="s">
        <v>131</v>
      </c>
    </row>
    <row r="17" spans="1:3" s="122" customFormat="1" x14ac:dyDescent="0.3">
      <c r="A17" s="40"/>
      <c r="B17" s="121" t="s">
        <v>145</v>
      </c>
      <c r="C17" s="123" t="s">
        <v>146</v>
      </c>
    </row>
    <row r="18" spans="1:3" s="122" customFormat="1" x14ac:dyDescent="0.3">
      <c r="A18" s="40"/>
      <c r="B18" s="121" t="s">
        <v>147</v>
      </c>
      <c r="C18" s="123" t="s">
        <v>148</v>
      </c>
    </row>
    <row r="19" spans="1:3" s="122" customFormat="1" x14ac:dyDescent="0.3">
      <c r="A19" s="40"/>
      <c r="B19" s="121" t="s">
        <v>150</v>
      </c>
      <c r="C19" s="123" t="s">
        <v>151</v>
      </c>
    </row>
    <row r="20" spans="1:3" s="3" customFormat="1" x14ac:dyDescent="0.3">
      <c r="A20" s="40"/>
      <c r="B20" s="2" t="s">
        <v>133</v>
      </c>
      <c r="C20" s="8" t="s">
        <v>134</v>
      </c>
    </row>
    <row r="21" spans="1:3" s="3" customFormat="1" ht="18" x14ac:dyDescent="0.35">
      <c r="A21" s="41"/>
      <c r="B21" s="45" t="s">
        <v>40</v>
      </c>
      <c r="C21" s="84"/>
    </row>
    <row r="22" spans="1:3" s="3" customFormat="1" ht="15.6" x14ac:dyDescent="0.3">
      <c r="A22" s="41"/>
      <c r="B22" s="2" t="s">
        <v>123</v>
      </c>
      <c r="C22" s="101"/>
    </row>
    <row r="23" spans="1:3" s="3" customFormat="1" ht="15.6" x14ac:dyDescent="0.3">
      <c r="A23" s="41"/>
      <c r="B23" s="2" t="s">
        <v>117</v>
      </c>
      <c r="C23" s="101"/>
    </row>
    <row r="24" spans="1:3" s="3" customFormat="1" ht="15.6" x14ac:dyDescent="0.3">
      <c r="A24" s="43"/>
      <c r="B24" s="2" t="s">
        <v>0</v>
      </c>
      <c r="C24" s="102"/>
    </row>
    <row r="25" spans="1:3" s="3" customFormat="1" ht="15.6" x14ac:dyDescent="0.3">
      <c r="A25" s="43"/>
      <c r="B25" s="2" t="s">
        <v>118</v>
      </c>
      <c r="C25" s="103">
        <f>C23*C24+C23</f>
        <v>0</v>
      </c>
    </row>
    <row r="26" spans="1:3" s="3" customFormat="1" ht="15.6" x14ac:dyDescent="0.3">
      <c r="A26" s="43"/>
      <c r="B26" s="2" t="s">
        <v>119</v>
      </c>
      <c r="C26" s="104">
        <v>500</v>
      </c>
    </row>
    <row r="27" spans="1:3" s="3" customFormat="1" ht="18" x14ac:dyDescent="0.35">
      <c r="A27" s="43"/>
      <c r="B27" s="45" t="s">
        <v>17</v>
      </c>
      <c r="C27" s="105">
        <f>C25*C26</f>
        <v>0</v>
      </c>
    </row>
    <row r="28" spans="1:3" s="3" customFormat="1" x14ac:dyDescent="0.3"/>
    <row r="29" spans="1:3" s="3" customFormat="1" x14ac:dyDescent="0.3"/>
    <row r="30" spans="1:3" s="3" customFormat="1" x14ac:dyDescent="0.3"/>
    <row r="31" spans="1:3" s="3" customFormat="1" x14ac:dyDescent="0.3"/>
    <row r="32" spans="1:3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</sheetData>
  <sheetProtection algorithmName="SHA-512" hashValue="tQt/V5LxQhBa2EjPe9Aq3gkOZiHSzGcM6LxKc96Y6qZq6LNk3QRh2Yx0hcSVB6XoIPLqgc/ZuZukvbaEEYA9Dw==" saltValue="COJhQaxmYMMrksQfVgknWQ==" spinCount="100000" sheet="1" objects="1" scenarios="1"/>
  <mergeCells count="1">
    <mergeCell ref="B1:C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2E76B"/>
  </sheetPr>
  <dimension ref="A1:BB178"/>
  <sheetViews>
    <sheetView zoomScale="88" zoomScaleNormal="88" workbookViewId="0">
      <selection activeCell="C40" sqref="C40"/>
    </sheetView>
  </sheetViews>
  <sheetFormatPr defaultRowHeight="14.4" x14ac:dyDescent="0.3"/>
  <cols>
    <col min="1" max="1" width="4.5546875" bestFit="1" customWidth="1"/>
    <col min="2" max="2" width="39" bestFit="1" customWidth="1"/>
    <col min="3" max="3" width="64.6640625" bestFit="1" customWidth="1"/>
    <col min="20" max="54" width="9.109375" style="3"/>
  </cols>
  <sheetData>
    <row r="1" spans="1:19" ht="23.4" x14ac:dyDescent="0.45">
      <c r="A1" s="35"/>
      <c r="B1" s="117" t="s">
        <v>1</v>
      </c>
      <c r="C1" s="11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32.25" customHeight="1" x14ac:dyDescent="0.45">
      <c r="A2" s="36" t="s">
        <v>51</v>
      </c>
      <c r="B2" s="82" t="s">
        <v>1</v>
      </c>
      <c r="C2" s="3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3">
      <c r="A3" s="27"/>
      <c r="B3" s="81" t="s">
        <v>2</v>
      </c>
      <c r="C3" s="39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3">
      <c r="A4" s="40"/>
      <c r="B4" s="2" t="s">
        <v>4</v>
      </c>
      <c r="C4" s="8" t="s">
        <v>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3">
      <c r="A5" s="40"/>
      <c r="B5" s="2" t="s">
        <v>6</v>
      </c>
      <c r="C5" s="8" t="s">
        <v>37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3">
      <c r="A6" s="40"/>
      <c r="B6" s="2" t="s">
        <v>41</v>
      </c>
      <c r="C6" s="8" t="s">
        <v>100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">
      <c r="A7" s="40"/>
      <c r="B7" s="2" t="s">
        <v>8</v>
      </c>
      <c r="C7" s="8" t="s">
        <v>36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3">
      <c r="A8" s="40"/>
      <c r="B8" s="2" t="s">
        <v>48</v>
      </c>
      <c r="C8" s="55" t="s">
        <v>71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3">
      <c r="A9" s="40"/>
      <c r="B9" s="2" t="s">
        <v>13</v>
      </c>
      <c r="C9" s="8" t="s">
        <v>39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3">
      <c r="A10" s="40"/>
      <c r="B10" s="100" t="s">
        <v>101</v>
      </c>
      <c r="C10" s="85" t="s">
        <v>103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8" x14ac:dyDescent="0.35">
      <c r="A11" s="41"/>
      <c r="B11" s="83" t="s">
        <v>9</v>
      </c>
      <c r="C11" s="38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21" x14ac:dyDescent="0.4">
      <c r="A12" s="44"/>
      <c r="B12" s="2" t="s">
        <v>0</v>
      </c>
      <c r="C12" s="90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3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23.4" x14ac:dyDescent="0.45">
      <c r="A14" s="46" t="s">
        <v>91</v>
      </c>
      <c r="B14" s="47" t="s">
        <v>50</v>
      </c>
      <c r="C14" s="48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3">
      <c r="A15" s="27"/>
      <c r="B15" s="81" t="s">
        <v>2</v>
      </c>
      <c r="C15" s="39" t="s">
        <v>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3">
      <c r="A16" s="58"/>
      <c r="B16" s="56" t="s">
        <v>10</v>
      </c>
      <c r="C16" s="5" t="s">
        <v>57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3">
      <c r="A17" s="58"/>
      <c r="B17" s="56" t="s">
        <v>11</v>
      </c>
      <c r="C17" s="5" t="s">
        <v>58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3">
      <c r="A18" s="58"/>
      <c r="B18" s="57" t="s">
        <v>12</v>
      </c>
      <c r="C18" s="5" t="s">
        <v>59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3">
      <c r="A19" s="58"/>
      <c r="B19" s="57" t="s">
        <v>13</v>
      </c>
      <c r="C19" s="5" t="s">
        <v>60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3">
      <c r="A20" s="58"/>
      <c r="B20" s="57" t="s">
        <v>14</v>
      </c>
      <c r="C20" s="6" t="s">
        <v>102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3">
      <c r="A21" s="58"/>
      <c r="B21" s="57" t="s">
        <v>15</v>
      </c>
      <c r="C21" s="5" t="s">
        <v>61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8" x14ac:dyDescent="0.35">
      <c r="A22" s="58"/>
      <c r="B22" s="83" t="s">
        <v>16</v>
      </c>
      <c r="C22" s="4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21" x14ac:dyDescent="0.4">
      <c r="A23" s="44"/>
      <c r="B23" s="56" t="s">
        <v>47</v>
      </c>
      <c r="C23" s="9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3">
      <c r="A41" s="3"/>
      <c r="B41" s="3"/>
      <c r="C41" s="3"/>
    </row>
    <row r="42" spans="1:19" s="3" customFormat="1" x14ac:dyDescent="0.3"/>
    <row r="43" spans="1:19" s="3" customFormat="1" x14ac:dyDescent="0.3"/>
    <row r="44" spans="1:19" s="3" customFormat="1" x14ac:dyDescent="0.3"/>
    <row r="45" spans="1:19" s="3" customFormat="1" x14ac:dyDescent="0.3"/>
    <row r="46" spans="1:19" s="3" customFormat="1" x14ac:dyDescent="0.3"/>
    <row r="47" spans="1:19" s="3" customFormat="1" x14ac:dyDescent="0.3"/>
    <row r="48" spans="1:19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</sheetData>
  <sheetProtection algorithmName="SHA-512" hashValue="ofju6riArADo2Sh+W3g01SJU5IljiSBHCmaXgrJNqmpwp0akAJ1rHnjpkbvpHBEyw+R5ULGx2gz++r36hN7otw==" saltValue="IJ6DemdXARXk9U4tufH1Ig==" spinCount="100000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AW80"/>
  <sheetViews>
    <sheetView zoomScale="79" zoomScaleNormal="90" workbookViewId="0">
      <selection activeCell="D41" sqref="D41"/>
    </sheetView>
  </sheetViews>
  <sheetFormatPr defaultRowHeight="14.4" x14ac:dyDescent="0.3"/>
  <cols>
    <col min="1" max="1" width="4.5546875" bestFit="1" customWidth="1"/>
    <col min="2" max="2" width="39" bestFit="1" customWidth="1"/>
    <col min="3" max="3" width="95.109375" customWidth="1"/>
    <col min="4" max="4" width="69.109375" customWidth="1"/>
    <col min="16" max="49" width="9.109375" style="3"/>
  </cols>
  <sheetData>
    <row r="1" spans="1:15" ht="23.4" x14ac:dyDescent="0.45">
      <c r="A1" s="35"/>
      <c r="B1" s="117" t="s">
        <v>90</v>
      </c>
      <c r="C1" s="11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3" customFormat="1" ht="23.4" x14ac:dyDescent="0.45">
      <c r="A2" s="87"/>
      <c r="B2" s="88"/>
      <c r="C2" s="89"/>
    </row>
    <row r="3" spans="1:15" ht="23.4" x14ac:dyDescent="0.45">
      <c r="A3" s="36" t="s">
        <v>52</v>
      </c>
      <c r="B3" s="82" t="s">
        <v>106</v>
      </c>
      <c r="C3" s="3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3">
      <c r="A4" s="27"/>
      <c r="B4" s="81" t="s">
        <v>2</v>
      </c>
      <c r="C4" s="39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3">
      <c r="A5" s="40"/>
      <c r="B5" s="2" t="s">
        <v>109</v>
      </c>
      <c r="C5" s="8" t="s">
        <v>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3">
      <c r="A6" s="40"/>
      <c r="B6" s="2" t="s">
        <v>110</v>
      </c>
      <c r="C6" s="8" t="s">
        <v>111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">
      <c r="A7" s="40"/>
      <c r="B7" s="2" t="s">
        <v>6</v>
      </c>
      <c r="C7" s="8" t="s">
        <v>125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3">
      <c r="A8" s="40"/>
      <c r="B8" s="2" t="s">
        <v>48</v>
      </c>
      <c r="C8" s="8" t="s">
        <v>71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3">
      <c r="A9" s="40"/>
      <c r="B9" s="2" t="s">
        <v>13</v>
      </c>
      <c r="C9" s="8" t="s">
        <v>39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3">
      <c r="A10" s="40"/>
      <c r="B10" s="2" t="s">
        <v>101</v>
      </c>
      <c r="C10" s="8" t="s">
        <v>103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8" x14ac:dyDescent="0.35">
      <c r="A11" s="41"/>
      <c r="B11" s="45" t="s">
        <v>40</v>
      </c>
      <c r="C11" s="8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1" x14ac:dyDescent="0.4">
      <c r="A12" s="43"/>
      <c r="B12" s="2" t="s">
        <v>0</v>
      </c>
      <c r="C12" s="90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3.4" x14ac:dyDescent="0.45">
      <c r="A14" s="46" t="s">
        <v>120</v>
      </c>
      <c r="B14" s="47" t="s">
        <v>99</v>
      </c>
      <c r="C14" s="59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3">
      <c r="A15" s="27"/>
      <c r="B15" s="81" t="s">
        <v>2</v>
      </c>
      <c r="C15" s="39" t="s">
        <v>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3">
      <c r="A16" s="40"/>
      <c r="B16" s="2" t="s">
        <v>41</v>
      </c>
      <c r="C16" s="8" t="s">
        <v>104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">
      <c r="A17" s="40"/>
      <c r="B17" s="2" t="s">
        <v>7</v>
      </c>
      <c r="C17" s="8" t="s">
        <v>140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">
      <c r="A18" s="40"/>
      <c r="B18" s="2" t="s">
        <v>48</v>
      </c>
      <c r="C18" s="8" t="s">
        <v>71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3">
      <c r="A19" s="40"/>
      <c r="B19" s="13" t="s">
        <v>14</v>
      </c>
      <c r="C19" s="86" t="s">
        <v>72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3">
      <c r="A20" s="40"/>
      <c r="B20" s="2" t="s">
        <v>105</v>
      </c>
      <c r="C20" s="8" t="s">
        <v>103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3">
      <c r="A21" s="40"/>
      <c r="B21" s="2" t="s">
        <v>42</v>
      </c>
      <c r="C21" s="8" t="s">
        <v>65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3">
      <c r="A22" s="40"/>
      <c r="B22" s="2" t="s">
        <v>43</v>
      </c>
      <c r="C22" s="8" t="s">
        <v>44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8" x14ac:dyDescent="0.35">
      <c r="A23" s="41"/>
      <c r="B23" s="45" t="s">
        <v>45</v>
      </c>
      <c r="C23" s="8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21" x14ac:dyDescent="0.4">
      <c r="A24" s="43"/>
      <c r="B24" s="2" t="s">
        <v>0</v>
      </c>
      <c r="C24" s="9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s="3" customFormat="1" x14ac:dyDescent="0.3"/>
    <row r="32" spans="1:15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</sheetData>
  <sheetProtection algorithmName="SHA-512" hashValue="zBT+x0J/8tLPmhzwoPXS0DPN0smTfMud/Zz15MrHdVjTPYfbn3xfu6WoIZOZSiixtd8335d9RTw+M3DaJIFoLg==" saltValue="GRSkFWh0T2runCCoTz870A==" spinCount="100000" sheet="1" objects="1" scenarios="1"/>
  <mergeCells count="1">
    <mergeCell ref="B1:C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2E76B"/>
  </sheetPr>
  <dimension ref="A1:AT116"/>
  <sheetViews>
    <sheetView zoomScale="80" zoomScaleNormal="80" workbookViewId="0">
      <selection activeCell="C18" sqref="C18"/>
    </sheetView>
  </sheetViews>
  <sheetFormatPr defaultRowHeight="14.4" x14ac:dyDescent="0.3"/>
  <cols>
    <col min="1" max="1" width="6.109375" customWidth="1"/>
    <col min="2" max="2" width="86" bestFit="1" customWidth="1"/>
    <col min="3" max="3" width="69.109375" customWidth="1"/>
    <col min="16" max="46" width="9.109375" style="3"/>
  </cols>
  <sheetData>
    <row r="1" spans="1:15" ht="23.4" x14ac:dyDescent="0.45">
      <c r="A1" s="35"/>
      <c r="B1" s="80" t="s">
        <v>55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3" customFormat="1" ht="23.4" x14ac:dyDescent="0.45">
      <c r="A2" s="87"/>
      <c r="B2" s="88"/>
    </row>
    <row r="3" spans="1:15" ht="23.4" x14ac:dyDescent="0.45">
      <c r="A3" s="46" t="s">
        <v>53</v>
      </c>
      <c r="B3" s="91" t="s">
        <v>55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51" customHeight="1" x14ac:dyDescent="0.3">
      <c r="A4" s="41"/>
      <c r="B4" s="60" t="s">
        <v>86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33" customHeight="1" x14ac:dyDescent="0.3">
      <c r="A5" s="41"/>
      <c r="B5" s="8" t="s">
        <v>64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8.75" customHeight="1" x14ac:dyDescent="0.35">
      <c r="A6" s="41"/>
      <c r="B6" s="92" t="s">
        <v>63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1" customHeight="1" x14ac:dyDescent="0.4">
      <c r="A7" s="43"/>
      <c r="B7" s="9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3" customFormat="1" x14ac:dyDescent="0.3"/>
    <row r="35" spans="1:15" s="3" customFormat="1" x14ac:dyDescent="0.3"/>
    <row r="36" spans="1:15" s="3" customFormat="1" x14ac:dyDescent="0.3"/>
    <row r="37" spans="1:15" s="3" customFormat="1" x14ac:dyDescent="0.3"/>
    <row r="38" spans="1:15" s="3" customFormat="1" x14ac:dyDescent="0.3"/>
    <row r="39" spans="1:15" s="3" customFormat="1" x14ac:dyDescent="0.3"/>
    <row r="40" spans="1:15" s="3" customFormat="1" x14ac:dyDescent="0.3"/>
    <row r="41" spans="1:15" s="3" customFormat="1" x14ac:dyDescent="0.3"/>
    <row r="42" spans="1:15" s="3" customFormat="1" x14ac:dyDescent="0.3"/>
    <row r="43" spans="1:15" s="3" customFormat="1" x14ac:dyDescent="0.3"/>
    <row r="44" spans="1:15" s="3" customFormat="1" x14ac:dyDescent="0.3"/>
    <row r="45" spans="1:15" s="3" customFormat="1" x14ac:dyDescent="0.3"/>
    <row r="46" spans="1:15" s="3" customFormat="1" x14ac:dyDescent="0.3"/>
    <row r="47" spans="1:15" s="3" customFormat="1" x14ac:dyDescent="0.3"/>
    <row r="48" spans="1:15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</sheetData>
  <sheetProtection algorithmName="SHA-512" hashValue="4dIZ8HikPi6LsrSL2rZvIJzHiKbkQaeHhhqEUkHTm5puMpAC+pedVFh8QPPDzyd8q9KByN69YQktTzQ3LT3P7w==" saltValue="UHSTDPoYquIpYJ8yMJURS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0C29-8746-4F5C-A86D-2E4E5CF13EE5}">
  <sheetPr>
    <tabColor rgb="FFC2E76B"/>
  </sheetPr>
  <dimension ref="A1:AO110"/>
  <sheetViews>
    <sheetView zoomScale="90" zoomScaleNormal="90" workbookViewId="0">
      <pane ySplit="2" topLeftCell="A3" activePane="bottomLeft" state="frozen"/>
      <selection activeCell="C33" sqref="C33"/>
      <selection pane="bottomLeft" activeCell="G43" sqref="G43"/>
    </sheetView>
  </sheetViews>
  <sheetFormatPr defaultColWidth="9.109375" defaultRowHeight="14.4" x14ac:dyDescent="0.3"/>
  <cols>
    <col min="1" max="1" width="6.109375" customWidth="1"/>
    <col min="2" max="2" width="39" bestFit="1" customWidth="1"/>
    <col min="3" max="3" width="40.33203125" bestFit="1" customWidth="1"/>
    <col min="4" max="4" width="28" customWidth="1"/>
    <col min="5" max="5" width="30.44140625" customWidth="1"/>
    <col min="17" max="41" width="9.109375" style="3"/>
  </cols>
  <sheetData>
    <row r="1" spans="1:41" ht="23.4" x14ac:dyDescent="0.45">
      <c r="A1" s="119" t="s">
        <v>73</v>
      </c>
      <c r="B1" s="120"/>
      <c r="C1" s="120"/>
      <c r="D1" s="120"/>
      <c r="E1" s="120"/>
      <c r="F1" s="3"/>
      <c r="G1" s="3"/>
      <c r="H1" s="3"/>
      <c r="I1" s="3"/>
      <c r="J1" s="3"/>
      <c r="K1" s="3"/>
      <c r="L1" s="3"/>
      <c r="M1" s="3"/>
      <c r="N1" s="3"/>
      <c r="O1" s="3"/>
    </row>
    <row r="2" spans="1:41" ht="12" customHeight="1" x14ac:dyDescent="0.3">
      <c r="A2" s="3"/>
      <c r="B2" s="3"/>
      <c r="C2" s="6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s="66" customFormat="1" ht="15.6" x14ac:dyDescent="0.3">
      <c r="A3" s="62" t="s">
        <v>54</v>
      </c>
      <c r="B3" s="63" t="s">
        <v>73</v>
      </c>
      <c r="C3" s="64" t="s">
        <v>74</v>
      </c>
      <c r="D3" s="64" t="s">
        <v>75</v>
      </c>
      <c r="E3" s="64" t="s">
        <v>76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41" x14ac:dyDescent="0.3">
      <c r="A4" s="37"/>
      <c r="B4" s="60" t="s">
        <v>77</v>
      </c>
      <c r="C4" s="111">
        <v>50</v>
      </c>
      <c r="D4" s="67"/>
      <c r="E4" s="95">
        <f>SUM(C4*D4)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41" x14ac:dyDescent="0.3">
      <c r="A5" s="37"/>
      <c r="B5" s="60" t="s">
        <v>78</v>
      </c>
      <c r="C5" s="111">
        <v>50</v>
      </c>
      <c r="D5" s="67"/>
      <c r="E5" s="95">
        <f>SUM(C5*D5)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41" ht="15.6" x14ac:dyDescent="0.3">
      <c r="A6" s="37"/>
      <c r="B6" s="28"/>
      <c r="C6" s="64" t="s">
        <v>79</v>
      </c>
      <c r="D6" s="28" t="s">
        <v>0</v>
      </c>
      <c r="E6" s="68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41" x14ac:dyDescent="0.3">
      <c r="A7" s="37"/>
      <c r="B7" s="8" t="s">
        <v>80</v>
      </c>
      <c r="C7" s="112">
        <v>5000</v>
      </c>
      <c r="D7" s="69"/>
      <c r="E7" s="96">
        <f>SUM(C7*D7)+C7</f>
        <v>5000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41" x14ac:dyDescent="0.3">
      <c r="A8" s="3"/>
      <c r="B8" s="3"/>
      <c r="C8" s="3"/>
      <c r="D8" s="28" t="s">
        <v>17</v>
      </c>
      <c r="E8" s="70">
        <f>SUM(E4:E7)</f>
        <v>5000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4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4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4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4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4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4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4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4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3" customFormat="1" x14ac:dyDescent="0.3"/>
    <row r="37" spans="1:16" s="3" customFormat="1" x14ac:dyDescent="0.3"/>
    <row r="38" spans="1:16" s="3" customFormat="1" x14ac:dyDescent="0.3"/>
    <row r="39" spans="1:16" s="3" customFormat="1" x14ac:dyDescent="0.3"/>
    <row r="40" spans="1:16" s="3" customFormat="1" x14ac:dyDescent="0.3"/>
    <row r="41" spans="1:16" s="3" customFormat="1" x14ac:dyDescent="0.3"/>
    <row r="42" spans="1:16" s="3" customFormat="1" x14ac:dyDescent="0.3"/>
    <row r="43" spans="1:16" s="3" customFormat="1" x14ac:dyDescent="0.3"/>
    <row r="44" spans="1:16" s="3" customFormat="1" x14ac:dyDescent="0.3"/>
    <row r="45" spans="1:16" s="3" customFormat="1" x14ac:dyDescent="0.3"/>
    <row r="46" spans="1:16" s="3" customFormat="1" x14ac:dyDescent="0.3"/>
    <row r="47" spans="1:16" s="3" customFormat="1" x14ac:dyDescent="0.3"/>
    <row r="48" spans="1:16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</sheetData>
  <sheetProtection algorithmName="SHA-512" hashValue="hryrJyqwcsz/+cuquYPeYQdSsAOcUn+EYBwJLyVCLACIQI68X15HBQ72M2fIVr1bi+zGDKIyApv8dTE87RROQA==" saltValue="UorxiUB6DwlMUG4qCoLbDA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E2DC-89F5-47B9-B512-61D36693B64C}">
  <sheetPr>
    <tabColor rgb="FFC2E76B"/>
  </sheetPr>
  <dimension ref="A1:AO110"/>
  <sheetViews>
    <sheetView tabSelected="1" zoomScale="90" zoomScaleNormal="90" workbookViewId="0">
      <pane ySplit="2" topLeftCell="A3" activePane="bottomLeft" state="frozen"/>
      <selection activeCell="A39" sqref="A39"/>
      <selection pane="bottomLeft" activeCell="G25" sqref="G25"/>
    </sheetView>
  </sheetViews>
  <sheetFormatPr defaultColWidth="9.109375" defaultRowHeight="14.4" x14ac:dyDescent="0.3"/>
  <cols>
    <col min="1" max="1" width="6.109375" customWidth="1"/>
    <col min="2" max="2" width="76.109375" customWidth="1"/>
    <col min="3" max="3" width="19.88671875" customWidth="1"/>
    <col min="4" max="4" width="28" customWidth="1"/>
    <col min="5" max="5" width="30.44140625" customWidth="1"/>
    <col min="17" max="41" width="9.109375" style="3"/>
  </cols>
  <sheetData>
    <row r="1" spans="1:41" ht="23.4" x14ac:dyDescent="0.45">
      <c r="A1" s="119" t="s">
        <v>95</v>
      </c>
      <c r="B1" s="120"/>
      <c r="C1" s="120"/>
      <c r="D1" s="120"/>
      <c r="E1" s="120"/>
      <c r="F1" s="3"/>
      <c r="G1" s="3"/>
      <c r="H1" s="3"/>
      <c r="I1" s="3"/>
      <c r="J1" s="3"/>
      <c r="K1" s="3"/>
      <c r="L1" s="3"/>
      <c r="M1" s="3"/>
      <c r="N1" s="3"/>
      <c r="O1" s="3"/>
    </row>
    <row r="2" spans="1:41" ht="11.25" customHeight="1" x14ac:dyDescent="0.3">
      <c r="A2" s="3"/>
      <c r="B2" s="3"/>
      <c r="C2" s="6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s="66" customFormat="1" ht="15.6" x14ac:dyDescent="0.3">
      <c r="A3" s="62" t="s">
        <v>122</v>
      </c>
      <c r="B3" s="63" t="s">
        <v>81</v>
      </c>
      <c r="C3" s="64" t="s">
        <v>82</v>
      </c>
      <c r="D3" s="64" t="s">
        <v>83</v>
      </c>
      <c r="E3" s="64" t="s">
        <v>76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41" x14ac:dyDescent="0.3">
      <c r="A4" s="37"/>
      <c r="B4" s="71" t="s">
        <v>88</v>
      </c>
      <c r="C4" s="113">
        <v>50</v>
      </c>
      <c r="D4" s="72"/>
      <c r="E4" s="97">
        <f>SUM(C4*D4)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41" x14ac:dyDescent="0.3">
      <c r="A5" s="42"/>
      <c r="B5" s="8" t="s">
        <v>89</v>
      </c>
      <c r="C5" s="114">
        <v>50</v>
      </c>
      <c r="D5" s="67"/>
      <c r="E5" s="97">
        <f t="shared" ref="E5:E7" si="0">SUM(C5*D5)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41" x14ac:dyDescent="0.3">
      <c r="A6" s="124"/>
      <c r="B6" s="123" t="s">
        <v>94</v>
      </c>
      <c r="C6" s="125">
        <v>50</v>
      </c>
      <c r="D6" s="67"/>
      <c r="E6" s="95">
        <f t="shared" si="0"/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41" x14ac:dyDescent="0.3">
      <c r="A7" s="124"/>
      <c r="B7" s="123" t="s">
        <v>141</v>
      </c>
      <c r="C7" s="125">
        <v>50</v>
      </c>
      <c r="D7" s="67"/>
      <c r="E7" s="95">
        <f t="shared" si="0"/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41" s="3" customFormat="1" x14ac:dyDescent="0.3">
      <c r="D8" s="78" t="s">
        <v>76</v>
      </c>
      <c r="E8" s="79">
        <f>SUM(E4:E7)</f>
        <v>0</v>
      </c>
    </row>
    <row r="9" spans="1:41" s="3" customFormat="1" x14ac:dyDescent="0.3"/>
    <row r="10" spans="1:41" s="3" customFormat="1" x14ac:dyDescent="0.3"/>
    <row r="11" spans="1:41" s="3" customFormat="1" x14ac:dyDescent="0.3"/>
    <row r="12" spans="1:41" s="3" customFormat="1" x14ac:dyDescent="0.3"/>
    <row r="13" spans="1:41" s="3" customFormat="1" x14ac:dyDescent="0.3"/>
    <row r="14" spans="1:41" s="3" customFormat="1" x14ac:dyDescent="0.3"/>
    <row r="15" spans="1:41" s="3" customFormat="1" x14ac:dyDescent="0.3"/>
    <row r="16" spans="1:41" s="3" customFormat="1" x14ac:dyDescent="0.3"/>
    <row r="17" s="3" customFormat="1" x14ac:dyDescent="0.3"/>
    <row r="18" s="3" customFormat="1" x14ac:dyDescent="0.3"/>
    <row r="19" s="3" customFormat="1" x14ac:dyDescent="0.3"/>
    <row r="20" s="3" customFormat="1" x14ac:dyDescent="0.3"/>
    <row r="21" s="3" customFormat="1" x14ac:dyDescent="0.3"/>
    <row r="22" s="3" customFormat="1" x14ac:dyDescent="0.3"/>
    <row r="23" s="3" customFormat="1" x14ac:dyDescent="0.3"/>
    <row r="24" s="3" customFormat="1" x14ac:dyDescent="0.3"/>
    <row r="25" s="3" customFormat="1" x14ac:dyDescent="0.3"/>
    <row r="26" s="3" customFormat="1" x14ac:dyDescent="0.3"/>
    <row r="27" s="3" customFormat="1" x14ac:dyDescent="0.3"/>
    <row r="28" s="3" customFormat="1" x14ac:dyDescent="0.3"/>
    <row r="29" s="3" customFormat="1" x14ac:dyDescent="0.3"/>
    <row r="30" s="3" customFormat="1" x14ac:dyDescent="0.3"/>
    <row r="31" s="3" customFormat="1" x14ac:dyDescent="0.3"/>
    <row r="32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</sheetData>
  <sheetProtection algorithmName="SHA-512" hashValue="05Y4c5SRy8FkPWnoFkunG602yT5YYAXzoaPgcOAJhyjEJe8NBO2KqFavDXoBcMNuHoOMeH+vdXPeZy8IgLdnMg==" saltValue="eabUaKde7G7EwnZWxY9JAA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7620617454FB4E994FF5988DDACDB3" ma:contentTypeVersion="3" ma:contentTypeDescription="Een nieuw document maken." ma:contentTypeScope="" ma:versionID="ffbcedf48fd20025030595ade71f09d2">
  <xsd:schema xmlns:xsd="http://www.w3.org/2001/XMLSchema" xmlns:xs="http://www.w3.org/2001/XMLSchema" xmlns:p="http://schemas.microsoft.com/office/2006/metadata/properties" xmlns:ns2="70f9bcc2-12d9-4d12-9f79-fb979dcd7faf" targetNamespace="http://schemas.microsoft.com/office/2006/metadata/properties" ma:root="true" ma:fieldsID="28d2563d878c151d36f303e589b9049b" ns2:_="">
    <xsd:import namespace="70f9bcc2-12d9-4d12-9f79-fb979dcd7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9bcc2-12d9-4d12-9f79-fb979dcd7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EC3760-860E-4644-BA2F-A8906B982732}">
  <ds:schemaRefs>
    <ds:schemaRef ds:uri="http://purl.org/dc/terms/"/>
    <ds:schemaRef ds:uri="http://schemas.openxmlformats.org/package/2006/metadata/core-properties"/>
    <ds:schemaRef ds:uri="3d81422e-5fa8-453e-af90-623fbabe749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863E14-9197-4E95-8036-D44F6077E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9bcc2-12d9-4d12-9f79-fb979dcd7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CF842F-853E-4999-A220-EDD036C0A7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Basisgegevens</vt:lpstr>
      <vt:lpstr>Totaalblad</vt:lpstr>
      <vt:lpstr>1. 1e levering 500 laptops</vt:lpstr>
      <vt:lpstr>2. Chromebooks</vt:lpstr>
      <vt:lpstr>3. Windows</vt:lpstr>
      <vt:lpstr>4. Accessoires</vt:lpstr>
      <vt:lpstr>5. Reparatietarieven</vt:lpstr>
      <vt:lpstr>6. Overige 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Mitchel Vos</cp:lastModifiedBy>
  <dcterms:created xsi:type="dcterms:W3CDTF">2019-02-13T14:17:08Z</dcterms:created>
  <dcterms:modified xsi:type="dcterms:W3CDTF">2024-02-28T10:39:06Z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0x0101006C7620617454FB4E994FF5988DDACDB3</vt:lpwstr>
  </property>
</Properties>
</file>