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16"/>
  <workbookPr defaultThemeVersion="124226"/>
  <mc:AlternateContent xmlns:mc="http://schemas.openxmlformats.org/markup-compatibility/2006">
    <mc:Choice Requires="x15">
      <x15ac:absPath xmlns:x15ac="http://schemas.microsoft.com/office/spreadsheetml/2010/11/ac" url="/Users/durkboersma/Downloads/OneDrive_1_24-11-2023/"/>
    </mc:Choice>
  </mc:AlternateContent>
  <xr:revisionPtr revIDLastSave="0" documentId="13_ncr:1_{08811368-8A24-9B42-A972-99CC9E036BC2}" xr6:coauthVersionLast="47" xr6:coauthVersionMax="47" xr10:uidLastSave="{00000000-0000-0000-0000-000000000000}"/>
  <bookViews>
    <workbookView xWindow="-38160" yWindow="-6100" windowWidth="28800" windowHeight="16320" xr2:uid="{00000000-000D-0000-FFFF-FFFF00000000}"/>
  </bookViews>
  <sheets>
    <sheet name="1) Functionele Eisen en Wensen" sheetId="1" r:id="rId1"/>
    <sheet name="2) Migratie en implementatie" sheetId="12" r:id="rId2"/>
    <sheet name="3) On-going beheer" sheetId="13" r:id="rId3"/>
    <sheet name="4) Prijzen en tarieven" sheetId="14" r:id="rId4"/>
    <sheet name="5) Prijsonderbouwing" sheetId="15" r:id="rId5"/>
  </sheets>
  <definedNames>
    <definedName name="_xlnm._FilterDatabase" localSheetId="0" hidden="1">'1) Functionele Eisen en Wensen'!$C$1:$C$337</definedName>
    <definedName name="DME_Dirty" hidden="1">"Onwaar"</definedName>
    <definedName name="DME_LocalFile" hidden="1">"Waar"</definedName>
    <definedName name="Ja" localSheetId="1">#REF!</definedName>
    <definedName name="Ja" localSheetId="2">#REF!</definedName>
    <definedName name="Ja">#REF!</definedName>
    <definedName name="Nee" localSheetId="1">#REF!</definedName>
    <definedName name="Nee" localSheetId="2">#REF!</definedName>
    <definedName name="Ne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6" i="14" l="1"/>
  <c r="H69" i="14"/>
  <c r="H20" i="14"/>
  <c r="G62" i="14"/>
  <c r="H10" i="14"/>
  <c r="E112" i="1"/>
  <c r="D112" i="1"/>
  <c r="E96" i="13"/>
  <c r="D96" i="13"/>
  <c r="E95" i="13"/>
  <c r="D95" i="13"/>
  <c r="E94" i="13"/>
  <c r="D94" i="13"/>
  <c r="E93" i="13"/>
  <c r="D93" i="13"/>
  <c r="E92" i="13"/>
  <c r="D92" i="13"/>
  <c r="E91" i="13"/>
  <c r="D91" i="13"/>
  <c r="E90" i="13"/>
  <c r="D90" i="13"/>
  <c r="E89" i="13"/>
  <c r="D89" i="13"/>
  <c r="E88" i="13"/>
  <c r="D88" i="13"/>
  <c r="E87" i="13"/>
  <c r="D87" i="13"/>
  <c r="E86" i="13"/>
  <c r="D86" i="13"/>
  <c r="E85" i="13"/>
  <c r="D85" i="13"/>
  <c r="E84" i="13"/>
  <c r="D84" i="13"/>
  <c r="E83" i="13"/>
  <c r="D83" i="13"/>
  <c r="E81" i="13"/>
  <c r="D81" i="13"/>
  <c r="E80" i="13"/>
  <c r="D80" i="13"/>
  <c r="E48" i="13" l="1"/>
  <c r="D48" i="13"/>
  <c r="E11" i="12"/>
  <c r="D11" i="12"/>
  <c r="E53" i="12" l="1"/>
  <c r="D53" i="12"/>
  <c r="E32" i="12"/>
  <c r="D32" i="12"/>
  <c r="E12" i="12"/>
  <c r="D12" i="12"/>
  <c r="E58" i="12"/>
  <c r="D58" i="12"/>
  <c r="E56" i="12"/>
  <c r="D56" i="12"/>
  <c r="E55" i="12"/>
  <c r="D55" i="12"/>
  <c r="E54" i="12"/>
  <c r="D54" i="12"/>
  <c r="E52" i="12"/>
  <c r="D52" i="12"/>
  <c r="E51" i="12"/>
  <c r="D51" i="12"/>
  <c r="E48" i="12"/>
  <c r="D48" i="12"/>
  <c r="E47" i="12"/>
  <c r="D47" i="12"/>
  <c r="E46" i="12"/>
  <c r="D46" i="12"/>
  <c r="E45" i="12"/>
  <c r="D45" i="12"/>
  <c r="E44" i="12"/>
  <c r="D44" i="12"/>
  <c r="E41" i="12"/>
  <c r="D41" i="12"/>
  <c r="E119" i="1"/>
  <c r="D119" i="1"/>
  <c r="E118" i="1"/>
  <c r="D118" i="1"/>
  <c r="E117" i="1"/>
  <c r="D117" i="1"/>
  <c r="E116" i="1"/>
  <c r="D116" i="1"/>
  <c r="E115" i="1"/>
  <c r="D115" i="1"/>
  <c r="E114" i="1"/>
  <c r="D114" i="1"/>
  <c r="E111" i="1"/>
  <c r="D111" i="1"/>
  <c r="E110" i="1"/>
  <c r="D110" i="1"/>
  <c r="E109" i="1"/>
  <c r="D109" i="1"/>
  <c r="E104" i="1"/>
  <c r="D104" i="1"/>
  <c r="E52" i="1"/>
  <c r="D52" i="1"/>
  <c r="E42" i="1"/>
  <c r="D42" i="1"/>
  <c r="E13" i="1"/>
  <c r="D13" i="1"/>
  <c r="E14" i="1"/>
  <c r="D14" i="1"/>
  <c r="D13" i="13" l="1"/>
  <c r="E12" i="13"/>
  <c r="D12" i="13"/>
  <c r="E11" i="13"/>
  <c r="D11" i="13"/>
  <c r="E10" i="13"/>
  <c r="D10" i="13"/>
  <c r="E76" i="14"/>
  <c r="H45" i="14"/>
  <c r="H72" i="14" s="1"/>
  <c r="H38" i="14"/>
  <c r="H71" i="14" s="1"/>
  <c r="H29" i="14"/>
  <c r="H70" i="14" s="1"/>
  <c r="H51" i="14" l="1"/>
  <c r="H68" i="14"/>
  <c r="H67" i="14" s="1"/>
  <c r="H80" i="14" s="1"/>
  <c r="E55" i="1"/>
  <c r="D55" i="1"/>
  <c r="E54" i="1"/>
  <c r="D54" i="1"/>
  <c r="E53" i="1"/>
  <c r="D53" i="1"/>
  <c r="E51" i="1"/>
  <c r="D51" i="1"/>
  <c r="E50" i="1"/>
  <c r="D50" i="1"/>
  <c r="E49" i="1"/>
  <c r="D49" i="1"/>
  <c r="E48" i="1"/>
  <c r="D48" i="1"/>
  <c r="E47" i="1"/>
  <c r="D47" i="1"/>
  <c r="E46" i="1"/>
  <c r="D46" i="1"/>
  <c r="E45" i="1"/>
  <c r="D45" i="1"/>
  <c r="E44" i="1"/>
  <c r="D44" i="1"/>
  <c r="E100" i="1"/>
  <c r="D100" i="1"/>
  <c r="E99" i="1"/>
  <c r="D99" i="1"/>
  <c r="E98" i="1"/>
  <c r="D98" i="1"/>
  <c r="E97" i="1"/>
  <c r="D97" i="1"/>
  <c r="E96" i="1"/>
  <c r="D96" i="1"/>
  <c r="E82" i="1"/>
  <c r="D82" i="1"/>
  <c r="E81" i="1"/>
  <c r="D81" i="1"/>
  <c r="E80" i="1"/>
  <c r="D80" i="1"/>
  <c r="E79" i="1"/>
  <c r="D79" i="1"/>
  <c r="E78" i="1"/>
  <c r="D78" i="1"/>
  <c r="E77" i="1"/>
  <c r="D77" i="1"/>
  <c r="E76" i="1"/>
  <c r="D76" i="1"/>
  <c r="E75" i="1"/>
  <c r="D75" i="1"/>
  <c r="E74" i="1"/>
  <c r="D74" i="1"/>
  <c r="E95" i="1" l="1"/>
  <c r="D95" i="1"/>
  <c r="E94" i="1"/>
  <c r="D94" i="1"/>
  <c r="E93" i="1"/>
  <c r="D93" i="1"/>
  <c r="E92" i="1"/>
  <c r="D92" i="1"/>
  <c r="E91" i="1"/>
  <c r="D91" i="1"/>
  <c r="E90" i="1"/>
  <c r="D90" i="1"/>
  <c r="E89" i="1"/>
  <c r="D89" i="1"/>
  <c r="E88" i="1"/>
  <c r="D88" i="1"/>
  <c r="E87" i="1"/>
  <c r="D87" i="1"/>
  <c r="E84" i="1"/>
  <c r="D84" i="1"/>
  <c r="E83" i="1"/>
  <c r="D83" i="1"/>
  <c r="E73" i="1"/>
  <c r="D73" i="1"/>
  <c r="E72" i="1"/>
  <c r="D72" i="1"/>
  <c r="E70" i="1"/>
  <c r="D70" i="1"/>
  <c r="E69" i="1"/>
  <c r="D69" i="1"/>
  <c r="E68" i="1"/>
  <c r="D68" i="1"/>
  <c r="E67" i="1"/>
  <c r="D67" i="1"/>
  <c r="E66" i="1"/>
  <c r="D66" i="1"/>
  <c r="E65" i="1"/>
  <c r="D65" i="1"/>
  <c r="E64" i="1"/>
  <c r="D64" i="1"/>
  <c r="E63" i="1"/>
  <c r="D63" i="1"/>
  <c r="E62" i="1"/>
  <c r="D62" i="1"/>
  <c r="E61" i="1"/>
  <c r="D61" i="1"/>
  <c r="E60" i="1"/>
  <c r="D60" i="1"/>
  <c r="E59" i="1"/>
  <c r="D59" i="1"/>
  <c r="E103" i="1"/>
  <c r="D103" i="1"/>
  <c r="E102" i="1"/>
  <c r="D102" i="1"/>
  <c r="E29" i="1"/>
  <c r="D29" i="1"/>
  <c r="E16" i="1"/>
  <c r="D16" i="1"/>
  <c r="E20" i="1"/>
  <c r="D20" i="1"/>
  <c r="E19" i="1"/>
  <c r="D19" i="1"/>
  <c r="E18" i="1"/>
  <c r="D18" i="1"/>
  <c r="E17" i="1"/>
  <c r="D17" i="1"/>
  <c r="E12" i="1"/>
  <c r="D12" i="1"/>
  <c r="E11" i="1"/>
  <c r="D11" i="1"/>
  <c r="E10" i="1"/>
  <c r="D10" i="1"/>
  <c r="E9" i="1"/>
  <c r="D9" i="1"/>
  <c r="E8" i="1"/>
  <c r="D8" i="1"/>
  <c r="E7" i="1"/>
  <c r="D7" i="1"/>
  <c r="E41" i="1"/>
  <c r="D41" i="1"/>
  <c r="E39" i="1"/>
  <c r="D39" i="1"/>
  <c r="E38" i="1"/>
  <c r="D38" i="1"/>
  <c r="E37" i="1"/>
  <c r="D37" i="1"/>
  <c r="E36" i="1"/>
  <c r="D36" i="1"/>
  <c r="E34" i="1"/>
  <c r="D34" i="1"/>
  <c r="E33" i="1"/>
  <c r="D33" i="1"/>
  <c r="E32" i="1"/>
  <c r="D32" i="1"/>
  <c r="E31" i="1"/>
  <c r="D31" i="1"/>
  <c r="E30" i="1"/>
  <c r="D30" i="1"/>
  <c r="E28" i="1"/>
  <c r="D28" i="1"/>
  <c r="E27" i="1"/>
  <c r="D27" i="1"/>
  <c r="E25" i="1"/>
  <c r="D25" i="1"/>
  <c r="E24" i="1"/>
  <c r="D24" i="1"/>
  <c r="E23" i="1" l="1"/>
  <c r="D23" i="1"/>
  <c r="E60" i="12"/>
  <c r="D60" i="12"/>
  <c r="E40" i="12"/>
  <c r="D40" i="12"/>
  <c r="E39" i="12"/>
  <c r="D39" i="12"/>
  <c r="E38" i="12"/>
  <c r="D38" i="12"/>
  <c r="E35" i="12"/>
  <c r="D35" i="12"/>
  <c r="E34" i="12"/>
  <c r="D34" i="12"/>
  <c r="E33" i="12"/>
  <c r="D33" i="12"/>
  <c r="E31" i="12"/>
  <c r="D31" i="12"/>
  <c r="E30" i="12"/>
  <c r="D30" i="12"/>
  <c r="E29" i="12"/>
  <c r="D29" i="12"/>
  <c r="E20" i="12"/>
  <c r="D20" i="12"/>
  <c r="E19" i="12"/>
  <c r="D19" i="12"/>
  <c r="E18" i="12"/>
  <c r="D18" i="12"/>
  <c r="E17" i="12"/>
  <c r="D17" i="12"/>
  <c r="E77" i="13" l="1"/>
  <c r="D77" i="13"/>
  <c r="E38" i="13"/>
  <c r="D38" i="13"/>
  <c r="E37" i="13"/>
  <c r="D37" i="13"/>
  <c r="E36" i="13"/>
  <c r="D36" i="13"/>
  <c r="E35" i="13"/>
  <c r="D35" i="13"/>
  <c r="E34" i="13"/>
  <c r="D34" i="13"/>
  <c r="E33" i="13"/>
  <c r="D33" i="13"/>
  <c r="E31" i="13"/>
  <c r="D31" i="13"/>
  <c r="E30" i="13"/>
  <c r="D30" i="13"/>
  <c r="E29" i="13"/>
  <c r="D29" i="13"/>
  <c r="E28" i="13"/>
  <c r="D28" i="13"/>
  <c r="E27" i="13"/>
  <c r="D27" i="13"/>
  <c r="E26" i="13"/>
  <c r="D26" i="13"/>
  <c r="E25" i="13"/>
  <c r="D25" i="13"/>
  <c r="E24" i="13"/>
  <c r="D24" i="13"/>
  <c r="E23" i="13"/>
  <c r="D23" i="13"/>
  <c r="E22" i="13"/>
  <c r="D22" i="13"/>
  <c r="E42" i="13"/>
  <c r="D42" i="13"/>
  <c r="E41" i="13"/>
  <c r="D41" i="13"/>
  <c r="E40" i="13"/>
  <c r="D40" i="13"/>
  <c r="E50" i="13"/>
  <c r="D50" i="13"/>
  <c r="E49" i="13"/>
  <c r="D49" i="13"/>
  <c r="E47" i="13"/>
  <c r="D47" i="13"/>
  <c r="E46" i="13"/>
  <c r="D46" i="13"/>
  <c r="E45" i="13"/>
  <c r="D45" i="13"/>
  <c r="E44" i="13"/>
  <c r="D44" i="13"/>
  <c r="E61" i="13"/>
  <c r="D61" i="13"/>
  <c r="E60" i="13"/>
  <c r="D60" i="13"/>
  <c r="E59" i="13"/>
  <c r="D59" i="13"/>
  <c r="E58" i="13"/>
  <c r="D58" i="13"/>
  <c r="E57" i="13"/>
  <c r="D57" i="13"/>
  <c r="E56" i="13"/>
  <c r="D56" i="13"/>
  <c r="E55" i="13"/>
  <c r="D55" i="13"/>
  <c r="E54" i="13"/>
  <c r="D54" i="13"/>
  <c r="E53" i="13"/>
  <c r="D53" i="13"/>
  <c r="E52" i="13"/>
  <c r="D52" i="13"/>
  <c r="E67" i="13"/>
  <c r="D67" i="13"/>
  <c r="E66" i="13"/>
  <c r="D66" i="13"/>
  <c r="E65" i="13"/>
  <c r="D65" i="13"/>
  <c r="E64" i="13"/>
  <c r="D64" i="13"/>
  <c r="E63" i="13"/>
  <c r="D63" i="13"/>
  <c r="E20" i="13"/>
  <c r="D20" i="13"/>
  <c r="E19" i="13"/>
  <c r="D19" i="13"/>
  <c r="E18" i="13"/>
  <c r="D18" i="13"/>
  <c r="E17" i="13"/>
  <c r="D17" i="13"/>
  <c r="E75" i="13" l="1"/>
  <c r="D75" i="13"/>
  <c r="E74" i="13"/>
  <c r="D74" i="13"/>
  <c r="E111" i="13" l="1"/>
  <c r="D111" i="13"/>
  <c r="E109" i="13"/>
  <c r="D109" i="13"/>
  <c r="E108" i="13"/>
  <c r="D108" i="13"/>
  <c r="E107" i="13"/>
  <c r="D107" i="13"/>
  <c r="E105" i="13"/>
  <c r="D105" i="13"/>
  <c r="E104" i="13"/>
  <c r="D104" i="13"/>
  <c r="E103" i="13"/>
  <c r="D103" i="13"/>
  <c r="E102" i="13"/>
  <c r="D102" i="13"/>
  <c r="E101" i="13"/>
  <c r="D101" i="13"/>
  <c r="E100" i="13"/>
  <c r="D100" i="13"/>
  <c r="E99" i="13"/>
  <c r="D99" i="13"/>
  <c r="E98" i="13"/>
  <c r="D98" i="13"/>
  <c r="E73" i="13"/>
  <c r="D73" i="13"/>
  <c r="E69" i="13"/>
  <c r="D69" i="13"/>
  <c r="E71" i="13"/>
  <c r="D71" i="13"/>
  <c r="E8" i="13"/>
  <c r="D8" i="13"/>
  <c r="E7" i="13"/>
  <c r="D7" i="13"/>
  <c r="E6" i="13"/>
  <c r="D6" i="13"/>
  <c r="E26" i="12"/>
  <c r="D26" i="12"/>
  <c r="E25" i="12"/>
  <c r="D25" i="12"/>
  <c r="E24" i="12"/>
  <c r="D24" i="12"/>
  <c r="E23" i="12"/>
  <c r="D23" i="12"/>
  <c r="E22" i="12"/>
  <c r="D22" i="12"/>
  <c r="E15" i="12"/>
  <c r="D15" i="12"/>
  <c r="E14" i="12"/>
  <c r="D14" i="12"/>
  <c r="E13" i="12"/>
  <c r="D13" i="12"/>
  <c r="E10" i="12"/>
  <c r="D10" i="12"/>
  <c r="E9" i="12"/>
  <c r="D9" i="12"/>
  <c r="E8" i="12"/>
  <c r="D8" i="12"/>
  <c r="E7" i="12"/>
  <c r="D7" i="12"/>
  <c r="E6" i="12"/>
  <c r="D6" i="12"/>
  <c r="E106" i="1"/>
  <c r="D106" i="1"/>
  <c r="E112" i="13" l="1"/>
  <c r="E120" i="1" l="1"/>
  <c r="E64" i="12"/>
</calcChain>
</file>

<file path=xl/sharedStrings.xml><?xml version="1.0" encoding="utf-8"?>
<sst xmlns="http://schemas.openxmlformats.org/spreadsheetml/2006/main" count="889" uniqueCount="573">
  <si>
    <r>
      <rPr>
        <b/>
        <sz val="16"/>
        <color rgb="FF671555"/>
        <rFont val="Arial"/>
        <family val="2"/>
      </rPr>
      <t>Tabblad 1 - Functionele Eisen en Wensen</t>
    </r>
    <r>
      <rPr>
        <b/>
        <sz val="12"/>
        <color rgb="FF671555"/>
        <rFont val="Arial"/>
        <family val="2"/>
      </rPr>
      <t xml:space="preserve">
</t>
    </r>
    <r>
      <rPr>
        <b/>
        <sz val="12"/>
        <color theme="1"/>
        <rFont val="Arial"/>
        <family val="2"/>
      </rPr>
      <t>Bij Europese Aanbesteding migratie, realisatie, inbeheername en door ontwikkeling van ICT-omgeving voor Wijkteams Arnhem</t>
    </r>
  </si>
  <si>
    <t>Inschrijvers dienen slechts de roze-gekleurde cellen in te vullen.</t>
  </si>
  <si>
    <t>nr</t>
  </si>
  <si>
    <t xml:space="preserve">De door Wijkteams Arnhem gedefinieerde Eisen en Wensen: </t>
  </si>
  <si>
    <t>Prioriteit: Knock-Out 
of wens</t>
  </si>
  <si>
    <t>Toelichting vereist?</t>
  </si>
  <si>
    <t>Maximaal aantal te behalen punten</t>
  </si>
  <si>
    <t>Voldoet uw oplossing aan de eis/wens?</t>
  </si>
  <si>
    <t>Toelichting</t>
  </si>
  <si>
    <t>A</t>
  </si>
  <si>
    <t>Microsoft tenant</t>
  </si>
  <si>
    <t>A.1</t>
  </si>
  <si>
    <t>Algemeen</t>
  </si>
  <si>
    <t>A.1.1</t>
  </si>
  <si>
    <t xml:space="preserve">Opdrachtnemer zorgt na ondertekening van de overeekomst voor migratie van de Microsoft tenant die Aanbestedende dienst momenteel bij het Shared Service Center heeft. </t>
  </si>
  <si>
    <t>Eis</t>
  </si>
  <si>
    <t>A.1.2</t>
  </si>
  <si>
    <t xml:space="preserve">Opdrachtnemer beschikt over de juiste certifcering en partnership statussen om deze opdracht te kunnen uitvoeren. </t>
  </si>
  <si>
    <t>A.1.3</t>
  </si>
  <si>
    <t xml:space="preserve">De licentieverstrekking zal vanaf 1-5-2024 via Opdrachtnemer verlopen. In het kader hiervan verklaart opdrachtnemer om kosteloos mee te werken aan de door Microsoft voorgeschreven Change of Channel Partner Procedure (COCP). </t>
  </si>
  <si>
    <t>A.1.4</t>
  </si>
  <si>
    <t xml:space="preserve">Opdrachtnemer ondersteunt Aanbestedende dienst in het compliant zijn met betrekking tot de licentie- en gebruikersvoorwaarden van Microsoft en eventuele derde leveranciers. </t>
  </si>
  <si>
    <t>A.1.5</t>
  </si>
  <si>
    <t xml:space="preserve">Opdrachtnemer draagt proactief zorg voor een acurate registratie van de licenties zoals door Aanbestedende dienst in gebruik genomen. Hieronder wordt ook verstaan, het indien nodig registreren van softwarelicenties bij de betreffende software producent of vendor. </t>
  </si>
  <si>
    <t>A.1.6</t>
  </si>
  <si>
    <t>Indien Aanbestedende dienst wordt gevraagd om mee te werken aan een audit door Microsoft of een gelieerde derde leverancier, dan zal Opdrachtnemer kosteloos haar medewerking verlenen.</t>
  </si>
  <si>
    <t>A.1.7</t>
  </si>
  <si>
    <t xml:space="preserve">Voor Microsoft-licenties is het noodzakelijk dat de aantallen licenties op ieder moment kunnne worden bijgesteld naar boven. </t>
  </si>
  <si>
    <t>A.1.8</t>
  </si>
  <si>
    <t xml:space="preserve">Voor Microsoft-licenties is het voldoende dat de aantallen licenties eens per jaar kunnen worden bijgesteld naar beneden. </t>
  </si>
  <si>
    <t>A.2</t>
  </si>
  <si>
    <t>Beheer en adviesfunctie</t>
  </si>
  <si>
    <t>A.2.1</t>
  </si>
  <si>
    <t xml:space="preserve">De opdrachtnemer is verantwoordelijk (op basis van een SLA) voor het beheer van de Microsoft tenant en de producten die hierbinnen worden afgenomen. </t>
  </si>
  <si>
    <t>A.2.2</t>
  </si>
  <si>
    <t>De opdrachtnemer verplicht zich tot het bijhouden van alle relevantie product-, kennis- en marktontwikkelingen op het gebied van producten en diensten die onderdeel uitmaken van deze overeenkomst en altijd over voldoende gekwalificeerde medewerkers te beschikken die de Aanbestedende dienst kunnen adviseren bij alle vraagstukken omtrent de keuze van de aan te kopen producten en diensten.</t>
  </si>
  <si>
    <t>A.2.3</t>
  </si>
  <si>
    <t>Opdrachtnemer wijst Aanbestedende dienst op acties die relevant kunnen zijn, zoals tijdelijke aanbiedingen van leveranciers.</t>
  </si>
  <si>
    <t>A.2.4</t>
  </si>
  <si>
    <t>Opdrachtnemer organiseert minimaal eens per jaar een kennissessie voor de Aanbestedende dienst waarin toelichting wordt gegeven op ontwikkelingen in de markt, ontwikkelingen rond producten en mogelijkheden voor verbetering van de dienstverlening aan Aanbestedende dienst.</t>
  </si>
  <si>
    <t>A.2.5</t>
  </si>
  <si>
    <t>Uit eigen initiatief en/of op verzoek van Aanbestedende dienst verzorgt de opdrachtnemer productpresentaties bij de introductie van nieuwe producten die voor Aanbestedende dienst relevant kunnen zijn.</t>
  </si>
  <si>
    <t>B</t>
  </si>
  <si>
    <t>Werkplekken en telefoons (apparatuur)</t>
  </si>
  <si>
    <t>B.1</t>
  </si>
  <si>
    <t>B.1.1</t>
  </si>
  <si>
    <t>B.1.2</t>
  </si>
  <si>
    <t xml:space="preserve">Opdrachtnemer zorgt ervoor dat de overgenomen hardware zoveel als mogelijk wordt gebruikt tot het einde van de volgens hem verantwoorde levensduur. </t>
  </si>
  <si>
    <t>B.1.3</t>
  </si>
  <si>
    <t xml:space="preserve">Wanneer de overgenomen hardware aan het einde van de levensduur komt, of eerder vervangen dient te worden vanwege schade of vermissing, is opdrachtnemer verantwoordelijk voor vervanging, waarbij wordt voldaan aan de voorwaarden zoals geschets in dit tabblad van het Programma van Eisen. </t>
  </si>
  <si>
    <t>B.2</t>
  </si>
  <si>
    <t>Fysieke hardware</t>
  </si>
  <si>
    <t>B.2.1</t>
  </si>
  <si>
    <t>Opdrachtnemer dient voor de systemen uit de huidige installed base randapparatuur zoals (maar niet beperkt tot) muis, toetsenbord, beeldscherm, docking stations en adapters te kunnen leveren.</t>
  </si>
  <si>
    <t>B.2.2</t>
  </si>
  <si>
    <t xml:space="preserve">U dient op pc-gebied naast de merken uit het huidige assortiment minimaal twee concurrerende merken te kunnen aanbieden. </t>
  </si>
  <si>
    <t>B.2.3</t>
  </si>
  <si>
    <t xml:space="preserve">Qua mobiele telefonie wordt gestandaardiseerd op telefoons van het merk Apple. </t>
  </si>
  <si>
    <t>B.2.4</t>
  </si>
  <si>
    <t>Alle geleverde apparatuur is nieuw, geschikt voor de Nederlandse markt, geschikt voor inzet binnen een zakelijke omgeving, geschikt voor in Nederland veel gebruikte zakelijke software en voldoet aan Nederlandse regelgeving, wettelijke vereisten en normeringen.</t>
  </si>
  <si>
    <t>B.2.5</t>
  </si>
  <si>
    <t>Opdrachtnemer gaat er (bij normaal gebruik) vanuit dat apparatuur geschikt is voor een normale gebruiksduur in een zakelijke omgeving.</t>
  </si>
  <si>
    <t>B.2.6</t>
  </si>
  <si>
    <t xml:space="preserve">Opdrachtnemer garandeert dat hij ten aanzien van zijn inkoopbeleid compliant is met geldende wet- en regelgeving voor de Nederlandse markt. </t>
  </si>
  <si>
    <t>B.2.7</t>
  </si>
  <si>
    <t>Indien producten worden geleverd buiten het (voor opdrachtnemer gangbare) assortiment dienen alle contacten met betrekking tot facturatie, supportovereenkomsten, leveringen en garantie via de opdrachtnemer te verlopen.</t>
  </si>
  <si>
    <t>B.2.8</t>
  </si>
  <si>
    <t xml:space="preserve">Opdrachtnemer levert hardware zoveel als mogelijk aansluitend op reeds gevoerde productlijnen, dit zodat het gevoerde assortiment zoveel als mogelijk uniform blijft. </t>
  </si>
  <si>
    <t>B.3</t>
  </si>
  <si>
    <t>Adviesfunctie</t>
  </si>
  <si>
    <t>B.3.1</t>
  </si>
  <si>
    <t>B.3.2</t>
  </si>
  <si>
    <t>Opdrachtnemer adviseert gevraagd en ongevraagd over alternatieven voor ingezette producten (die goedkoper zijn, of krachtiger).</t>
  </si>
  <si>
    <t>B.3.3</t>
  </si>
  <si>
    <t>B.3.4</t>
  </si>
  <si>
    <t>B.4</t>
  </si>
  <si>
    <t>Administratie</t>
  </si>
  <si>
    <t>B.4.1</t>
  </si>
  <si>
    <t xml:space="preserve">Opdrachtnemer draagt zorg voor een administratieve opname van de nieuwe assets in een CMDB of soortgelijk asset overzicht. </t>
  </si>
  <si>
    <t>B.4.2</t>
  </si>
  <si>
    <t xml:space="preserve">Opdrachtnemer draagt zorg voor een actuele administratie betreffende alle items die voor de Aanbestedende dienst worden ingezet en rapporteert hier desgevraagd over. </t>
  </si>
  <si>
    <t>C</t>
  </si>
  <si>
    <t>Telefonie en data (dienstverlening)</t>
  </si>
  <si>
    <t>C.1</t>
  </si>
  <si>
    <t xml:space="preserve">Opdrachtnemer voert op een voor beide partijen geschikt moment de migratie uit van de huidige telefonieaanbieder naar een contract dat via zijn organisatie wordt beheerd. </t>
  </si>
  <si>
    <t>C.2</t>
  </si>
  <si>
    <t xml:space="preserve">Bij de migratie van de het ene contract naar het andere contract dienen telefoonnummers behouden te blijven. </t>
  </si>
  <si>
    <t>C.3</t>
  </si>
  <si>
    <t xml:space="preserve">Opdrachtnemer stelt per medewerker van Aanbestedende dienst in ieder geval een simkaart met onbeperkt bellen en ten minste 10GB data per maand ter beschikking. </t>
  </si>
  <si>
    <t>C.4</t>
  </si>
  <si>
    <t xml:space="preserve">Voor een aantal medewerkers is daarnaast ook een datakaart nodig voor in de laptops, welke eveneens beschikt over een capaciteit van 10GB per maand. </t>
  </si>
  <si>
    <t>C.5</t>
  </si>
  <si>
    <t xml:space="preserve">Alle bundels worden op bedrijfsniveau bij elkaar opteld, waarna het totaal aantal GB's als maximaal gebruik wordt gehanteerd (gedeelde bundel). </t>
  </si>
  <si>
    <t>C.6</t>
  </si>
  <si>
    <t xml:space="preserve">Wanneer een overschreiding van het gebruik van de totale bundel dreigt, wordt Aanbestedende dienst vooraf proactief geinformeerd. </t>
  </si>
  <si>
    <t>C.7</t>
  </si>
  <si>
    <t xml:space="preserve">Het product Mobiele Telefonie kan ook buiten Nederland (binnen de EU) worden gebruikt tegen gelijkblijvende voorwaarden. </t>
  </si>
  <si>
    <t>C.8</t>
  </si>
  <si>
    <t xml:space="preserve">De simkaarten die door Opdrachtnemer in het kader van deze Opdracht worden uitgeleverd aan de Aanbestendende dienst, zijn compatibel met de werkplekhardware en telefoons die in dezelfde Opdracht worden geleverd. </t>
  </si>
  <si>
    <t>C.9</t>
  </si>
  <si>
    <t xml:space="preserve">Voor de dienstverlening van Aanbestedende dienst is het essentieel dat de dienstverlening op het gebied van mobiele telefonie een goede netwerkdekking heeft in de regio Arnhem. </t>
  </si>
  <si>
    <t>C.10</t>
  </si>
  <si>
    <t xml:space="preserve">Opdrachtnemer is verantwoordelijk voor de fysieke omwisseling en installatie van de simkaarten die in het kader van de migratie beschikbaar komen. </t>
  </si>
  <si>
    <t>C.11</t>
  </si>
  <si>
    <t xml:space="preserve">Het fysiek omwisselen van simkaarten gebeurt op een of meerdere locaties van de Aanbestedende dienst en tijdens kantooruren. </t>
  </si>
  <si>
    <t>C.12</t>
  </si>
  <si>
    <t xml:space="preserve">Gebruikers van de Aanbestedende dienst dienen zo weinig mogelijk hinder te ondervinden van de noodzaak om apparatuur en/of simkaarten om te wisselen in het kader van de migratie. </t>
  </si>
  <si>
    <t>D</t>
  </si>
  <si>
    <t>Netwerk en verbindingen</t>
  </si>
  <si>
    <t>D.1</t>
  </si>
  <si>
    <t>Internetdiensten</t>
  </si>
  <si>
    <t>D.1.1</t>
  </si>
  <si>
    <t xml:space="preserve">Opdrachtnemer verzorgt een passende internetverbinding, geschikt voor werken in de Cloud, voor de volgende locaties: </t>
  </si>
  <si>
    <t>D.1.2</t>
  </si>
  <si>
    <t>D.1.3</t>
  </si>
  <si>
    <t>D.1.4</t>
  </si>
  <si>
    <t>D.1.5</t>
  </si>
  <si>
    <t>D.1.6</t>
  </si>
  <si>
    <t>D.1.7</t>
  </si>
  <si>
    <t>D.1.8</t>
  </si>
  <si>
    <t>D.1.9</t>
  </si>
  <si>
    <t>D.1.10</t>
  </si>
  <si>
    <t>D.1.11</t>
  </si>
  <si>
    <t xml:space="preserve">Opdrachtnemer is verantwoordelijk voor migreren van een locatie van de bestaande internetverbinding naar de nieuwe internetverbinding, wanneer deze gereed en opgeleverd is. </t>
  </si>
  <si>
    <t>D.1.12</t>
  </si>
  <si>
    <t xml:space="preserve">Opdrachtnemer monitort de netwerkverbinding in termen van capaciteit en uptime. </t>
  </si>
  <si>
    <t>D.1.13</t>
  </si>
  <si>
    <t xml:space="preserve">Opdrachtnemer is Single Point of Contact naar de leverancier van de internetverbinding en handelt vragen en wijzigingen af. </t>
  </si>
  <si>
    <t>D.2</t>
  </si>
  <si>
    <t>D.2.1</t>
  </si>
  <si>
    <t>Opdrachtnemer is verantwoordelijk voor een juiste koppeling tussen de inkomende internetverbinding en alle inpandige LAN-netwerk (zowel door hem zelf aangelegde, als door derden ter beschikking gestelde).</t>
  </si>
  <si>
    <t>D.2.2</t>
  </si>
  <si>
    <t xml:space="preserve">Voor de locaties waar geen LAN-netwerk aanwezig is, zal Opdrachtnemer deze in samenspraak met de Aanbestedende dienst aanleggen. </t>
  </si>
  <si>
    <t>D.2.3</t>
  </si>
  <si>
    <t>D.2.4</t>
  </si>
  <si>
    <t>D.2.5</t>
  </si>
  <si>
    <t>D.2.6</t>
  </si>
  <si>
    <t>D.2.7</t>
  </si>
  <si>
    <t>D.2.8</t>
  </si>
  <si>
    <t>D.2.9</t>
  </si>
  <si>
    <t>D.2.10</t>
  </si>
  <si>
    <t>D.2.11</t>
  </si>
  <si>
    <t>D.2.12</t>
  </si>
  <si>
    <t xml:space="preserve">Opdrachtnemer is verantwoordelijk voor het monitoren van LAN-netwerken, zowel door hem zelf aangelegde als de netwerken die door derden aan de Aanbestedende dienst ter beschikking worden gesteld. </t>
  </si>
  <si>
    <t>D.2.13</t>
  </si>
  <si>
    <t xml:space="preserve">Opdrachtnemer is Single Point of Contact voor vragen en meldingen omtrent het gebruik en de werking van het LAN. </t>
  </si>
  <si>
    <t>D.3</t>
  </si>
  <si>
    <t>WLAN en Wifi</t>
  </si>
  <si>
    <t>D.3.1</t>
  </si>
  <si>
    <t xml:space="preserve">Opdrachtnemer verzorgt een managed wireless LAN voor de volgende locaties: </t>
  </si>
  <si>
    <t>D.3.2</t>
  </si>
  <si>
    <t>D.3.3</t>
  </si>
  <si>
    <t>D.3.4</t>
  </si>
  <si>
    <t>D.3.5</t>
  </si>
  <si>
    <t>D.3.6</t>
  </si>
  <si>
    <t>D.3.7</t>
  </si>
  <si>
    <t>D.3.8</t>
  </si>
  <si>
    <t>D.3.9</t>
  </si>
  <si>
    <t>D.3.10</t>
  </si>
  <si>
    <t>D.3.11</t>
  </si>
  <si>
    <t xml:space="preserve">Opdrachtnemer is verantwoordelijk voor het managed leveren van de WLAN als dienst. Dat wil zeggen dat installatie, levering, implementatie, configuratie, testen en beheren van de dienst inclusief zijn. </t>
  </si>
  <si>
    <t>D.3.12</t>
  </si>
  <si>
    <t xml:space="preserve">Het WLAN is geschikt voor de aangegeven aantallen en vierkante meters vloeroppervlak. Schaalbaarheid zal door de Aanbestedende dienst in overleg worden aangegeven. </t>
  </si>
  <si>
    <t>D.3.13</t>
  </si>
  <si>
    <t xml:space="preserve">Het WLAN is veilig en beschikt over een veilige authenticatie methode en andere beveiligingsmaatregelen. </t>
  </si>
  <si>
    <t>D.3.14</t>
  </si>
  <si>
    <t xml:space="preserve">Het WLAN wordt aangeboden op een frequentie van 5ghz en niet op lagere frequenties. </t>
  </si>
  <si>
    <t>D.3.15</t>
  </si>
  <si>
    <t xml:space="preserve">Het WLAN biedt de mogelijkheid om meerdere netwerken uit te zenden, bijvoorbeeld een gescheiden netwerk voor medewerkers en een gastennetwerk voor gasten van de Aanbestedende dienst. </t>
  </si>
  <si>
    <t>E</t>
  </si>
  <si>
    <t>Printing</t>
  </si>
  <si>
    <t>E.1</t>
  </si>
  <si>
    <t xml:space="preserve">Inschrijver gaat ermee akkoord dat Aanbestedende dienst onder eigen verantwoordelijkheid een contract met een derde afsluit voor de levering van de fysieke printers en de diensten die daarbij horen.  </t>
  </si>
  <si>
    <t>E.2</t>
  </si>
  <si>
    <t xml:space="preserve">Opdrachtnemer is verantwoordelijk voor het aansluiten van de werkplekken die hij in beheer heeft, op de printing-oplossing die door Aanbestedende dienst wordt/is gecontracteerd. </t>
  </si>
  <si>
    <t>E.3</t>
  </si>
  <si>
    <t xml:space="preserve">Van Opdrachtnemer wordt verwacht dat hij meedenkt in het realiseren van de oplossing die voor Printing wordt gekozen door Aanbestedende dienst. </t>
  </si>
  <si>
    <t>F</t>
  </si>
  <si>
    <t>Audit</t>
  </si>
  <si>
    <t>F.1</t>
  </si>
  <si>
    <t>Opdrachtnemer gaat akkoord met een auditbevoegdheid van de Aanbestedende dienst. Deze mag maximaal eens per jaar, tenzij zich zwaarwegende redenen voordoen, een audit uitvoeren of laten uitvoeren door een onafhankelijke derde. Dit gaat altijd in overleg en na goedkeuring van Opdrachtnemer, welke niet op onredelijke gronden zal weigeren.</t>
  </si>
  <si>
    <t>G</t>
  </si>
  <si>
    <t>Financieel</t>
  </si>
  <si>
    <t>G.1</t>
  </si>
  <si>
    <t>Financieel-administratief</t>
  </si>
  <si>
    <t>G.1.1</t>
  </si>
  <si>
    <r>
      <t>Opdrachtnemer factureert na gunning naar Aanbestedende diens</t>
    </r>
    <r>
      <rPr>
        <sz val="10"/>
        <rFont val="Arial"/>
        <family val="2"/>
      </rPr>
      <t>t via</t>
    </r>
    <r>
      <rPr>
        <sz val="10"/>
        <color rgb="FF000000"/>
        <rFont val="Arial"/>
        <family val="2"/>
      </rPr>
      <t xml:space="preserve"> email naar crediteuren.swta@aag.nl. </t>
    </r>
  </si>
  <si>
    <t>G.1.2</t>
  </si>
  <si>
    <t>Facturen worden digitaal verzonden in .pdf-formaat (niet beveiligd).</t>
  </si>
  <si>
    <t>G.1.3</t>
  </si>
  <si>
    <t>G.1.4</t>
  </si>
  <si>
    <t xml:space="preserve">Vergoedingen kunnen door Opdrachtnemer in rekening gebracht worden nadat de acceptatie van het betreffende onderdeel succesvol is afgerond. </t>
  </si>
  <si>
    <t>G.2</t>
  </si>
  <si>
    <t>Prijzen en tarieven</t>
  </si>
  <si>
    <t>G.2.1</t>
  </si>
  <si>
    <t>Alle opgegeven (gemiddelde) uurtarieven en prijzen zullen tevens worden gehanteerd voor eventuele ad-hoc of Meerwerkwerkzaamheden gedurende de looptijd van de Overeenkomst.</t>
  </si>
  <si>
    <t>G.2.2</t>
  </si>
  <si>
    <t xml:space="preserve">Vergoedingen worden zoveel als mogelijk bepaald en gefactureerd per feitelijk gebruikte eenheid, waarbij het aantal eenheden naar boven kan worden bijgeschaald op ieder moment en per maand kan dalen met een maximum 10%. Deze krimp geldt overigens niet voor diensten die via derden worden afgenomen en een groter percentage krimp kennen (waaronder Microsoft). </t>
  </si>
  <si>
    <t>G.2.3</t>
  </si>
  <si>
    <t>Er mogen geen kortingen worden opgenomen in tabblad 4 Prijzenblad, behoudens waar expliciet in het Prijzenblad is aangegeven dat een korting kan worden opgenomen. Indien voor het overige de wens bestaat kortingen te geven, dienen deze te worden verwerkt in de uurlonen, (materiaal)prijzen en dergelijke, enzovoort.</t>
  </si>
  <si>
    <t>G.2.4</t>
  </si>
  <si>
    <t>Het opnemen van symbolische tarieven of prijzen, negatieve tarieven of prijzen of negatieve kortingen en/of negatieve percentages, dan wel negatieve correctiefactoren in de Inschrijving is niet toegestaan en leidt tot uitsluiting van deelname aan de Aanbestedingsleidraad.</t>
  </si>
  <si>
    <t>G.2.5</t>
  </si>
  <si>
    <t>De Inschrijver mag alleen realistische prijzen indienen, dat wil zeggen prijzen die zodanig zijn dat de Inschrijver hiervoor aantoonbaar de dienstverlening kan uitvoeren zonder dat dit ten koste gaat van de kwaliteit van de uitvoering door of de continuïteit van de Inschrijver gedurende de uitvoeringsperiode.</t>
  </si>
  <si>
    <t>G.2.6</t>
  </si>
  <si>
    <t>Manipulatief offreren is niet toegestaan en leidt tot een ongeldige Inschrijving.</t>
  </si>
  <si>
    <t>Totaal</t>
  </si>
  <si>
    <r>
      <rPr>
        <b/>
        <sz val="16"/>
        <color rgb="FF671555"/>
        <rFont val="Arial"/>
        <family val="2"/>
      </rPr>
      <t>Tabblad 2 - Migratie en implementatie</t>
    </r>
    <r>
      <rPr>
        <b/>
        <sz val="16"/>
        <color rgb="FF0067B1"/>
        <rFont val="Arial"/>
        <family val="2"/>
      </rPr>
      <t xml:space="preserve">
</t>
    </r>
    <r>
      <rPr>
        <b/>
        <sz val="12"/>
        <color theme="1"/>
        <rFont val="Arial"/>
        <family val="2"/>
      </rPr>
      <t>Bij Europese Aanbesteding migratie, realisatie, inbeheername en door ontwikkeling van de ICT-omgeving voor Wijkteams Arnhem</t>
    </r>
  </si>
  <si>
    <t>U dient slechts de roze-gekleurde cellen in te vullen.</t>
  </si>
  <si>
    <t>Minimale eisen</t>
  </si>
  <si>
    <t>Opdrachtnemer voegt bij zijn Inschrijving een concept Plan van Aanpak voor de migratie en implementatie van de oplossing, welke voldoet aan de in dit tabblad gestelde Eisen en Wensen.</t>
  </si>
  <si>
    <t>In het bijgevoegde concept Plan van Aanpak wordt expliciet ingegaan op en rekening gehouden met de specifieke situatie van Aanbestedende dienst, zoals beschreven in de Aanbestedingsleidraad en dit Programma van Eisen en Wensen.</t>
  </si>
  <si>
    <t>A.3</t>
  </si>
  <si>
    <t>De randvoorwaarden die Opdrachtnemer aan Aanbestedende dienst stelt, zijn expliciet opgenomen in het Plan van Aanpak en zijn tevens volledig.</t>
  </si>
  <si>
    <t>A.4</t>
  </si>
  <si>
    <t>Opdrachtnemer beschrijft in het Plan van Aanpak tevens welke rollen en inspanning hij van Aanbestedende dienst verwacht tijdens de migratie en implementatie van de oplossing.</t>
  </si>
  <si>
    <t>A.5</t>
  </si>
  <si>
    <t>Bij een eventueel te verstrekken opdracht is de Opdrachtnemer verantwoordelijk voor de bedrijfsvaardige en geaccepteerde oplevering van de in deze Aanbesteding gevraagde diensten en eventueel bijbehorende diensten en/of apparatuur. Hierbij geldt een resultaatverplichting met betrekking tot de in dit document genoemde specificaties.</t>
  </si>
  <si>
    <t>A.6</t>
  </si>
  <si>
    <t>A.7</t>
  </si>
  <si>
    <t>Opdrachtnemer draagt zorg voor de aansluiting van de over te nemen en nieuw te realiseren functionaliteit, bij de uitgangspunten van de Baseline Informatiebeveiliging Overheid ten aanzien van informatiebeveiliging en draagt tevens zorg dat de functionaliteit blijft voldoen aan deze baseline.</t>
  </si>
  <si>
    <t>A.8</t>
  </si>
  <si>
    <t>Voor het project zoals beschreven in het Plan van Aanpak, dient de Opdrachtnemer een projectmanager aan te stellen voor zijn deel van de migratiewerkzaamheden. Deze projectleider is de evenknie van de projectleiders die Aanbestedende dienst en De Connectie aanstellen en dient zorg te dragen voor alle benodigde werkzaamheden, coördinatie van contacten tussen partijen en aanwezigheid op de benodigde periodieke overleggen op locatie van de Aanbestedende dienst.</t>
  </si>
  <si>
    <t>A.9</t>
  </si>
  <si>
    <t>De projectbegeleiding dient minimaal te bestaan uit een verantwoordelijke deskundige die de Nederlandse taal machtig is en in staat is om in voldoende mate te communiceren met derdelijns specialisten.</t>
  </si>
  <si>
    <t>A.10</t>
  </si>
  <si>
    <t>Opdrachtnemer wordt vooralsnog pas decharge verleent nadat alle restpunten uit de acceptatietesten zijn opgelost en door de Aanbestedende dienst zijn geaccepteerd.</t>
  </si>
  <si>
    <t>Kwaliteit beschrijving Plan van Aanpak</t>
  </si>
  <si>
    <t xml:space="preserve">Opdrachtnemer geeft in zijn Plan van Aanpak, bijvoorbeeld middels een RA(S)CI-tabel, duidelijk aan hoe de verantwoordelijkheden tussen Opdrachtnemer en Aanbestedende dienst zijn verdeeld. </t>
  </si>
  <si>
    <t xml:space="preserve">Opdrachtnemer zorgt voor een duidelijke beschrijving van taken en rollen voor personen die betrokken zijn bij het project, evenals een goede beschrijving voor een stuur- en/of (meerdere) werkgroepen). </t>
  </si>
  <si>
    <t xml:space="preserve">Opdrachtnemer neemt tevens een voorstel op voor overlegstructuren en afstemming die nodig zijn voor het project, inclusief frequentie en tijdigheid van de overleggen. </t>
  </si>
  <si>
    <t xml:space="preserve">Opdrachtnemer zorgt ervoor dat de in het Plan van Aanpak beschreven activiteiten en planning naadloos aansluiten op de door hem geraamde kosten in tabblad 4 van dit document. </t>
  </si>
  <si>
    <t>Voorgestelde tijdschema Plan van Aanpak</t>
  </si>
  <si>
    <t>C.0.1</t>
  </si>
  <si>
    <t>Opdrachtnemer verklaart zich bereid om, in gezamenlijk overleg met Aanbestedende dienst een definitief Plan van Aanpak op te stellen, welke uiterlijk vier (4) weken na gunning gereed is en de start van de daadwerkelijke migratie en implementatie betekent.</t>
  </si>
  <si>
    <t>C.0.2</t>
  </si>
  <si>
    <t>Opdrachtnemer verklaart dat hij direct na ondertekening van de Overeenkomst zal starten met de werkzaamheden die nodig zijn in het kader van uitvoering van deze Opdracht.</t>
  </si>
  <si>
    <t>C.0.3</t>
  </si>
  <si>
    <t>Het door Opdrachtnemer voorgestelde Plan van Aanpak kent een gefaseerde aanpak.</t>
  </si>
  <si>
    <t>C.0.4</t>
  </si>
  <si>
    <t xml:space="preserve">Uiterlijk 1 mei 2024 dient bedrijfsklare ingebruikname van de Microsoft Tenant, beheer van de fysieke apparatuur en de servicedesk gerealiseerd te zijn. </t>
  </si>
  <si>
    <t>C.0.5</t>
  </si>
  <si>
    <t>Opdrachtnemer maakt in zijn tijdschema gebruik van de navolgende fasering en zorgt ervoor dat bij iedere fase in ieder geval de genoemde activiteiten terugkomen.</t>
  </si>
  <si>
    <t>Inventarisatie</t>
  </si>
  <si>
    <t>C.1.1</t>
  </si>
  <si>
    <t>In het Plan van Aanpak beschrijft de Opdrachtnemer een activiteitenplan waarin de volgende activiteiten binnen deze fase (voorzien van start- en einddatum) minimaal terugkomen in het Plan van Aanpak:</t>
  </si>
  <si>
    <t>C.1.2</t>
  </si>
  <si>
    <t>Inventarisatie huidige omgeving door Aanbestedende dienst en Opdrachtnemer</t>
  </si>
  <si>
    <t>C.1.3</t>
  </si>
  <si>
    <t>Opstellen performance baseline door Aanbestedende dienst en Opdrachtnemer</t>
  </si>
  <si>
    <t>C.1.4</t>
  </si>
  <si>
    <t>Opstellen continuïteitsplan en beveiligingsplan door Aanbestedende dienst en Opdrachtnemer</t>
  </si>
  <si>
    <t>C.1.5</t>
  </si>
  <si>
    <t>Opstellen en vaststellen communicatieplan door Aanbestedende dienst Opdrachtnemer</t>
  </si>
  <si>
    <t>C.1.6</t>
  </si>
  <si>
    <t>Finaliseren SLA en DAP door Aanbestedende dienst en Opdrachtnemer</t>
  </si>
  <si>
    <t>C.1.7</t>
  </si>
  <si>
    <t>Finetunen Plan van aanpak door Opdrachtnemer</t>
  </si>
  <si>
    <t>C.1.8</t>
  </si>
  <si>
    <t>Goedkeuring Plan van aanpak door Aanbestedende dienst</t>
  </si>
  <si>
    <t>Lift-and-shift huidige oplossing (fase 1a)</t>
  </si>
  <si>
    <t>C.2.1</t>
  </si>
  <si>
    <t xml:space="preserve">De volgende eisen gelden ten aanzien van de fase lift-and-shift migratie van de huidige oplossing naar de opdrachtnemer: </t>
  </si>
  <si>
    <t>C.2.2</t>
  </si>
  <si>
    <t xml:space="preserve">Opdrachtnemer draagt zorg voor de adminitratieve en technische lift-and-shift migratie van, alsmede de verlenging van de licenties die nodig zijn voor de Microsoft Tenant. </t>
  </si>
  <si>
    <t>C.2.3</t>
  </si>
  <si>
    <t xml:space="preserve">Opdrachtnemer draagt zorg voor de administratieve en technische overname van hardware die binnen deze opdracht moet worden overgenomen van de vorige dienstverlener. </t>
  </si>
  <si>
    <t>C.2.4</t>
  </si>
  <si>
    <t xml:space="preserve">Opdrachtnemer draagt zorg voor het vernieuwen van hardware die niet noodzakelijkerwijs van de vorige dienstverlener hoeft worden overgenomen. </t>
  </si>
  <si>
    <t>C.2.5</t>
  </si>
  <si>
    <t xml:space="preserve">Opdrachtnemer richt een helpdesk in, conform eisen in dit Programma van Eisen, om eindgebruikers te ondersteunen met vragen, wijzigingen en verstoringen. </t>
  </si>
  <si>
    <t>Realisatie nieuwe functionaliteit (fase 1b)</t>
  </si>
  <si>
    <t>C.3.1</t>
  </si>
  <si>
    <t xml:space="preserve">De volgende eisen gelden ten aanzien van de fase waarin nieuwe functionaliteit (niet te migreren van de latende leverancier) zal worden gerealiseerd: </t>
  </si>
  <si>
    <t>C.3.2</t>
  </si>
  <si>
    <t>Opdrachtnemer verzorgt een contract met een telecomprovider en draagt zorg voor simkaarten voor eindgebruikers van Aanbestedende dienst.</t>
  </si>
  <si>
    <t>C.3.3</t>
  </si>
  <si>
    <t xml:space="preserve">Opdrachtnemer draagt zorg voor het aansluiten van alle locaties van Aanbestedende dienst op een passende internetverbinding. </t>
  </si>
  <si>
    <t>C.3.4</t>
  </si>
  <si>
    <t xml:space="preserve">Opdrachtnemer draagt zorg voor het aanleggen van een managed Wifi-netwerk op iedere locatie van Aanbestedende dienst, conform de eisen in dit Programma van Eisen. </t>
  </si>
  <si>
    <t>C.3.5</t>
  </si>
  <si>
    <t xml:space="preserve">Opdrachtnemer draagt zorg voor de noodzakelijke LAN-infrastructuur binnen iedere locatie van Aanbestedende dienst, conform dit Programma van Eisen. </t>
  </si>
  <si>
    <t>C.3.6</t>
  </si>
  <si>
    <t xml:space="preserve">Opdrachtnemer realiseert een solide aansluiting van de werkplekken van Aanbestedende dienst op de  onderling besproken print-oplossing. </t>
  </si>
  <si>
    <t>Oplevering</t>
  </si>
  <si>
    <t>C.4.1</t>
  </si>
  <si>
    <t>C.4.2</t>
  </si>
  <si>
    <t>Opstellen Documentatie door Opdrachtnemer</t>
  </si>
  <si>
    <t>C.4.3</t>
  </si>
  <si>
    <t>Overdracht projectarchief door Opdrachtnemer</t>
  </si>
  <si>
    <t>C.4.4</t>
  </si>
  <si>
    <t>Test en acceptatie</t>
  </si>
  <si>
    <t>C.4.5</t>
  </si>
  <si>
    <r>
      <t>Ingebruikname door Aanbestedende dienst</t>
    </r>
    <r>
      <rPr>
        <sz val="10"/>
        <color theme="1"/>
        <rFont val="Arial"/>
        <family val="2"/>
      </rPr>
      <t xml:space="preserve"> (uiterlijk 1 mei 2024 voor fase 1a)</t>
    </r>
  </si>
  <si>
    <t>C.4.6</t>
  </si>
  <si>
    <t>Nazorg door Opdrachtnemer</t>
  </si>
  <si>
    <t>C.4.7</t>
  </si>
  <si>
    <t>Decharge Opdrachtnemer door Aanbestedende dienst</t>
  </si>
  <si>
    <t>Optimalisatie en verbeteringen</t>
  </si>
  <si>
    <t>C.5.1</t>
  </si>
  <si>
    <t>Na oplevering van alle werkzaamheden zoals beschreven in het kader van de migratie en realisatie van de ICT-omgeving voor Aanbestedende dienst, draagt Opdrachtnemer zorg voor stelselmatige verbetering en optimalisatie.</t>
  </si>
  <si>
    <t>Kwaliteit projectrisicoanalyse</t>
  </si>
  <si>
    <t>Uw projectaanpak voorziet erin dat risico's voortdurend worden bijgehouden.</t>
  </si>
  <si>
    <t>Opdrachtnemer heeft een overzicht opgenomen van de risico's die hij in dit project verwacht tegen te kunnen komen. Aanbestedende dienst beoordeelt de compleetheid en kwaliteit van dit overzicht en de concreetheid op eigen merites. Indien de Opdrachtnemer risico's die in beginsel in zijn invloedssfeer liggen, afwentelt op Aanbestedende dienst, worden minder punten toegekend.</t>
  </si>
  <si>
    <t>Wens</t>
  </si>
  <si>
    <t>Ja</t>
  </si>
  <si>
    <t>D.4</t>
  </si>
  <si>
    <t>Opdrachtnemer ontvangt meer punten naarmate het overzicht van mitigerende maatregelen meer in detail is en nader uitgewerkt wordt. Indien de mitigerende maatregelen ontbreken ontvangt de Opdrachtnemer geen punten. Indien de mitigerende maatregelen zijn beschreven, inclusief het restrisico en de verantwoordelijke, ontvangt de Opdrachtnemer 25 punten. Indien aan de bovenstaande criteria is voldaan en de mitigerende maatregelen sluiten naadloos aan op de risico's die geïdentificeerd zijn, zijn kwalitatief goed, zijn voorzien van een investering en eventuele opbrengsten en de oplossingen zijn reëel (investering en/of voordelen wegen op tegen het risico), ontvangt de Opdrachtnemer 50 punten.</t>
  </si>
  <si>
    <t>Totaal:</t>
  </si>
  <si>
    <r>
      <rPr>
        <b/>
        <sz val="16"/>
        <color rgb="FF671555"/>
        <rFont val="Arial"/>
        <family val="2"/>
      </rPr>
      <t>Tabblad 3 - On-going beheer</t>
    </r>
    <r>
      <rPr>
        <b/>
        <sz val="12"/>
        <color rgb="FF002060"/>
        <rFont val="Trebuchet MS"/>
        <family val="2"/>
      </rPr>
      <t xml:space="preserve">
</t>
    </r>
    <r>
      <rPr>
        <b/>
        <sz val="12"/>
        <color theme="1"/>
        <rFont val="Arial"/>
        <family val="2"/>
      </rPr>
      <t>Bij Europese Aanbesteding migratie, realisatie, inbeheername en door ontwikkeling van de ICT-omgeving voor Wijkteams Arnhem</t>
    </r>
  </si>
  <si>
    <t>Generieke eisen</t>
  </si>
  <si>
    <t>Opdrachtnemer voegt bij zijn Inschrijving de Service Level Agreement toe die standaard van toepassing is voor zijn dienstverlening en zorgt dat deze voldoet aan hetgeen gesteld in dit tabblad van het Programma van Eisen en Wensen.</t>
  </si>
  <si>
    <t>Voor alle geboden dienstverlening geldt dat de procesvoering en de inrichting van (beheer)processen dient te voldoen aan ITIL standaarden (of soortgelijke marktstandaarden).</t>
  </si>
  <si>
    <t>Met betrekking tot Service Management verklaart Opdrachtnemer ISO 20000/20001, of soortgelijke marktstandaard of best practice aan te houden.</t>
  </si>
  <si>
    <t>Voor de backup / restore systematiek gelden de volgende normen:</t>
  </si>
  <si>
    <t xml:space="preserve">- De RPO is gesteld op maximaal 24 uur. </t>
  </si>
  <si>
    <t>- De Retentietijd is minimaal 30 dagen.</t>
  </si>
  <si>
    <t>- De RTO is gesteld op maximaal 8 uur in geval van incidenten.</t>
  </si>
  <si>
    <t xml:space="preserve">Indien Inschrijver standaard snellere/betere normen hanteert dan hierboven beschreven, worden hiervoor punten toegekend. </t>
  </si>
  <si>
    <t>Kwaliteit on-going beheer</t>
  </si>
  <si>
    <t>B.0</t>
  </si>
  <si>
    <t>Ten behoeve van het beschikbaar stellen en houden van de ICT-infrastructuur garandeert de Opdrachtnemer dat zijn dienstverlening aan de eisen voldoet zoals in de navolgende onderdelen is opgenomen:</t>
  </si>
  <si>
    <t>Service level management</t>
  </si>
  <si>
    <t>Opdrachtnemer plant het onderhoudswindow zo in, dat de Aanbestedende dienst hier geen last van heeft in de dagelijkse bedrijfsvoering (07:00-18:00).</t>
  </si>
  <si>
    <t xml:space="preserve">Opdrachtnemer maakt minimaal 10 dagen voorafgaand aan regulier onderhoudt een melding bij Aanbestedende dienst, conform een nog in de DAP af te spreken procedure. </t>
  </si>
  <si>
    <t>Opdrachtnemer stelt een vaste contactpersoon aan, bijvoorbeeld een Service Level Manager, welke door Aanbestedende dienst benaderd kan worden als er vragen en/of opmerkingen zijn omtrent Service Level Management.</t>
  </si>
  <si>
    <t>B.1.4</t>
  </si>
  <si>
    <t xml:space="preserve">Voor vragen en/of opmerkingen omtrent privacy en security stelt Opdrachtnemer eveneens een vaste contactpersoon aan, bijvoorbeeld een (C)ISO. </t>
  </si>
  <si>
    <t>Servicedesk</t>
  </si>
  <si>
    <t xml:space="preserve">Opdrachtnemer zorgt gedurende de overeenkomst voor een skilled, oplossingsgerichte helpdesk met competente medewerkers die bereikbaar is voor Aanbestedende dienst. </t>
  </si>
  <si>
    <t xml:space="preserve">Alle medewerkers van Aanbestedende dienst hebben de mogelijkheid om vragen te stellen over het gebruik en functioneren van de aangeboden oplossing, alsmede het melden van verstoringen en incidenten. </t>
  </si>
  <si>
    <t xml:space="preserve">De helpdesk van Opdrachtnemer is op werkdagen telefonisch bereikbaar tussen 08:00 en 18:00 uur. </t>
  </si>
  <si>
    <t xml:space="preserve">De wachttijd voor telefonisch contact met de helpdesk van Opdrachtnemer bedraagt nooit meer dan 5 minuten. </t>
  </si>
  <si>
    <t xml:space="preserve">Opdrachtnemer hanteert een standaard procedure voor het melden en afhandelen van incidenten, welke blijkt uit het concept van de SLA dat is bijgevoegd bij deze inschrijving. </t>
  </si>
  <si>
    <t>Opdrachtnemer houdt voorts een gespecificeerde administratie bij van de gemelde en afgehandelde vragen en verstoringen, bijvoorbeeld in een (online) IT Service Management Tool.</t>
  </si>
  <si>
    <t>Opdrachtnemer verzorgt voor Aanbestedende dienst toegang middels Single Sign-on tot deze gespecificeerde administratie.</t>
  </si>
  <si>
    <t xml:space="preserve">De helpdesk van Opdrachtnemer is Single Point of Contact voor alle ICT-gerelateerde meldingen, ook wanneer Opdrachtnemer en/of Aanbestedende dienst voor bepaalde dienstverlening met derde partijen werken. </t>
  </si>
  <si>
    <t>B.2.9</t>
  </si>
  <si>
    <t>De voertaal op de helpdesk is Nederlands.</t>
  </si>
  <si>
    <t>B.2.10</t>
  </si>
  <si>
    <t>B.2.11</t>
  </si>
  <si>
    <t>Opdrachtnemer toont in zijn concept SLA aan dat de volgende respons- en reactietijden minimaal van toepassing zijn:</t>
  </si>
  <si>
    <t>B.2.12</t>
  </si>
  <si>
    <t>Reactietijd voor een melding met prioriteit hoog: 5 minuten</t>
  </si>
  <si>
    <t>B.2.13</t>
  </si>
  <si>
    <t>B.2.14</t>
  </si>
  <si>
    <t>Reactietijd voor een melding met prioriteit midden: 15 minuten</t>
  </si>
  <si>
    <t>B.2.15</t>
  </si>
  <si>
    <t>Oplostijd voor een melding met prioriteit midden: &lt; 8 uur</t>
  </si>
  <si>
    <t>B.2.16</t>
  </si>
  <si>
    <t>Reactietijd voor een melding met prioriteit laag: 15 minuten</t>
  </si>
  <si>
    <t>B.2.17</t>
  </si>
  <si>
    <t>Oplostijd voor een melding met prioriteit laag: &lt; 16 uur</t>
  </si>
  <si>
    <t>Service en incident management</t>
  </si>
  <si>
    <t>Opdrachtnemer garandeert maandelijks inzicht te zullen geven in incident statussen en prioritering, problemen,  en serviceverzoeken.</t>
  </si>
  <si>
    <t>Opdrachtnemer stelt Aanbestedende dienst in de gelegenheid om tussentijds, in overleg, prioritering en status van incidenten en requests te kunnen volgen en aanpassen via het web en/of telefonisch.</t>
  </si>
  <si>
    <t>Incidenten en events met de hoogste prioriteit worden altijd telefonisch bij Aanbestedende dienst onder de aandacht gebracht, of na het vastleggen telefonisch doorgesproken.</t>
  </si>
  <si>
    <t>Opdrachtnemer garandeert dat hij binnen 14 dagen na afloop van de kalendermaand, een SLA-rapportage opstelt en deze aan de service level manager van Aanbestedende dienst beschikbaar stelt. De SLA-rapportage bevat in ieder geval:</t>
  </si>
  <si>
    <t>B.3.5</t>
  </si>
  <si>
    <t>aantal, prioriteit, soort melding (tenminste incidenten, servicerequests en wijzigingen)</t>
  </si>
  <si>
    <t>B.3.6</t>
  </si>
  <si>
    <t>prestatieoverzichten van afhandeling meldingen (duur openstaande melding, responstijd, hersteltijd, per categorie)</t>
  </si>
  <si>
    <t>B.3.7</t>
  </si>
  <si>
    <t>aantal, soort en beschrijving beveiligingsincidenten (inclusief rapportages uit antivirus programma, firewall en/of intrusion detection systemen)</t>
  </si>
  <si>
    <t>B.3.8</t>
  </si>
  <si>
    <t>aantal, soort en beschrijving integriteitsincidenten</t>
  </si>
  <si>
    <t>B.3.9</t>
  </si>
  <si>
    <t>Gebruikerstevredenheid / klanttevredenheid</t>
  </si>
  <si>
    <t>B.3.10</t>
  </si>
  <si>
    <t>oordeel en/of advies n.a.v. rapportage</t>
  </si>
  <si>
    <t>B.3.11</t>
  </si>
  <si>
    <t>maatregelen ter verbetering van service levels indien deze beneden het vereiste niveau zijn of dreigen te raken</t>
  </si>
  <si>
    <t>B.3.12</t>
  </si>
  <si>
    <t>Opdrachtnemer garandeert dat hij eens per kwartaal (of anders voor zover overeengekomen) overleg heeft met de Regievoerder van Aanbestedende dienst. Hier zullen onder meer de volgende zaken besproken worden:</t>
  </si>
  <si>
    <t>B.3.13</t>
  </si>
  <si>
    <t>(1) Bespreking SLA-rapportages en opvolging voorgestelde maatregelen;</t>
  </si>
  <si>
    <t>B.3.14</t>
  </si>
  <si>
    <t>(2) Probleem management in overleg Regievoerder Aanbestedende dienst;</t>
  </si>
  <si>
    <t>B.3.15</t>
  </si>
  <si>
    <t>(3) Actueel houden technische- en beheerdocumentatie;</t>
  </si>
  <si>
    <t>B.3.16</t>
  </si>
  <si>
    <t>(4) Trendanalyses.</t>
  </si>
  <si>
    <t>B.3.17</t>
  </si>
  <si>
    <t>Na het melden van een incident, verstuurt de Opdrachtnemer een bevestiging van de ontvangst naar de gebruiker van de Aanbestedende dienst. Deze bevestiging dient alleen ter bevestiging en zorgt er niet voor dat de reactietijd wordt gestopt.</t>
  </si>
  <si>
    <t>B.3.18</t>
  </si>
  <si>
    <t>Als reactie (in de context van reactietijden) wordt gezien; een reactie van de desbetreffende specialist die verantwoordelijk is voor het oplossen van het incident.</t>
  </si>
  <si>
    <t>B.3.19</t>
  </si>
  <si>
    <t xml:space="preserve">Bij het melden van incidenten bij Opdrachtnemer zal de Aanbestedende dienst de prioriteit daarvan toekennen met in achtneming van bovenstaande definities zoals beschreven in sectie B.2 van dit tabblad van het Programma van Eisen. </t>
  </si>
  <si>
    <t>B.3.20</t>
  </si>
  <si>
    <t>Statusmelding van het incident is gericht aan de toegewezen contactpersoon en/of distributielijst van Aanbestedende dienst en geeft weer wat de bevindingen zijn (analyse) en welke acties worden ondernomen (de statusmelding geeft inhoudelijke informatie aangaande de voortgang van de oplossing van het Incident).</t>
  </si>
  <si>
    <t>B.3.21</t>
  </si>
  <si>
    <t>Zodra het Incident verholpen is (structureel of met een tijdelijke oplossing), dient de Opdrachtnemer de Aanbestedende dienst op passende wijze direct te informeren. Het is aan de Aanbestedende dienst om deze ook als zodanig te accepteren.</t>
  </si>
  <si>
    <t>B.3.22</t>
  </si>
  <si>
    <t>Indien een Incident is opgelost met een tijdelijke oplossing (d.w.z. afwijkend van de standaarduitvoering van de apparatuur of software), dan dient de Opdrachtnemer daarna onverwijld het oorspronkelijke Incident te verhelpen met een structurele oplossing. Zolang dit niet is gebeurd, blijft het Incident als Probleem openstaan.</t>
  </si>
  <si>
    <t>B.3.23</t>
  </si>
  <si>
    <t>In geval van een Prioriteit 1 incident dient een Root Cause Analyse (RCA) rapportage voor worden opgesteld. Hierin staat het volgende beschreven:</t>
  </si>
  <si>
    <t>B.3.24</t>
  </si>
  <si>
    <t>Evaluatie van verstoring.</t>
  </si>
  <si>
    <t>B.3.25</t>
  </si>
  <si>
    <t>Oorzaak van verstoring.</t>
  </si>
  <si>
    <t>B.3.26</t>
  </si>
  <si>
    <t>Besloten en toegepaste tijdelijke en/of structurele oplossing.</t>
  </si>
  <si>
    <t>B.3.27</t>
  </si>
  <si>
    <t>Maatregelen ter voorkoming van herhaling</t>
  </si>
  <si>
    <t>B.3.28</t>
  </si>
  <si>
    <t>Verbeterplan met opvolging op technisch vlak (SIP) als Organisatorisch vlak (OIP). SIP = service improvement Plan, OIP = Organisation Improvement Plan</t>
  </si>
  <si>
    <t>Change en release management</t>
  </si>
  <si>
    <t>Correctief onderhoud dat noodzakelijk is om een Incident op te lossen vindt altijd plaats in overleg met de Aanbestedende dienst en wordt uitgevoerd op een tijdstip welk met de Aanbestedende dienst in nader overleg is overeengekomen.</t>
  </si>
  <si>
    <t>B.5</t>
  </si>
  <si>
    <t>Event management / monitoring</t>
  </si>
  <si>
    <t>B.5.1</t>
  </si>
  <si>
    <t>Opdrachtnemer garandeert dat hij de diensten op een adequate manier monitort zodat bovenstaande eisen en wensen met betrekking tot service level management inzichtelijk gemaakt kunnen worden.</t>
  </si>
  <si>
    <t>B.6</t>
  </si>
  <si>
    <t>Problem management</t>
  </si>
  <si>
    <t>B.6.1</t>
  </si>
  <si>
    <t>Met betrekking tot Problem Management onderscheidt de Opdrachtnemer minimaal drie niveaus (te weten hoog, midden en laag), gebaseerd op de uitgangspunten die door Aanbestedende dienst zijn beschreven in sectie B.2 van dit Programma van Eisen.</t>
  </si>
  <si>
    <t>B.6.2</t>
  </si>
  <si>
    <t>De classificatie van problems gebeurt conform de SLA, waarbij het problem de classificatie van de onderliggende incidenten volgt.</t>
  </si>
  <si>
    <t>B.6.3</t>
  </si>
  <si>
    <t>Een Root Cause Analyse moet voor elk problem worden opgeleverd en bevat de oorzaak, eventuele tijdelijke oplossing en een voorstel voor de definitieve oplossing.</t>
  </si>
  <si>
    <t>B.7</t>
  </si>
  <si>
    <t>Availability management</t>
  </si>
  <si>
    <t>B.7.1</t>
  </si>
  <si>
    <t xml:space="preserve">Opdrachtnemer garandeert dat de totale beschikbaarheid van de aangeboden oplossing, voor zover binnen de invloedssfeer van Opdrachtnemer, minimaal 99% bedraagt (per maand gemeten), binnen het servicewindow. </t>
  </si>
  <si>
    <t>B.7.2</t>
  </si>
  <si>
    <t>Indien opdrachtnemer een hogere totale beschikbaarheid van de aangeboden oplossing, voor zover binnen de invloedssfeer van Opdrachtnemer, kan garanderen, worden hiervoor punten toegekend op de volgende manier: 
99,00 % - 99,34% uptime per maand gemeten: 15 punten
99,35 % - 99,70% uptime per maand gemeten: 30 punten
meer dan 99,70% uptime per maand gemeten: 50 punten</t>
  </si>
  <si>
    <t>B.8</t>
  </si>
  <si>
    <t>Change management</t>
  </si>
  <si>
    <t>B.8.1</t>
  </si>
  <si>
    <t xml:space="preserve">In het kader van Change Management maakt de Opdrachtnemer onderscheid tussen standaard en niet-standaard wijzigingen. </t>
  </si>
  <si>
    <t>B.8.2</t>
  </si>
  <si>
    <t>B.8.3</t>
  </si>
  <si>
    <t xml:space="preserve">Opdrachtnemer verklaart zich akkoord met in ieder geval de navolgende standaard wijzigingen: </t>
  </si>
  <si>
    <t>B.8.4</t>
  </si>
  <si>
    <t>Het installeren of verhuizen van een (nieuwe) fysieke werkplek</t>
  </si>
  <si>
    <t>B.8.5</t>
  </si>
  <si>
    <t>Blokkeren van gebruikerstoegang (account)</t>
  </si>
  <si>
    <t>B.8.6</t>
  </si>
  <si>
    <t>Aanmaken van nieuwe gebruikersaccounts (huidig: op basis van HelloID)</t>
  </si>
  <si>
    <t>B.8.7</t>
  </si>
  <si>
    <t>Afvoeren van gebruikersaccounts</t>
  </si>
  <si>
    <t>B.8.8</t>
  </si>
  <si>
    <t>Wijzigingen in autorisaties van gebruikers (huidig op basis van HelloID)</t>
  </si>
  <si>
    <t>B.8.9</t>
  </si>
  <si>
    <t>Herinstalleren van een fysieke werkplek</t>
  </si>
  <si>
    <t>B.8.10</t>
  </si>
  <si>
    <t>Wachtwoord reset</t>
  </si>
  <si>
    <t>B.8.11</t>
  </si>
  <si>
    <t>Het geautoriseerd installeren en toekennen van nieuwe (goedgekeurde) software aan een gebruiker</t>
  </si>
  <si>
    <t>B.8.12</t>
  </si>
  <si>
    <t>Wijzigingen in individuele instellingen email, agenda, filesettings</t>
  </si>
  <si>
    <t>B.8.13</t>
  </si>
  <si>
    <t>Verwerken aan- of afmelding domein op spamlijsten</t>
  </si>
  <si>
    <t>B.8.14</t>
  </si>
  <si>
    <t>Vervanging of vernieuwing van certificaten aan het einde van de lifecycle (denk bijv. aan SSL)</t>
  </si>
  <si>
    <t>B.8.15</t>
  </si>
  <si>
    <t>Vervanging van hardware (laptop, telefoon, beeldscherm, etc.) aan het einde van de lifecycle</t>
  </si>
  <si>
    <t>B.8.16</t>
  </si>
  <si>
    <t>Voor niet-standaard wijzigingen zullen Opdrachtnemer en Aanbestedende dienst een Request for Change proces doorlopen, waarvoor de volgende eisen gelden:</t>
  </si>
  <si>
    <t>B.8.17</t>
  </si>
  <si>
    <t>Alle wijzigingen zullen op projectbasis in overleg met Opdrachtnemer worden afgehandeld. In de DAP wordt opgenomen welke contactpersonen van de Aanbestedende dienst hiervoor gemachtigd zijn.</t>
  </si>
  <si>
    <t>B.8.18</t>
  </si>
  <si>
    <t>Opdrachtnemer start de change na ontvangst van een Request For Change (RFC) formulier van Aanbestedende dienst.</t>
  </si>
  <si>
    <t>B.8.19</t>
  </si>
  <si>
    <t>Opdrachtnemer voert voor elke wijziging die invloed heeft op de beschikbaarheid of performance van de Oplossing een risicoanalyse uit en legt deze vast in de RFC.</t>
  </si>
  <si>
    <t>B.8.20</t>
  </si>
  <si>
    <t>Opdrachtnemer levert voorafgaand aan uitvoering een Plan van Aanpak voor alle wijzigingen die van invloed kunnen zijn op de beschikbaarheid van de dienstverlening.</t>
  </si>
  <si>
    <t>B.8.21</t>
  </si>
  <si>
    <t>Opdrachtnemer voorziet de RFC van een roll-back plan voordat Aanbestedende dienst akkoord geeft voor uitvoering.</t>
  </si>
  <si>
    <t>B.8.22</t>
  </si>
  <si>
    <t>Na uitvoering van een RFC volgt op verzoek van Aanbestedende dienst een evaluatie met Opdrachtnemer.</t>
  </si>
  <si>
    <t>B.8.23</t>
  </si>
  <si>
    <t>Bij aanvragen voor wijzigingen die een levering of nieuw type dienstverlening betreffen, zal Opdrachtnemer na aanvraag van de Aanbestedende dienst een offerte uitbrengen binnen 5 werkdagen.</t>
  </si>
  <si>
    <t>B.8.24</t>
  </si>
  <si>
    <t>De offerte wordt kosteloos aan de Aanbestedende dienst aangeboden.</t>
  </si>
  <si>
    <t>B.9</t>
  </si>
  <si>
    <t>Overlegstructuren</t>
  </si>
  <si>
    <t>B.9.1</t>
  </si>
  <si>
    <t>Ten behoeve van de instandhouding van de dienstverlening zullen Opdrachtnemer en Aanbestedende dienst een overlegstructuur voeren op operationeel, tactisch en strategisch niveau. Opdrachtnemer doet hiervoor in zijn SLA of DAP een voorstel.</t>
  </si>
  <si>
    <t>B.9.2</t>
  </si>
  <si>
    <t>Na gunning werken Aanbestedende dienst en Opdrachtnemer gezamenlijk de voorgestelde overlegstructuren nader uit in de vast te stellen DAP.</t>
  </si>
  <si>
    <t>B.9.3</t>
  </si>
  <si>
    <t>Alle overleggen tussen de Aanbestedende dienst en Opdrachtnemer vinden plaats op het hoofdkantoor van Aanbestedende Dienst, tenzij onderling anders overeengekomen.</t>
  </si>
  <si>
    <t>Dossier Afspraken en Procedures (DAP)</t>
  </si>
  <si>
    <t xml:space="preserve">Opdrachtnemer verbindt zich eraan na gunning een DAP (dossier afspraken en procedures c.q. daily agreed procedures) met Opdrachtgever overeen te komen. </t>
  </si>
  <si>
    <r>
      <rPr>
        <b/>
        <sz val="16"/>
        <color rgb="FF671555"/>
        <rFont val="Arial"/>
        <family val="2"/>
      </rPr>
      <t>Tabblad 4 - Prijzenblad</t>
    </r>
    <r>
      <rPr>
        <b/>
        <sz val="12"/>
        <color rgb="FF002060"/>
        <rFont val="Trebuchet MS"/>
        <family val="2"/>
      </rPr>
      <t xml:space="preserve">
</t>
    </r>
    <r>
      <rPr>
        <b/>
        <sz val="12"/>
        <color theme="1"/>
        <rFont val="Arial"/>
        <family val="2"/>
      </rPr>
      <t>Bij Europese Aanbesteding migratie, realisatie, inbeheername en door ontwikkeling van de ICT-omgeving voor Wijkteams Arnhem</t>
    </r>
  </si>
  <si>
    <t>Eenmalige kosten</t>
  </si>
  <si>
    <t>Fase:</t>
  </si>
  <si>
    <t>Aantal dagen</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</si>
  <si>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</si>
  <si>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</si>
  <si>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</si>
  <si>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</si>
  <si>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</si>
  <si>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</si>
  <si>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</si>
  <si>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Aantal benodigd</t>
  </si>
  <si>
    <t>Opleiding</t>
  </si>
  <si>
    <t>Prijs</t>
  </si>
  <si>
    <t>Totale kosten opleidingen</t>
  </si>
  <si>
    <t>Documentatie</t>
  </si>
  <si>
    <t>Vaste prijs per stuk</t>
  </si>
  <si>
    <t>Totale kosten documentatie</t>
  </si>
  <si>
    <t>Systeembeheerhandleiding</t>
  </si>
  <si>
    <t>Technische documentatie</t>
  </si>
  <si>
    <t>Kosten voor uitvoer Exit-strategie</t>
  </si>
  <si>
    <t>Totale kosten uitvoer Exit-strategie</t>
  </si>
  <si>
    <t>Totaal Diensten implementatiefase (eenmalig)</t>
  </si>
  <si>
    <t>Ongoing diensten (3x12  maanden initieel)</t>
  </si>
  <si>
    <r>
      <t xml:space="preserve">Geef in onderstaande tabel een overzicht van de jaarlijkse kosten voor het ter beschikking stellen van uw oplossing en aanvullende diensten aan Aanbestedende dienst, waarbij u rekening houdt met de eisen en wensen zoals in dit Programma van Eisen beschreven, inclusief beheerdienstverlening en gedurende de initiele looptijd van het contract. De jaarprijs dient overeen te komen met de onderbouwing die u op tabblad 5 dient te geven. </t>
    </r>
    <r>
      <rPr>
        <sz val="9"/>
        <color rgb="FFFF0000"/>
        <rFont val="Arial"/>
        <family val="2"/>
      </rPr>
      <t>Alle prijzen zijn inclusief 21% verschuldigde BTW.</t>
    </r>
  </si>
  <si>
    <t>Totale operationele kosten per jaar voor diensten, conform Programma van Eisen</t>
  </si>
  <si>
    <t>Jaar 1</t>
  </si>
  <si>
    <t>Jaar 2</t>
  </si>
  <si>
    <t>Jaar 3</t>
  </si>
  <si>
    <t>Totaal Ongoing diensten (gebaseerd op zes jaar)</t>
  </si>
  <si>
    <t>Totaaloverzicht</t>
  </si>
  <si>
    <t>Transitieactiviteiten</t>
  </si>
  <si>
    <t>Kosten voor uitvoering Exit-strategie</t>
  </si>
  <si>
    <t>Korting eenmalige kosten</t>
  </si>
  <si>
    <t>Jaarlijkse kosten</t>
  </si>
  <si>
    <t xml:space="preserve">Total Cost of Ownership </t>
  </si>
  <si>
    <t>Omschrijving</t>
  </si>
  <si>
    <t>B.8.25</t>
  </si>
  <si>
    <t>B.8.26</t>
  </si>
  <si>
    <t>Aanvragen van Microsoft standaard functionaliteit (nieuwe Teams-omgeving, Forms, etc.)</t>
  </si>
  <si>
    <t>Uitgifte en inname van hardware voor thuisgebruik</t>
  </si>
  <si>
    <t xml:space="preserve">Opdrachtnemer verklaart zich te conformeren aan de overname (van De Connectie) van de beschreven hardware tegen de eveneens beschreven waardering, zoals weergegeven in de Aanbestedingsleidraad en in bijlage 7. </t>
  </si>
  <si>
    <t>LAN-verbinding (optie)</t>
  </si>
  <si>
    <t>Oplostijd voor een melding met prioriteit hoog: &lt; 4 uur</t>
  </si>
  <si>
    <t xml:space="preserve">Vergoedingen die betrekking hebben op de Implementatie van de Oplossing, worden door Opdrachtnemer maandelijks achteraf gefactureerd. De diensten daarentegen mogen vooraf gefactureerd worden, maar wel middels separate facturen (diensten gescheiden van project). </t>
  </si>
  <si>
    <t>Vervallen op basis van Nota van Inlichtingen 1.</t>
  </si>
  <si>
    <t>Standaard wijzigingen waarvoor geen vast tarief geldt zijn bij de prijs van de dienstverlening inbegrepen en worden qua oplostijd opgenomen in de gezamenlijk overeen te komen SLA.</t>
  </si>
  <si>
    <t xml:space="preserve">Opdrachtnemer maakt onderscheid tussen minimaal drie verschillende prioriteringen voor incidenten op basis van impact en omvang van een melding, bijvoorbeeld hoog/midden/laag, met ieder zijn eigen respons- en oplostijden. </t>
  </si>
  <si>
    <t>Opdrachtnemer beschrijft bij ieder risico mitigerende maatregelen die hij van toepassing acht om het risico zo klein mogelijk te krijgen. De verhoudingsgewijze aanwezigheid van mitigerende maatregelen levert 25 punten op. Bij alle risico een goede mitigerende maatregel betekend alle punten, bij de helft van de risico's een mitigerende maatregel betekent de helft van de punten, geen mitigerende maatregelen is geen punten.</t>
  </si>
  <si>
    <t xml:space="preserve">Opdrachtnemer draagt er zorg voor dat functionaliteit die hij van de latende leverancier overneemt of nieuw realiseert, qua kwaliteit, functionaliteit, informatieveiligheid en privacy minimaal gelijkwaardig is met het niveau zoals blijkt uit de beschikbare Aanbestedingsdocumenten. </t>
  </si>
  <si>
    <r>
      <t xml:space="preserve">Uitvoering projectmatige diensten. Laat de Activiteiten en fasen aansluiten op de door u gehanteerde activiteiten in het Plan van Aanpak. De activiteiten waarvoor u in de onderstaande tabel de benodigde inspanning opgeeft dienen herleidbaar te zijn naar het door u aangeleverde Plan van Aanpak, hou hierbij ook rekening met de genoemde milestones. Opdrachtnemer kan hieronder rijen weghalen of toevoegen om de aansluiting op uw Plan van Aanpak te maken. De geraamde inzet dient verder te zijn gespecificeerd op het tabblad voor prijsonderbouwing. </t>
    </r>
    <r>
      <rPr>
        <sz val="9"/>
        <color rgb="FFFF0000"/>
        <rFont val="Arial"/>
        <family val="2"/>
      </rPr>
      <t>Alle prijzen zijn inclusief 21% verschuldigde BTW.</t>
    </r>
  </si>
  <si>
    <t>Bedrag</t>
  </si>
  <si>
    <t>Inzet transitie</t>
  </si>
  <si>
    <r>
      <t xml:space="preserve">Kazerneplein 2, 6822ET, Arnhem (Noord-west), 19 medewerkers, 163m2 </t>
    </r>
    <r>
      <rPr>
        <sz val="10"/>
        <color rgb="FFFF0000"/>
        <rFont val="Arial"/>
        <family val="2"/>
      </rPr>
      <t>(uitgangspunt Inschrijving: 500/500 mb)</t>
    </r>
  </si>
  <si>
    <r>
      <t xml:space="preserve">Bonte Wetering 89, 6823JC, Arnhem (Noord-oost), 19 medewerkers, 100m2 </t>
    </r>
    <r>
      <rPr>
        <sz val="10"/>
        <color rgb="FFFF0000"/>
        <rFont val="Arial"/>
        <family val="2"/>
      </rPr>
      <t>(uitgangspunt Inschrijving: 500/500 mb)</t>
    </r>
  </si>
  <si>
    <r>
      <t xml:space="preserve">Laan van Presikhaaf 7, 6826HA, Arnhem (Presikhaaf), 18 medewerkers 123m2 </t>
    </r>
    <r>
      <rPr>
        <sz val="10"/>
        <color rgb="FFFF0000"/>
        <rFont val="Arial"/>
        <family val="2"/>
      </rPr>
      <t>(uitgangspunt Inschrijving: 500/500 mb)</t>
    </r>
  </si>
  <si>
    <r>
      <t xml:space="preserve">Spijkerstraat 185A, 6828DC, Arnhem (Centrum, Spijkerkwartier, Arnhemse Broek), 21 medewerkers, 135m2 </t>
    </r>
    <r>
      <rPr>
        <sz val="10"/>
        <color rgb="FFFF0000"/>
        <rFont val="Arial"/>
        <family val="2"/>
      </rPr>
      <t>(uitgangspunt Inschrijving: 500/500 mb)</t>
    </r>
  </si>
  <si>
    <r>
      <t xml:space="preserve">Croydonplein 388, 6831LE, Arnhem (Rijkerswoerd, Kronenburg, Vredenburg) 19 medewerkers, 100m2 </t>
    </r>
    <r>
      <rPr>
        <sz val="10"/>
        <color rgb="FFFF0000"/>
        <rFont val="Arial"/>
        <family val="2"/>
      </rPr>
      <t>(uitgangspunt Inschrijving: 500/500 mb)</t>
    </r>
  </si>
  <si>
    <r>
      <t xml:space="preserve">Mr. E.N. van Kleffensstraat 12, 6842CV, Arnhem (Elden, De Laar, Bedrijfsondersteuning), 41 medewerkers, 384m2 </t>
    </r>
    <r>
      <rPr>
        <sz val="10"/>
        <color rgb="FFFF0000"/>
        <rFont val="Arial"/>
        <family val="2"/>
      </rPr>
      <t>(uitgangspunt Inschrijving: 500/500 mb)</t>
    </r>
  </si>
  <si>
    <r>
      <t xml:space="preserve">Pallas Atheneplein 2, 6846XA, Arnhem (Schuytgraaf, Elderveld), 22 medewerkers, 153m2 </t>
    </r>
    <r>
      <rPr>
        <sz val="10"/>
        <color rgb="FFFF0000"/>
        <rFont val="Arial"/>
        <family val="2"/>
      </rPr>
      <t>(uitgangspunt Inschrijving: 500/500 mb)</t>
    </r>
  </si>
  <si>
    <r>
      <t>Van Oldenbarneveldtstraat 117, 6827AM (Stadsteams), 75 medewerkers, 345m2</t>
    </r>
    <r>
      <rPr>
        <sz val="10"/>
        <color rgb="FFFF0000"/>
        <rFont val="Arial"/>
        <family val="2"/>
      </rPr>
      <t xml:space="preserve"> (uitgangspunt Inschrijving: 500/500 mb)</t>
    </r>
  </si>
  <si>
    <r>
      <t xml:space="preserve">Akkerwindestraat 1, 6832CR, Arnhem (Malburgen), 25 medewerkers, 200m2 </t>
    </r>
    <r>
      <rPr>
        <sz val="10"/>
        <color rgb="FFFF0000"/>
        <rFont val="Arial"/>
        <family val="2"/>
      </rPr>
      <t>(uitgangspunt Inschrijving: 500/500 mb)</t>
    </r>
  </si>
  <si>
    <r>
      <t xml:space="preserve">Kazerneplein 2, 6822ET, Arnhem (Noord-west), 19 medewerkers, 163m2 </t>
    </r>
    <r>
      <rPr>
        <sz val="10"/>
        <color rgb="FFFF0000"/>
        <rFont val="Arial"/>
        <family val="2"/>
      </rPr>
      <t>(uitgangspunt Inschrijving: 4 access points)</t>
    </r>
  </si>
  <si>
    <r>
      <t xml:space="preserve">Bonte Wetering 89, 6823JC, Arnhem (Noord-oost), 19 medewerkers, 100m2 </t>
    </r>
    <r>
      <rPr>
        <sz val="10"/>
        <color rgb="FFFF0000"/>
        <rFont val="Arial"/>
        <family val="2"/>
      </rPr>
      <t>(uitgangspunt Inschrijving: 2 access points)</t>
    </r>
  </si>
  <si>
    <r>
      <t xml:space="preserve">Laan van Presikhaaf 7, 6826HA, Arnhem (Presikhaaf), 18 medewerkers 123m2 </t>
    </r>
    <r>
      <rPr>
        <sz val="10"/>
        <color rgb="FFFF0000"/>
        <rFont val="Arial"/>
        <family val="2"/>
      </rPr>
      <t>(uitgangspunt Inschrijving: 3 access points)</t>
    </r>
  </si>
  <si>
    <r>
      <t xml:space="preserve">Spijkerstraat 185A, 6828DC, Arnhem (Centrum, Spijkerkwartier, Arnhemse Broek), 21 medewerkers, 135m2 </t>
    </r>
    <r>
      <rPr>
        <sz val="10"/>
        <color rgb="FFFF0000"/>
        <rFont val="Arial"/>
        <family val="2"/>
      </rPr>
      <t>(uitgangspunt Inschrijving: 3 access points)</t>
    </r>
  </si>
  <si>
    <r>
      <t xml:space="preserve">Akkerwindestraat 1, 6832CR, Arnhem (Malburgen), 25 medewerkers, 200m2 </t>
    </r>
    <r>
      <rPr>
        <sz val="10"/>
        <color rgb="FFFF0000"/>
        <rFont val="Arial"/>
        <family val="2"/>
      </rPr>
      <t>(uitgangspunt Inschrijving: 4 access points)</t>
    </r>
  </si>
  <si>
    <r>
      <t>Croydonplein 388, 6831LE, Arnhem (Rijkerswoerd, Kronenburg, Vredenburg) 19 medewerkers, 100m2</t>
    </r>
    <r>
      <rPr>
        <sz val="10"/>
        <color rgb="FFFF0000"/>
        <rFont val="Arial"/>
        <family val="2"/>
      </rPr>
      <t xml:space="preserve"> (uitgangspunt Inschrijving: 2 access points)</t>
    </r>
  </si>
  <si>
    <r>
      <t>Mr. E.N. van Kleffensstraat 12, 6842CV, Arnhem (Elden, De Laar, Bedrijfsondersteuning), 41 medewerkers, 384m2</t>
    </r>
    <r>
      <rPr>
        <sz val="10"/>
        <color rgb="FFFF0000"/>
        <rFont val="Arial"/>
        <family val="2"/>
      </rPr>
      <t xml:space="preserve"> (uitgangspunt Inschrijving: 8 access points)</t>
    </r>
  </si>
  <si>
    <r>
      <t xml:space="preserve">Pallas Atheneplein 2, 6846XA, Arnhem (Schuytgraaf, Elderveld), 22 medewerkers, 153m2 </t>
    </r>
    <r>
      <rPr>
        <sz val="10"/>
        <color rgb="FFFF0000"/>
        <rFont val="Arial"/>
        <family val="2"/>
      </rPr>
      <t>(uitgangspunt Inschrijving: 4 access points)</t>
    </r>
  </si>
  <si>
    <r>
      <t xml:space="preserve">Van Oldenbarneveldtstraat 117, 6827AM (Stadsteams), 75 medewerkers, 345m2 </t>
    </r>
    <r>
      <rPr>
        <sz val="10"/>
        <color rgb="FFFF0000"/>
        <rFont val="Arial"/>
        <family val="2"/>
      </rPr>
      <t>(uitgangspunt Inschrijving: 7 access points)</t>
    </r>
  </si>
  <si>
    <t>Optioneel: LAN jaar 1</t>
  </si>
  <si>
    <t>Optioneel: LAN jaar 2</t>
  </si>
  <si>
    <t>Optioneel: LAN jaar 3</t>
  </si>
  <si>
    <t>Totale kosten LAN</t>
  </si>
  <si>
    <t>Optioneel: eenmalige kosten LAN-diensten</t>
  </si>
  <si>
    <t>Optioneel: eenmalige kosten LAN-diensten en installatie</t>
  </si>
  <si>
    <r>
      <t>Kazerneplein 2, 6822ET, Arnhem (Noord-west), 19 medewerkers, 163m2</t>
    </r>
    <r>
      <rPr>
        <sz val="10"/>
        <color rgb="FFFF0000"/>
        <rFont val="Arial"/>
        <family val="2"/>
      </rPr>
      <t xml:space="preserve"> (uitgangspunt Inschrijving: 24 netwerkpoorten)</t>
    </r>
  </si>
  <si>
    <r>
      <t xml:space="preserve">Bonte Wetering 89, 6823JC, Arnhem (Noord-oost), 19 medewerkers, 100m2 </t>
    </r>
    <r>
      <rPr>
        <sz val="10"/>
        <color rgb="FFFF0000"/>
        <rFont val="Arial"/>
        <family val="2"/>
      </rPr>
      <t>(uitgangspunt Inschrijving: 22 netwerkpoorten)</t>
    </r>
  </si>
  <si>
    <r>
      <t xml:space="preserve">Laan van Presikhaaf 7, 6826HA, Arnhem (Presikhaaf), 18 medewerkers 123m2 </t>
    </r>
    <r>
      <rPr>
        <sz val="10"/>
        <color rgb="FFFF0000"/>
        <rFont val="Arial"/>
        <family val="2"/>
      </rPr>
      <t>(uitgangspunt Inschrijving: 22 netwerkpoorten)</t>
    </r>
  </si>
  <si>
    <r>
      <t xml:space="preserve">Spijkerstraat 185A, 6828DC, Arnhem (Centrum, Spijkerkwartier, Arnhemse Broek), 21 medewerkers, 135m2 </t>
    </r>
    <r>
      <rPr>
        <sz val="10"/>
        <color rgb="FFFF0000"/>
        <rFont val="Arial"/>
        <family val="2"/>
      </rPr>
      <t>(uitgangspunt Inschrijving: 24 netwerkpoorten)</t>
    </r>
  </si>
  <si>
    <r>
      <t xml:space="preserve">Akkerwindestraat 1, 6832CR, Arnhem (Malburgen), 25 medewerkers, 200m2 </t>
    </r>
    <r>
      <rPr>
        <sz val="10"/>
        <color rgb="FFFF0000"/>
        <rFont val="Arial"/>
        <family val="2"/>
      </rPr>
      <t>(uitgangspunt Inschrijving: 30 netwerkpoorten)</t>
    </r>
  </si>
  <si>
    <r>
      <t xml:space="preserve">Croydonplein 388, 6831LE, Arnhem (Rijkerswoerd, Kronenburg, Vredenburg) 19 medewerkers, 100m2 </t>
    </r>
    <r>
      <rPr>
        <sz val="10"/>
        <color rgb="FFFF0000"/>
        <rFont val="Arial"/>
        <family val="2"/>
      </rPr>
      <t>(uitgangspunt Inschrijving: 22 netwerkpoorten)</t>
    </r>
  </si>
  <si>
    <r>
      <t xml:space="preserve">Mr. E.N. van Kleffensstraat 12, 6842CV, Arnhem (Elden, De Laar, Bedrijfsondersteuning), 41 medewerkers, 384m2 </t>
    </r>
    <r>
      <rPr>
        <sz val="10"/>
        <color rgb="FFFF0000"/>
        <rFont val="Arial"/>
        <family val="2"/>
      </rPr>
      <t>(uitgangspunt Inschrijving: 50 netwerkpoorten)</t>
    </r>
  </si>
  <si>
    <r>
      <t xml:space="preserve">Pallas Atheneplein 2, 6846XA, Arnhem (Schuytgraaf, Elderveld), 22 medewerkers, 153m2 </t>
    </r>
    <r>
      <rPr>
        <sz val="10"/>
        <color rgb="FFFF0000"/>
        <rFont val="Arial"/>
        <family val="2"/>
      </rPr>
      <t>(uitgangspunt Inschrijving: 27 netwerkpoorten)</t>
    </r>
  </si>
  <si>
    <r>
      <t xml:space="preserve">Van Oldenbarneveldtstraat 117, 6827AM (Stadsteams), 75 medewerkers, 345m2 </t>
    </r>
    <r>
      <rPr>
        <sz val="10"/>
        <color rgb="FFFF0000"/>
        <rFont val="Arial"/>
        <family val="2"/>
      </rPr>
      <t>(uitgangspunt Inschrijving: 83 netwerkpoorten)</t>
    </r>
  </si>
  <si>
    <t>Totaal ongoing diensten (3x12 maanden, zonder opties)</t>
  </si>
  <si>
    <t>TCO gebaseerd op initiële contractsduur van drie jaar (zonder opties)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</si>
</sst>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quot;€&quot;\ * #,##0.00_ ;_ &quot;€&quot;\ * \-#,##0.00_ ;_ &quot;€&quot;\ * &quot;-&quot;??_ ;_ @_ "/>
    <numFmt numFmtId="165" formatCode="_(&quot;€&quot;* #,##0.00_);_(&quot;€&quot;* \(#,##0.00\);_(&quot;€&quot;* &quot;-&quot;??_);_(@_)"/>
    <numFmt numFmtId="166" formatCode="_-&quot;€&quot;\ * #,##0.00_-;_-&quot;€&quot;\ * #,##0.00\-;_-&quot;€&quot;\ * &quot;-&quot;??_-;_-@_-"/>
    <numFmt numFmtId="167" formatCode="0##\-#######"/>
    <numFmt numFmtId="168" formatCode="_-* #,##0.00_-;_-* #,##0.00\-;_-* &quot;-&quot;??_-;_-@_-"/>
  </numFmts>
  <fonts count="54">
    <font>
      <sz val="11"/>
      <color theme="1"/>
      <name val="Calibri"/>
      <family val="2"/>
      <scheme val="minor"/>
    </font>
    <font>
      <sz val="8"/>
      <color indexed="8"/>
      <name val="Calibri"/>
      <family val="2"/>
    </font>
    <font>
      <sz val="8"/>
      <color indexed="8"/>
      <name val="Arial"/>
      <family val="2"/>
    </font>
    <font>
      <b/>
      <sz val="12"/>
      <color rgb="FF002060"/>
      <name val="Arial"/>
      <family val="2"/>
    </font>
    <font>
      <sz val="10"/>
      <name val="Arial"/>
      <family val="2"/>
    </font>
    <font>
      <b/>
      <sz val="11"/>
      <color theme="0"/>
      <name val="Arial"/>
      <family val="2"/>
    </font>
    <font>
      <sz val="11"/>
      <color theme="0"/>
      <name val="Arial"/>
      <family val="2"/>
    </font>
    <font>
      <sz val="8"/>
      <name val="Arial"/>
      <family val="2"/>
    </font>
    <font>
      <sz val="8"/>
      <color rgb="FF000000"/>
      <name val="Arial"/>
      <family val="2"/>
    </font>
    <font>
      <b/>
      <sz val="8"/>
      <name val="Arial"/>
      <family val="2"/>
    </font>
    <font>
      <sz val="11"/>
      <color theme="1"/>
      <name val="Calibri"/>
      <family val="2"/>
      <scheme val="minor"/>
    </font>
    <font>
      <sz val="11"/>
      <color indexed="20"/>
      <name val="Calibri"/>
      <family val="2"/>
    </font>
    <font>
      <b/>
      <sz val="11"/>
      <color indexed="9"/>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8"/>
      <name val="Calibri"/>
      <family val="2"/>
    </font>
    <font>
      <b/>
      <sz val="11"/>
      <color indexed="63"/>
      <name val="Calibri"/>
      <family val="2"/>
    </font>
    <font>
      <sz val="10"/>
      <name val="Arial"/>
      <family val="2"/>
    </font>
    <font>
      <b/>
      <sz val="10"/>
      <color theme="0"/>
      <name val="Trebuchet MS"/>
      <family val="2"/>
    </font>
    <font>
      <b/>
      <sz val="10"/>
      <name val="Trebuchet MS"/>
      <family val="2"/>
    </font>
    <font>
      <b/>
      <sz val="14"/>
      <color theme="0"/>
      <name val="Trebuchet MS"/>
      <family val="2"/>
    </font>
    <font>
      <b/>
      <sz val="10"/>
      <color indexed="9"/>
      <name val="Trebuchet MS"/>
      <family val="2"/>
    </font>
    <font>
      <b/>
      <sz val="12"/>
      <color rgb="FF002060"/>
      <name val="Trebuchet MS"/>
      <family val="2"/>
    </font>
    <font>
      <sz val="10"/>
      <color indexed="8"/>
      <name val="Arial"/>
      <family val="2"/>
    </font>
    <font>
      <sz val="10"/>
      <color rgb="FF000000"/>
      <name val="Arial"/>
      <family val="2"/>
    </font>
    <font>
      <b/>
      <sz val="10"/>
      <name val="Arial"/>
      <family val="2"/>
    </font>
    <font>
      <b/>
      <sz val="10"/>
      <color rgb="FF000000"/>
      <name val="Arial"/>
      <family val="2"/>
    </font>
    <font>
      <b/>
      <sz val="12"/>
      <name val="Arial"/>
      <family val="2"/>
    </font>
    <font>
      <b/>
      <sz val="12"/>
      <name val="Trebuchet MS"/>
      <family val="2"/>
    </font>
    <font>
      <sz val="8"/>
      <name val="Calibri"/>
      <family val="2"/>
      <scheme val="minor"/>
    </font>
    <font>
      <b/>
      <sz val="12"/>
      <color theme="1"/>
      <name val="Arial"/>
      <family val="2"/>
    </font>
    <font>
      <b/>
      <sz val="12"/>
      <color rgb="FF671555"/>
      <name val="Arial"/>
      <family val="2"/>
    </font>
    <font>
      <b/>
      <sz val="16"/>
      <color rgb="FF671555"/>
      <name val="Arial"/>
      <family val="2"/>
    </font>
    <font>
      <b/>
      <sz val="16"/>
      <color rgb="FF0067B1"/>
      <name val="Arial"/>
      <family val="2"/>
    </font>
    <font>
      <b/>
      <sz val="12"/>
      <color indexed="9"/>
      <name val="Syntax"/>
    </font>
    <font>
      <b/>
      <sz val="12"/>
      <color indexed="9"/>
      <name val="Arial"/>
      <family val="2"/>
    </font>
    <font>
      <sz val="10"/>
      <color indexed="9"/>
      <name val="Arial"/>
      <family val="2"/>
    </font>
    <font>
      <sz val="9"/>
      <name val="Arial"/>
      <family val="2"/>
    </font>
    <font>
      <sz val="9"/>
      <color rgb="FFFF0000"/>
      <name val="Arial"/>
      <family val="2"/>
    </font>
    <font>
      <b/>
      <sz val="12"/>
      <name val="Syntax"/>
    </font>
    <font>
      <b/>
      <sz val="8"/>
      <name val="Syntax"/>
    </font>
    <font>
      <i/>
      <sz val="8"/>
      <name val="Arial"/>
      <family val="2"/>
    </font>
    <font>
      <i/>
      <sz val="10"/>
      <name val="Arial"/>
      <family val="2"/>
    </font>
    <font>
      <b/>
      <sz val="8"/>
      <color indexed="9"/>
      <name val="Arial"/>
      <family val="2"/>
    </font>
    <font>
      <sz val="10"/>
      <color theme="1"/>
      <name val="Arial"/>
      <family val="2"/>
    </font>
    <font>
      <b/>
      <sz val="10"/>
      <color theme="1"/>
      <name val="Arial"/>
      <family val="2"/>
    </font>
    <font>
      <strike/>
      <sz val="8"/>
      <name val="Arial"/>
      <family val="2"/>
    </font>
    <font>
      <strike/>
      <sz val="10"/>
      <color theme="1"/>
      <name val="Arial"/>
      <family val="2"/>
    </font>
    <font>
      <strike/>
      <sz val="10"/>
      <name val="Arial"/>
      <family val="2"/>
    </font>
    <font>
      <strike/>
      <sz val="10"/>
      <color indexed="8"/>
      <name val="Arial"/>
      <family val="2"/>
    </font>
    <font>
      <sz val="10"/>
      <color rgb="FFFF0000"/>
      <name val="Arial"/>
      <family val="2"/>
    </font>
  </fonts>
  <fills count="21">
    <fill>
      <patternFill patternType="none"/>
    </fill>
    <fill>
      <patternFill patternType="gray125"/>
    </fill>
    <fill>
      <patternFill patternType="solid">
        <fgColor indexed="9"/>
        <bgColor indexed="33"/>
      </patternFill>
    </fill>
    <fill>
      <patternFill patternType="solid">
        <fgColor theme="0"/>
        <bgColor indexed="64"/>
      </patternFill>
    </fill>
    <fill>
      <patternFill patternType="solid">
        <fgColor rgb="FFFFFFFF"/>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rgb="FFFFC424"/>
        <bgColor indexed="64"/>
      </patternFill>
    </fill>
    <fill>
      <patternFill patternType="solid">
        <fgColor rgb="FF671555"/>
        <bgColor indexed="31"/>
      </patternFill>
    </fill>
    <fill>
      <patternFill patternType="solid">
        <fgColor rgb="FF671555"/>
        <bgColor indexed="55"/>
      </patternFill>
    </fill>
    <fill>
      <patternFill patternType="solid">
        <fgColor rgb="FFB6E3D4"/>
        <bgColor indexed="64"/>
      </patternFill>
    </fill>
    <fill>
      <patternFill patternType="solid">
        <fgColor rgb="FF1F615E"/>
        <bgColor indexed="64"/>
      </patternFill>
    </fill>
    <fill>
      <patternFill patternType="solid">
        <fgColor rgb="FFFFCEEC"/>
        <bgColor indexed="64"/>
      </patternFill>
    </fill>
    <fill>
      <patternFill patternType="solid">
        <fgColor rgb="FFEFEFEF"/>
        <bgColor indexed="64"/>
      </patternFill>
    </fill>
    <fill>
      <patternFill patternType="solid">
        <fgColor indexed="9"/>
        <bgColor indexed="64"/>
      </patternFill>
    </fill>
    <fill>
      <patternFill patternType="solid">
        <fgColor rgb="FF671555"/>
        <bgColor indexed="64"/>
      </patternFill>
    </fill>
    <fill>
      <patternFill patternType="solid">
        <fgColor rgb="FFAAD3C4"/>
        <bgColor indexed="64"/>
      </patternFill>
    </fill>
    <fill>
      <patternFill patternType="solid">
        <fgColor theme="0"/>
        <bgColor indexed="33"/>
      </patternFill>
    </fill>
  </fills>
  <borders count="38">
    <border>
      <left/>
      <right/>
      <top/>
      <bottom/>
      <diagonal/>
    </border>
    <border>
      <left/>
      <right/>
      <top/>
      <bottom style="thin">
        <color auto="1"/>
      </bottom>
      <diagonal/>
    </border>
    <border>
      <left/>
      <right/>
      <top/>
      <bottom style="thick">
        <color indexed="64"/>
      </bottom>
      <diagonal/>
    </border>
    <border>
      <left/>
      <right style="thin">
        <color indexed="64"/>
      </right>
      <top/>
      <bottom style="thick">
        <color indexed="64"/>
      </bottom>
      <diagonal/>
    </border>
    <border>
      <left style="thin">
        <color indexed="64"/>
      </left>
      <right/>
      <top/>
      <bottom style="thin">
        <color indexed="64"/>
      </bottom>
      <diagonal/>
    </border>
    <border>
      <left style="thick">
        <color indexed="64"/>
      </left>
      <right/>
      <top/>
      <bottom style="thin">
        <color indexed="64"/>
      </bottom>
      <diagonal/>
    </border>
    <border>
      <left/>
      <right style="thick">
        <color indexed="64"/>
      </right>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auto="1"/>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22"/>
      </left>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right/>
      <top style="thin">
        <color auto="1"/>
      </top>
      <bottom style="double">
        <color auto="1"/>
      </bottom>
      <diagonal/>
    </border>
    <border>
      <left/>
      <right style="thin">
        <color indexed="22"/>
      </right>
      <top style="thin">
        <color indexed="23"/>
      </top>
      <bottom/>
      <diagonal/>
    </border>
    <border>
      <left style="thin">
        <color indexed="22"/>
      </left>
      <right style="thin">
        <color indexed="22"/>
      </right>
      <top style="thin">
        <color indexed="23"/>
      </top>
      <bottom/>
      <diagonal/>
    </border>
    <border>
      <left style="thin">
        <color indexed="22"/>
      </left>
      <right/>
      <top style="thin">
        <color indexed="23"/>
      </top>
      <bottom/>
      <diagonal/>
    </border>
    <border>
      <left style="thick">
        <color indexed="64"/>
      </left>
      <right style="thin">
        <color auto="1"/>
      </right>
      <top style="thin">
        <color indexed="64"/>
      </top>
      <bottom style="thin">
        <color theme="1"/>
      </bottom>
      <diagonal/>
    </border>
    <border>
      <left style="thin">
        <color indexed="64"/>
      </left>
      <right style="thick">
        <color indexed="64"/>
      </right>
      <top style="thin">
        <color indexed="64"/>
      </top>
      <bottom style="thin">
        <color theme="1"/>
      </bottom>
      <diagonal/>
    </border>
    <border>
      <left style="thick">
        <color indexed="64"/>
      </left>
      <right style="thin">
        <color theme="1"/>
      </right>
      <top style="thin">
        <color theme="1"/>
      </top>
      <bottom style="thin">
        <color theme="1"/>
      </bottom>
      <diagonal/>
    </border>
    <border>
      <left style="thick">
        <color indexed="64"/>
      </left>
      <right style="thin">
        <color auto="1"/>
      </right>
      <top/>
      <bottom/>
      <diagonal/>
    </border>
    <border>
      <left style="thick">
        <color indexed="64"/>
      </left>
      <right style="thin">
        <color auto="1"/>
      </right>
      <top style="thin">
        <color theme="1"/>
      </top>
      <bottom style="thin">
        <color theme="1"/>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s>
  <cellStyleXfs count="225">
    <xf numFmtId="0" fontId="0" fillId="0" borderId="0"/>
    <xf numFmtId="0" fontId="1" fillId="0" borderId="0"/>
    <xf numFmtId="166" fontId="4" fillId="0" borderId="0" applyFont="0" applyFill="0" applyBorder="0" applyAlignment="0" applyProtection="0"/>
    <xf numFmtId="0" fontId="4" fillId="0" borderId="0"/>
    <xf numFmtId="166" fontId="4" fillId="0" borderId="0" applyFont="0" applyFill="0" applyBorder="0" applyAlignment="0" applyProtection="0"/>
    <xf numFmtId="0" fontId="11" fillId="5" borderId="0" applyNumberFormat="0" applyBorder="0" applyAlignment="0" applyProtection="0"/>
    <xf numFmtId="0" fontId="12" fillId="6" borderId="7"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0" fontId="13" fillId="0" borderId="0" applyNumberFormat="0" applyFill="0" applyBorder="0" applyAlignment="0" applyProtection="0"/>
    <xf numFmtId="0" fontId="14" fillId="0" borderId="8" applyNumberFormat="0" applyFill="0" applyAlignment="0" applyProtection="0"/>
    <xf numFmtId="0" fontId="15" fillId="0" borderId="9" applyNumberFormat="0" applyFill="0" applyAlignment="0" applyProtection="0"/>
    <xf numFmtId="0" fontId="16" fillId="0" borderId="10" applyNumberFormat="0" applyFill="0" applyAlignment="0" applyProtection="0"/>
    <xf numFmtId="0" fontId="16" fillId="0" borderId="0" applyNumberFormat="0" applyFill="0" applyBorder="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0" fontId="17" fillId="7" borderId="11" applyNumberFormat="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168"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8" fillId="8" borderId="12" applyNumberFormat="0" applyFon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0" fontId="19" fillId="9" borderId="13"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10"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18" fillId="0" borderId="0"/>
    <xf numFmtId="0" fontId="4" fillId="0" borderId="0"/>
    <xf numFmtId="0" fontId="4" fillId="0" borderId="0"/>
    <xf numFmtId="0" fontId="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66" fontId="4" fillId="0" borderId="0" applyFill="0" applyBorder="0" applyAlignment="0" applyProtection="0"/>
    <xf numFmtId="165" fontId="4" fillId="0" borderId="0" applyFont="0" applyFill="0" applyBorder="0" applyAlignment="0" applyProtection="0"/>
    <xf numFmtId="0" fontId="20" fillId="0" borderId="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xf numFmtId="0" fontId="19" fillId="9" borderId="16" applyNumberFormat="0" applyAlignment="0" applyProtection="0"/>
    <xf numFmtId="0" fontId="17" fillId="7" borderId="14" applyNumberFormat="0" applyAlignment="0" applyProtection="0"/>
    <xf numFmtId="0" fontId="18" fillId="8" borderId="15" applyNumberFormat="0" applyFont="0" applyAlignment="0" applyProtection="0"/>
  </cellStyleXfs>
  <cellXfs count="153">
    <xf numFmtId="0" fontId="0" fillId="0" borderId="0" xfId="0"/>
    <xf numFmtId="0" fontId="2" fillId="2" borderId="0" xfId="1" applyFont="1" applyFill="1" applyAlignment="1">
      <alignment vertical="top"/>
    </xf>
    <xf numFmtId="0" fontId="2" fillId="3" borderId="0" xfId="1" applyFont="1" applyFill="1" applyAlignment="1">
      <alignment vertical="top"/>
    </xf>
    <xf numFmtId="0" fontId="3" fillId="2" borderId="0" xfId="1" applyFont="1" applyFill="1" applyAlignment="1">
      <alignment vertical="top" wrapText="1"/>
    </xf>
    <xf numFmtId="0" fontId="2" fillId="0" borderId="0" xfId="1" applyFont="1" applyAlignment="1">
      <alignment vertical="top"/>
    </xf>
    <xf numFmtId="0" fontId="0" fillId="4" borderId="0" xfId="0" applyFill="1"/>
    <xf numFmtId="0" fontId="2" fillId="4" borderId="0" xfId="1" applyFont="1" applyFill="1" applyAlignment="1">
      <alignment horizontal="left" vertical="top"/>
    </xf>
    <xf numFmtId="0" fontId="7" fillId="4" borderId="0" xfId="3" applyFont="1" applyFill="1" applyAlignment="1">
      <alignment horizontal="left" vertical="top"/>
    </xf>
    <xf numFmtId="0" fontId="8" fillId="4" borderId="0" xfId="0" applyFont="1" applyFill="1" applyAlignment="1">
      <alignment horizontal="left" vertical="top" wrapText="1" indent="2"/>
    </xf>
    <xf numFmtId="0" fontId="7" fillId="4" borderId="0" xfId="3" applyFont="1" applyFill="1" applyAlignment="1">
      <alignment horizontal="center" vertical="center"/>
    </xf>
    <xf numFmtId="0" fontId="2" fillId="4" borderId="0" xfId="1" applyFont="1" applyFill="1" applyAlignment="1">
      <alignment horizontal="center" vertical="center"/>
    </xf>
    <xf numFmtId="0" fontId="7" fillId="4" borderId="0" xfId="1" applyFont="1" applyFill="1" applyAlignment="1">
      <alignment horizontal="left" vertical="top" wrapText="1"/>
    </xf>
    <xf numFmtId="0" fontId="7" fillId="4" borderId="0" xfId="0" applyFont="1" applyFill="1" applyAlignment="1">
      <alignment vertical="top" wrapText="1"/>
    </xf>
    <xf numFmtId="0" fontId="22" fillId="4" borderId="0" xfId="3" applyFont="1" applyFill="1" applyAlignment="1">
      <alignment horizontal="center" vertical="center"/>
    </xf>
    <xf numFmtId="0" fontId="22" fillId="4" borderId="0" xfId="3" applyFont="1" applyFill="1" applyAlignment="1">
      <alignment horizontal="right" vertical="center"/>
    </xf>
    <xf numFmtId="0" fontId="0" fillId="10" borderId="0" xfId="0" applyFill="1"/>
    <xf numFmtId="0" fontId="30" fillId="4" borderId="0" xfId="3" applyFont="1" applyFill="1" applyAlignment="1">
      <alignment horizontal="right" vertical="center"/>
    </xf>
    <xf numFmtId="0" fontId="30" fillId="4" borderId="0" xfId="3" applyFont="1" applyFill="1" applyAlignment="1">
      <alignment horizontal="center" vertical="center"/>
    </xf>
    <xf numFmtId="0" fontId="31" fillId="4" borderId="0" xfId="3" applyFont="1" applyFill="1" applyAlignment="1">
      <alignment horizontal="right" vertical="center"/>
    </xf>
    <xf numFmtId="0" fontId="31" fillId="4" borderId="0" xfId="3" applyFont="1" applyFill="1" applyAlignment="1">
      <alignment horizontal="center" vertical="center"/>
    </xf>
    <xf numFmtId="0" fontId="24" fillId="11" borderId="1" xfId="1" applyFont="1" applyFill="1" applyBorder="1" applyAlignment="1">
      <alignment horizontal="center" vertical="top"/>
    </xf>
    <xf numFmtId="0" fontId="24" fillId="12" borderId="1" xfId="1" applyFont="1" applyFill="1" applyBorder="1" applyAlignment="1">
      <alignment horizontal="left" vertical="top" wrapText="1"/>
    </xf>
    <xf numFmtId="0" fontId="24" fillId="11" borderId="1" xfId="1" applyFont="1" applyFill="1" applyBorder="1" applyAlignment="1">
      <alignment horizontal="center" vertical="top" wrapText="1"/>
    </xf>
    <xf numFmtId="0" fontId="21" fillId="11" borderId="2" xfId="1" applyFont="1" applyFill="1" applyBorder="1" applyAlignment="1">
      <alignment vertical="top" wrapText="1"/>
    </xf>
    <xf numFmtId="0" fontId="21" fillId="11" borderId="3" xfId="1" applyFont="1" applyFill="1" applyBorder="1" applyAlignment="1">
      <alignment vertical="top" wrapText="1"/>
    </xf>
    <xf numFmtId="0" fontId="23" fillId="14" borderId="4" xfId="3" applyFont="1" applyFill="1" applyBorder="1" applyAlignment="1">
      <alignment horizontal="left" vertical="center"/>
    </xf>
    <xf numFmtId="167" fontId="23" fillId="14" borderId="1" xfId="3" applyNumberFormat="1" applyFont="1" applyFill="1" applyBorder="1" applyAlignment="1">
      <alignment horizontal="left" vertical="center"/>
    </xf>
    <xf numFmtId="167" fontId="5" fillId="14" borderId="1" xfId="3" applyNumberFormat="1" applyFont="1" applyFill="1" applyBorder="1" applyAlignment="1">
      <alignment horizontal="center" vertical="top"/>
    </xf>
    <xf numFmtId="0" fontId="6" fillId="14" borderId="1" xfId="1" applyFont="1" applyFill="1" applyBorder="1" applyAlignment="1">
      <alignment horizontal="center" vertical="top"/>
    </xf>
    <xf numFmtId="0" fontId="6" fillId="14" borderId="5" xfId="1" applyFont="1" applyFill="1" applyBorder="1" applyAlignment="1">
      <alignment horizontal="left" vertical="top"/>
    </xf>
    <xf numFmtId="0" fontId="6" fillId="14" borderId="6" xfId="1" applyFont="1" applyFill="1" applyBorder="1" applyAlignment="1">
      <alignment horizontal="left" vertical="top"/>
    </xf>
    <xf numFmtId="0" fontId="0" fillId="3" borderId="0" xfId="0" applyFill="1"/>
    <xf numFmtId="0" fontId="2" fillId="3" borderId="0" xfId="1" applyFont="1" applyFill="1" applyAlignment="1">
      <alignment horizontal="left" vertical="top"/>
    </xf>
    <xf numFmtId="0" fontId="4" fillId="17" borderId="0" xfId="3" applyFill="1" applyAlignment="1">
      <alignment vertical="top"/>
    </xf>
    <xf numFmtId="0" fontId="28" fillId="17" borderId="0" xfId="3" applyFont="1" applyFill="1" applyAlignment="1">
      <alignment horizontal="right" vertical="top"/>
    </xf>
    <xf numFmtId="0" fontId="4" fillId="3" borderId="0" xfId="3" applyFill="1" applyAlignment="1">
      <alignment vertical="top"/>
    </xf>
    <xf numFmtId="0" fontId="42" fillId="17" borderId="0" xfId="3" applyFont="1" applyFill="1" applyAlignment="1">
      <alignment horizontal="right" vertical="top"/>
    </xf>
    <xf numFmtId="0" fontId="43" fillId="17" borderId="0" xfId="3" applyFont="1" applyFill="1" applyAlignment="1">
      <alignment horizontal="right" vertical="top"/>
    </xf>
    <xf numFmtId="0" fontId="9" fillId="0" borderId="0" xfId="3" applyFont="1" applyAlignment="1">
      <alignment vertical="top" wrapText="1"/>
    </xf>
    <xf numFmtId="0" fontId="44" fillId="0" borderId="0" xfId="3" applyFont="1" applyAlignment="1">
      <alignment horizontal="right" vertical="top" wrapText="1"/>
    </xf>
    <xf numFmtId="166" fontId="44" fillId="0" borderId="0" xfId="3" applyNumberFormat="1" applyFont="1" applyAlignment="1">
      <alignment vertical="top"/>
    </xf>
    <xf numFmtId="0" fontId="7" fillId="17" borderId="0" xfId="3" applyFont="1" applyFill="1" applyAlignment="1">
      <alignment vertical="top"/>
    </xf>
    <xf numFmtId="0" fontId="42" fillId="3" borderId="0" xfId="3" applyFont="1" applyFill="1" applyAlignment="1">
      <alignment horizontal="right" vertical="top"/>
    </xf>
    <xf numFmtId="0" fontId="7" fillId="3" borderId="0" xfId="3" applyFont="1" applyFill="1" applyAlignment="1">
      <alignment horizontal="center" vertical="top"/>
    </xf>
    <xf numFmtId="0" fontId="7" fillId="3" borderId="0" xfId="3" applyFont="1" applyFill="1" applyAlignment="1">
      <alignment horizontal="center" vertical="top" wrapText="1"/>
    </xf>
    <xf numFmtId="0" fontId="7" fillId="3" borderId="0" xfId="3" applyFont="1" applyFill="1" applyAlignment="1">
      <alignment vertical="top" wrapText="1"/>
    </xf>
    <xf numFmtId="166" fontId="7" fillId="3" borderId="0" xfId="4" applyFont="1" applyFill="1" applyAlignment="1">
      <alignment vertical="top"/>
    </xf>
    <xf numFmtId="0" fontId="7" fillId="17" borderId="0" xfId="3" applyFont="1" applyFill="1" applyAlignment="1">
      <alignment horizontal="center" vertical="top"/>
    </xf>
    <xf numFmtId="0" fontId="7" fillId="17" borderId="0" xfId="3" applyFont="1" applyFill="1" applyAlignment="1">
      <alignment horizontal="right" vertical="top"/>
    </xf>
    <xf numFmtId="0" fontId="4" fillId="3" borderId="0" xfId="3" applyFill="1" applyAlignment="1">
      <alignment vertical="top" wrapText="1"/>
    </xf>
    <xf numFmtId="0" fontId="7" fillId="3" borderId="0" xfId="3" applyFont="1" applyFill="1" applyAlignment="1">
      <alignment horizontal="right" vertical="top" wrapText="1"/>
    </xf>
    <xf numFmtId="0" fontId="4" fillId="17" borderId="0" xfId="3" applyFill="1" applyAlignment="1">
      <alignment vertical="top" wrapText="1"/>
    </xf>
    <xf numFmtId="0" fontId="9" fillId="17" borderId="0" xfId="3" applyFont="1" applyFill="1" applyAlignment="1">
      <alignment horizontal="right" vertical="top" wrapText="1"/>
    </xf>
    <xf numFmtId="166" fontId="4" fillId="17" borderId="0" xfId="3" applyNumberFormat="1" applyFill="1" applyAlignment="1">
      <alignment vertical="top"/>
    </xf>
    <xf numFmtId="0" fontId="37" fillId="18" borderId="0" xfId="3" applyFont="1" applyFill="1" applyAlignment="1">
      <alignment horizontal="right" vertical="top"/>
    </xf>
    <xf numFmtId="0" fontId="38" fillId="18" borderId="0" xfId="3" applyFont="1" applyFill="1" applyAlignment="1">
      <alignment vertical="top"/>
    </xf>
    <xf numFmtId="0" fontId="39" fillId="18" borderId="0" xfId="3" applyFont="1" applyFill="1" applyAlignment="1">
      <alignment vertical="top"/>
    </xf>
    <xf numFmtId="0" fontId="39" fillId="18" borderId="0" xfId="3" applyFont="1" applyFill="1" applyAlignment="1">
      <alignment vertical="top" wrapText="1"/>
    </xf>
    <xf numFmtId="166" fontId="45" fillId="15" borderId="0" xfId="4" applyFont="1" applyFill="1" applyAlignment="1">
      <alignment vertical="top"/>
    </xf>
    <xf numFmtId="0" fontId="9" fillId="15" borderId="0" xfId="3" applyFont="1" applyFill="1" applyAlignment="1">
      <alignment horizontal="right" vertical="center"/>
    </xf>
    <xf numFmtId="0" fontId="7" fillId="19" borderId="0" xfId="3" applyFont="1" applyFill="1" applyAlignment="1">
      <alignment horizontal="center" vertical="center" wrapText="1"/>
    </xf>
    <xf numFmtId="0" fontId="7" fillId="19" borderId="0" xfId="3" applyFont="1" applyFill="1" applyAlignment="1">
      <alignment vertical="top" wrapText="1"/>
    </xf>
    <xf numFmtId="0" fontId="7" fillId="19" borderId="0" xfId="3" applyFont="1" applyFill="1" applyAlignment="1">
      <alignment vertical="top"/>
    </xf>
    <xf numFmtId="0" fontId="9" fillId="19" borderId="0" xfId="3" applyFont="1" applyFill="1" applyAlignment="1">
      <alignment horizontal="right" vertical="top"/>
    </xf>
    <xf numFmtId="0" fontId="28" fillId="17" borderId="0" xfId="3" applyFont="1" applyFill="1" applyAlignment="1">
      <alignment horizontal="left" vertical="top"/>
    </xf>
    <xf numFmtId="0" fontId="46" fillId="3" borderId="0" xfId="3" applyFont="1" applyFill="1" applyAlignment="1">
      <alignment horizontal="right" vertical="top"/>
    </xf>
    <xf numFmtId="0" fontId="7" fillId="3" borderId="0" xfId="3" applyFont="1" applyFill="1" applyAlignment="1">
      <alignment horizontal="right" vertical="top"/>
    </xf>
    <xf numFmtId="0" fontId="4" fillId="0" borderId="0" xfId="3" applyAlignment="1">
      <alignment vertical="top" wrapText="1"/>
    </xf>
    <xf numFmtId="0" fontId="4" fillId="0" borderId="0" xfId="3" applyAlignment="1">
      <alignment vertical="top"/>
    </xf>
    <xf numFmtId="0" fontId="9" fillId="19" borderId="0" xfId="3" applyFont="1" applyFill="1" applyAlignment="1">
      <alignment horizontal="right" vertical="top" wrapText="1"/>
    </xf>
    <xf numFmtId="0" fontId="30" fillId="17" borderId="0" xfId="3" applyFont="1" applyFill="1" applyAlignment="1">
      <alignment horizontal="right" vertical="top"/>
    </xf>
    <xf numFmtId="0" fontId="28" fillId="17" borderId="0" xfId="3" applyFont="1" applyFill="1" applyAlignment="1">
      <alignment vertical="top"/>
    </xf>
    <xf numFmtId="0" fontId="30" fillId="17" borderId="0" xfId="3" applyFont="1" applyFill="1" applyAlignment="1">
      <alignment horizontal="right" vertical="center"/>
    </xf>
    <xf numFmtId="0" fontId="4" fillId="17" borderId="0" xfId="3" applyFill="1" applyAlignment="1">
      <alignment vertical="center"/>
    </xf>
    <xf numFmtId="0" fontId="30" fillId="3" borderId="0" xfId="3" applyFont="1" applyFill="1" applyAlignment="1">
      <alignment horizontal="right" vertical="top"/>
    </xf>
    <xf numFmtId="0" fontId="7" fillId="3" borderId="0" xfId="3" applyFont="1" applyFill="1" applyAlignment="1">
      <alignment horizontal="left" vertical="top" wrapText="1"/>
    </xf>
    <xf numFmtId="0" fontId="28" fillId="0" borderId="0" xfId="3" applyFont="1" applyAlignment="1">
      <alignment vertical="top"/>
    </xf>
    <xf numFmtId="0" fontId="28" fillId="3" borderId="0" xfId="3" applyFont="1" applyFill="1" applyAlignment="1">
      <alignment vertical="top" wrapText="1"/>
    </xf>
    <xf numFmtId="0" fontId="38" fillId="18" borderId="0" xfId="3" applyFont="1" applyFill="1" applyAlignment="1">
      <alignment horizontal="right" vertical="top"/>
    </xf>
    <xf numFmtId="166" fontId="7" fillId="3" borderId="0" xfId="4" applyFont="1" applyFill="1" applyBorder="1" applyAlignment="1">
      <alignment vertical="top"/>
    </xf>
    <xf numFmtId="0" fontId="9" fillId="19" borderId="0" xfId="3" applyFont="1" applyFill="1" applyAlignment="1">
      <alignment vertical="top" wrapText="1"/>
    </xf>
    <xf numFmtId="0" fontId="9" fillId="13" borderId="17" xfId="3" applyFont="1" applyFill="1" applyBorder="1" applyAlignment="1">
      <alignment horizontal="left" vertical="top"/>
    </xf>
    <xf numFmtId="0" fontId="28" fillId="13" borderId="17" xfId="3" applyFont="1" applyFill="1" applyBorder="1" applyAlignment="1">
      <alignment horizontal="left" vertical="top"/>
    </xf>
    <xf numFmtId="0" fontId="7" fillId="0" borderId="17" xfId="3" applyFont="1" applyBorder="1" applyAlignment="1">
      <alignment horizontal="left" vertical="top"/>
    </xf>
    <xf numFmtId="0" fontId="27" fillId="0" borderId="17" xfId="0" applyFont="1" applyBorder="1" applyAlignment="1">
      <alignment horizontal="left" vertical="top" wrapText="1"/>
    </xf>
    <xf numFmtId="0" fontId="4" fillId="0" borderId="17" xfId="3" applyBorder="1" applyAlignment="1">
      <alignment horizontal="center" vertical="center"/>
    </xf>
    <xf numFmtId="0" fontId="26" fillId="0" borderId="17" xfId="1" applyFont="1" applyBorder="1" applyAlignment="1">
      <alignment horizontal="center" vertical="center"/>
    </xf>
    <xf numFmtId="0" fontId="7" fillId="15" borderId="22" xfId="1" applyFont="1" applyFill="1" applyBorder="1" applyAlignment="1">
      <alignment horizontal="left" vertical="top" wrapText="1"/>
    </xf>
    <xf numFmtId="0" fontId="7" fillId="0" borderId="23" xfId="0" applyFont="1" applyBorder="1" applyAlignment="1">
      <alignment vertical="top" wrapText="1"/>
    </xf>
    <xf numFmtId="0" fontId="29" fillId="0" borderId="17" xfId="0" applyFont="1" applyBorder="1" applyAlignment="1">
      <alignment horizontal="left" vertical="top" wrapText="1"/>
    </xf>
    <xf numFmtId="0" fontId="27" fillId="0" borderId="17" xfId="0" applyFont="1" applyBorder="1" applyAlignment="1">
      <alignment horizontal="left" vertical="top" wrapText="1" indent="2"/>
    </xf>
    <xf numFmtId="0" fontId="47" fillId="0" borderId="17" xfId="0" applyFont="1" applyBorder="1" applyAlignment="1">
      <alignment horizontal="left" vertical="top" wrapText="1"/>
    </xf>
    <xf numFmtId="0" fontId="47" fillId="0" borderId="17" xfId="0" applyFont="1" applyBorder="1" applyAlignment="1">
      <alignment horizontal="left" vertical="top" wrapText="1" indent="2"/>
    </xf>
    <xf numFmtId="0" fontId="48" fillId="0" borderId="17" xfId="0" applyFont="1" applyBorder="1" applyAlignment="1">
      <alignment horizontal="left" vertical="top" wrapText="1"/>
    </xf>
    <xf numFmtId="0" fontId="7" fillId="15" borderId="23" xfId="0" applyFont="1" applyFill="1" applyBorder="1" applyAlignment="1">
      <alignment vertical="top" wrapText="1"/>
    </xf>
    <xf numFmtId="0" fontId="27" fillId="0" borderId="17" xfId="0" quotePrefix="1" applyFont="1" applyBorder="1" applyAlignment="1">
      <alignment horizontal="left" vertical="top" wrapText="1" indent="2"/>
    </xf>
    <xf numFmtId="0" fontId="27" fillId="3" borderId="17" xfId="0" applyFont="1" applyFill="1" applyBorder="1" applyAlignment="1">
      <alignment horizontal="left" vertical="top" wrapText="1" indent="2"/>
    </xf>
    <xf numFmtId="0" fontId="7" fillId="3" borderId="17" xfId="3" applyFont="1" applyFill="1" applyBorder="1" applyAlignment="1">
      <alignment horizontal="left" vertical="top"/>
    </xf>
    <xf numFmtId="166" fontId="7" fillId="15" borderId="24" xfId="4" applyFont="1" applyFill="1" applyBorder="1" applyAlignment="1">
      <alignment vertical="top"/>
    </xf>
    <xf numFmtId="0" fontId="7" fillId="15" borderId="26" xfId="3" applyFont="1" applyFill="1" applyBorder="1" applyAlignment="1">
      <alignment horizontal="center" vertical="top" wrapText="1"/>
    </xf>
    <xf numFmtId="0" fontId="7" fillId="15" borderId="26" xfId="3" applyFont="1" applyFill="1" applyBorder="1" applyAlignment="1">
      <alignment vertical="top" wrapText="1"/>
    </xf>
    <xf numFmtId="0" fontId="7" fillId="15" borderId="25" xfId="3" applyFont="1" applyFill="1" applyBorder="1" applyAlignment="1">
      <alignment horizontal="right" vertical="top" wrapText="1"/>
    </xf>
    <xf numFmtId="0" fontId="9" fillId="0" borderId="27" xfId="3" applyFont="1" applyBorder="1" applyAlignment="1">
      <alignment horizontal="right" vertical="top" wrapText="1"/>
    </xf>
    <xf numFmtId="166" fontId="4" fillId="0" borderId="27" xfId="3" applyNumberFormat="1" applyBorder="1" applyAlignment="1">
      <alignment vertical="top"/>
    </xf>
    <xf numFmtId="0" fontId="9" fillId="19" borderId="25" xfId="3" applyFont="1" applyFill="1" applyBorder="1" applyAlignment="1">
      <alignment horizontal="right" vertical="center"/>
    </xf>
    <xf numFmtId="0" fontId="9" fillId="19" borderId="25" xfId="3" applyFont="1" applyFill="1" applyBorder="1" applyAlignment="1">
      <alignment horizontal="left" vertical="center" wrapText="1"/>
    </xf>
    <xf numFmtId="0" fontId="9" fillId="19" borderId="26" xfId="3" applyFont="1" applyFill="1" applyBorder="1" applyAlignment="1">
      <alignment vertical="center" wrapText="1"/>
    </xf>
    <xf numFmtId="164" fontId="7" fillId="19" borderId="24" xfId="4" applyNumberFormat="1" applyFont="1" applyFill="1" applyBorder="1" applyAlignment="1">
      <alignment vertical="center"/>
    </xf>
    <xf numFmtId="0" fontId="7" fillId="0" borderId="25" xfId="3" applyFont="1" applyBorder="1" applyAlignment="1">
      <alignment horizontal="left" vertical="top" wrapText="1"/>
    </xf>
    <xf numFmtId="0" fontId="7" fillId="0" borderId="26" xfId="3" applyFont="1" applyBorder="1" applyAlignment="1">
      <alignment vertical="top" wrapText="1"/>
    </xf>
    <xf numFmtId="166" fontId="7" fillId="0" borderId="24" xfId="4" applyFont="1" applyBorder="1" applyAlignment="1">
      <alignment vertical="top"/>
    </xf>
    <xf numFmtId="0" fontId="7" fillId="0" borderId="28" xfId="3" applyFont="1" applyBorder="1" applyAlignment="1">
      <alignment horizontal="left" vertical="top" wrapText="1"/>
    </xf>
    <xf numFmtId="0" fontId="7" fillId="0" borderId="29" xfId="3" applyFont="1" applyBorder="1" applyAlignment="1">
      <alignment vertical="top" wrapText="1"/>
    </xf>
    <xf numFmtId="166" fontId="7" fillId="0" borderId="30" xfId="4" applyFont="1" applyBorder="1" applyAlignment="1">
      <alignment vertical="top"/>
    </xf>
    <xf numFmtId="0" fontId="7" fillId="15" borderId="28" xfId="3" applyFont="1" applyFill="1" applyBorder="1" applyAlignment="1">
      <alignment horizontal="left" vertical="top" wrapText="1"/>
    </xf>
    <xf numFmtId="0" fontId="7" fillId="15" borderId="29" xfId="3" applyFont="1" applyFill="1" applyBorder="1" applyAlignment="1">
      <alignment vertical="top" wrapText="1"/>
    </xf>
    <xf numFmtId="166" fontId="7" fillId="15" borderId="30" xfId="4" applyFont="1" applyFill="1" applyBorder="1" applyAlignment="1">
      <alignment vertical="top"/>
    </xf>
    <xf numFmtId="166" fontId="7" fillId="19" borderId="24" xfId="4" applyFont="1" applyFill="1" applyBorder="1" applyAlignment="1">
      <alignment vertical="center"/>
    </xf>
    <xf numFmtId="0" fontId="9" fillId="0" borderId="25" xfId="3" applyFont="1" applyBorder="1" applyAlignment="1">
      <alignment horizontal="right" vertical="top" wrapText="1"/>
    </xf>
    <xf numFmtId="166" fontId="9" fillId="0" borderId="24" xfId="4" applyFont="1" applyBorder="1" applyAlignment="1">
      <alignment vertical="top"/>
    </xf>
    <xf numFmtId="0" fontId="7" fillId="15" borderId="31" xfId="1" applyFont="1" applyFill="1" applyBorder="1" applyAlignment="1">
      <alignment horizontal="left" vertical="top" wrapText="1"/>
    </xf>
    <xf numFmtId="0" fontId="7" fillId="0" borderId="32" xfId="0" applyFont="1" applyBorder="1" applyAlignment="1">
      <alignment vertical="top" wrapText="1"/>
    </xf>
    <xf numFmtId="0" fontId="7" fillId="15" borderId="6" xfId="0" applyFont="1" applyFill="1" applyBorder="1" applyAlignment="1">
      <alignment vertical="top" wrapText="1"/>
    </xf>
    <xf numFmtId="0" fontId="7" fillId="15" borderId="33" xfId="1" applyFont="1" applyFill="1" applyBorder="1" applyAlignment="1">
      <alignment horizontal="left" vertical="top" wrapText="1"/>
    </xf>
    <xf numFmtId="0" fontId="7" fillId="15" borderId="34" xfId="1" applyFont="1" applyFill="1" applyBorder="1" applyAlignment="1">
      <alignment horizontal="left" vertical="top" wrapText="1"/>
    </xf>
    <xf numFmtId="0" fontId="7" fillId="15" borderId="35" xfId="1" applyFont="1" applyFill="1" applyBorder="1" applyAlignment="1">
      <alignment horizontal="left" vertical="top" wrapText="1"/>
    </xf>
    <xf numFmtId="0" fontId="49" fillId="0" borderId="17" xfId="3" applyFont="1" applyBorder="1" applyAlignment="1">
      <alignment horizontal="left" vertical="top"/>
    </xf>
    <xf numFmtId="0" fontId="50" fillId="0" borderId="17" xfId="0" applyFont="1" applyBorder="1" applyAlignment="1">
      <alignment horizontal="left" vertical="top" wrapText="1"/>
    </xf>
    <xf numFmtId="0" fontId="51" fillId="0" borderId="17" xfId="3" applyFont="1" applyBorder="1" applyAlignment="1">
      <alignment horizontal="center" vertical="center"/>
    </xf>
    <xf numFmtId="0" fontId="52" fillId="0" borderId="17" xfId="1" applyFont="1" applyBorder="1" applyAlignment="1">
      <alignment horizontal="center" vertical="center"/>
    </xf>
    <xf numFmtId="0" fontId="9" fillId="19" borderId="0" xfId="3" applyFont="1" applyFill="1" applyAlignment="1">
      <alignment horizontal="left" vertical="center" wrapText="1"/>
    </xf>
    <xf numFmtId="0" fontId="9" fillId="19" borderId="0" xfId="3" applyFont="1" applyFill="1" applyAlignment="1">
      <alignment horizontal="right" vertical="center" wrapText="1"/>
    </xf>
    <xf numFmtId="0" fontId="9" fillId="19" borderId="0" xfId="3" applyFont="1" applyFill="1" applyAlignment="1">
      <alignment horizontal="left" vertical="top" wrapText="1"/>
    </xf>
    <xf numFmtId="0" fontId="34" fillId="2" borderId="0" xfId="1" applyFont="1" applyFill="1" applyAlignment="1">
      <alignment horizontal="left" vertical="top" wrapText="1"/>
    </xf>
    <xf numFmtId="166" fontId="22" fillId="15" borderId="0" xfId="2" applyFont="1" applyFill="1" applyBorder="1" applyAlignment="1">
      <alignment horizontal="center" vertical="center"/>
    </xf>
    <xf numFmtId="0" fontId="7" fillId="13" borderId="18" xfId="3" applyFont="1" applyFill="1" applyBorder="1" applyAlignment="1">
      <alignment horizontal="center" vertical="center"/>
    </xf>
    <xf numFmtId="0" fontId="7" fillId="13" borderId="19" xfId="3" applyFont="1" applyFill="1" applyBorder="1" applyAlignment="1">
      <alignment horizontal="center" vertical="center"/>
    </xf>
    <xf numFmtId="0" fontId="7" fillId="13" borderId="20" xfId="3" applyFont="1" applyFill="1" applyBorder="1" applyAlignment="1">
      <alignment horizontal="center" vertical="center"/>
    </xf>
    <xf numFmtId="0" fontId="7" fillId="13" borderId="21" xfId="1" applyFont="1" applyFill="1" applyBorder="1" applyAlignment="1">
      <alignment horizontal="center" vertical="top" wrapText="1"/>
    </xf>
    <xf numFmtId="0" fontId="7" fillId="13" borderId="20" xfId="1" applyFont="1" applyFill="1" applyBorder="1" applyAlignment="1">
      <alignment horizontal="center" vertical="top" wrapText="1"/>
    </xf>
    <xf numFmtId="0" fontId="7" fillId="16" borderId="18" xfId="3" applyFont="1" applyFill="1" applyBorder="1" applyAlignment="1">
      <alignment horizontal="center" vertical="center"/>
    </xf>
    <xf numFmtId="0" fontId="7" fillId="16" borderId="19" xfId="3" applyFont="1" applyFill="1" applyBorder="1" applyAlignment="1">
      <alignment horizontal="center" vertical="center"/>
    </xf>
    <xf numFmtId="0" fontId="7" fillId="16" borderId="20" xfId="3" applyFont="1" applyFill="1" applyBorder="1" applyAlignment="1">
      <alignment horizontal="center" vertical="center"/>
    </xf>
    <xf numFmtId="0" fontId="7" fillId="16" borderId="21" xfId="1" applyFont="1" applyFill="1" applyBorder="1" applyAlignment="1">
      <alignment horizontal="center" vertical="top" wrapText="1"/>
    </xf>
    <xf numFmtId="0" fontId="7" fillId="16" borderId="20" xfId="1" applyFont="1" applyFill="1" applyBorder="1" applyAlignment="1">
      <alignment horizontal="center" vertical="top" wrapText="1"/>
    </xf>
    <xf numFmtId="0" fontId="36" fillId="2" borderId="0" xfId="1" applyFont="1" applyFill="1" applyAlignment="1">
      <alignment horizontal="left" vertical="top" wrapText="1"/>
    </xf>
    <xf numFmtId="0" fontId="25" fillId="2" borderId="0" xfId="1" applyFont="1" applyFill="1" applyAlignment="1">
      <alignment horizontal="left" vertical="top" wrapText="1"/>
    </xf>
    <xf numFmtId="0" fontId="7" fillId="0" borderId="36" xfId="1" applyFont="1" applyBorder="1" applyAlignment="1">
      <alignment horizontal="center" vertical="top" wrapText="1"/>
    </xf>
    <xf numFmtId="0" fontId="7" fillId="0" borderId="37" xfId="1" applyFont="1" applyBorder="1" applyAlignment="1">
      <alignment horizontal="center" vertical="top" wrapText="1"/>
    </xf>
    <xf numFmtId="0" fontId="40" fillId="3" borderId="0" xfId="3" applyFont="1" applyFill="1" applyAlignment="1">
      <alignment horizontal="left" vertical="top" wrapText="1"/>
    </xf>
    <xf numFmtId="0" fontId="9" fillId="19" borderId="24" xfId="3" applyFont="1" applyFill="1" applyBorder="1" applyAlignment="1">
      <alignment horizontal="left" vertical="center" wrapText="1"/>
    </xf>
    <xf numFmtId="0" fontId="9" fillId="19" borderId="25" xfId="3" applyFont="1" applyFill="1" applyBorder="1" applyAlignment="1">
      <alignment horizontal="left" vertical="center" wrapText="1"/>
    </xf>
    <xf numFmtId="0" fontId="25" fillId="20" borderId="0" xfId="1" applyFont="1" applyFill="1" applyAlignment="1">
      <alignment horizontal="left" vertical="top" wrapText="1"/>
    </xf>
  </cellXfs>
  <cellStyles count="225">
    <cellStyle name="Bad" xfId="5" xr:uid="{00000000-0005-0000-0000-000000000000}"/>
    <cellStyle name="Check Cell" xfId="6" xr:uid="{00000000-0005-0000-0000-000001000000}"/>
    <cellStyle name="Euro" xfId="7" xr:uid="{00000000-0005-0000-0000-000002000000}"/>
    <cellStyle name="Euro 2" xfId="2" xr:uid="{00000000-0005-0000-0000-000003000000}"/>
    <cellStyle name="Euro 2 2" xfId="8" xr:uid="{00000000-0005-0000-0000-000004000000}"/>
    <cellStyle name="Euro 3" xfId="4" xr:uid="{00000000-0005-0000-0000-000005000000}"/>
    <cellStyle name="Excel Built-in Normal" xfId="1" xr:uid="{00000000-0005-0000-0000-000006000000}"/>
    <cellStyle name="Explanatory Text" xfId="9" xr:uid="{00000000-0005-0000-0000-000007000000}"/>
    <cellStyle name="Heading 1" xfId="10" xr:uid="{00000000-0005-0000-0000-000008000000}"/>
    <cellStyle name="Heading 2" xfId="11" xr:uid="{00000000-0005-0000-0000-000009000000}"/>
    <cellStyle name="Heading 3" xfId="12" xr:uid="{00000000-0005-0000-0000-00000A000000}"/>
    <cellStyle name="Heading 4" xfId="13" xr:uid="{00000000-0005-0000-0000-00000B000000}"/>
    <cellStyle name="Input" xfId="14" xr:uid="{00000000-0005-0000-0000-00000C000000}"/>
    <cellStyle name="Input 2" xfId="15" xr:uid="{00000000-0005-0000-0000-00000D000000}"/>
    <cellStyle name="Input 2 2" xfId="16" xr:uid="{00000000-0005-0000-0000-00000E000000}"/>
    <cellStyle name="Input 2 2 2" xfId="17" xr:uid="{00000000-0005-0000-0000-00000F000000}"/>
    <cellStyle name="Input 2 2 2 2" xfId="18" xr:uid="{00000000-0005-0000-0000-000010000000}"/>
    <cellStyle name="Input 2 2 3" xfId="19" xr:uid="{00000000-0005-0000-0000-000011000000}"/>
    <cellStyle name="Input 2 2 3 2" xfId="20" xr:uid="{00000000-0005-0000-0000-000012000000}"/>
    <cellStyle name="Input 2 2 4" xfId="21" xr:uid="{00000000-0005-0000-0000-000013000000}"/>
    <cellStyle name="Input 2 2 4 2" xfId="22" xr:uid="{00000000-0005-0000-0000-000014000000}"/>
    <cellStyle name="Input 2 2 5" xfId="23" xr:uid="{00000000-0005-0000-0000-000015000000}"/>
    <cellStyle name="Input 2 2 5 2" xfId="24" xr:uid="{00000000-0005-0000-0000-000016000000}"/>
    <cellStyle name="Input 2 2 6" xfId="25" xr:uid="{00000000-0005-0000-0000-000017000000}"/>
    <cellStyle name="Input 2 2 7" xfId="26" xr:uid="{00000000-0005-0000-0000-000018000000}"/>
    <cellStyle name="Input 2 2 8" xfId="220" xr:uid="{00000000-0005-0000-0000-000019000000}"/>
    <cellStyle name="Input 2 3" xfId="27" xr:uid="{00000000-0005-0000-0000-00001A000000}"/>
    <cellStyle name="Input 2 3 2" xfId="28" xr:uid="{00000000-0005-0000-0000-00001B000000}"/>
    <cellStyle name="Input 2 4" xfId="29" xr:uid="{00000000-0005-0000-0000-00001C000000}"/>
    <cellStyle name="Input 2 4 2" xfId="30" xr:uid="{00000000-0005-0000-0000-00001D000000}"/>
    <cellStyle name="Input 2 5" xfId="31" xr:uid="{00000000-0005-0000-0000-00001E000000}"/>
    <cellStyle name="Input 2 5 2" xfId="32" xr:uid="{00000000-0005-0000-0000-00001F000000}"/>
    <cellStyle name="Input 2 6" xfId="33" xr:uid="{00000000-0005-0000-0000-000020000000}"/>
    <cellStyle name="Input 2 6 2" xfId="34" xr:uid="{00000000-0005-0000-0000-000021000000}"/>
    <cellStyle name="Input 2 7" xfId="35" xr:uid="{00000000-0005-0000-0000-000022000000}"/>
    <cellStyle name="Input 2 8" xfId="36" xr:uid="{00000000-0005-0000-0000-000023000000}"/>
    <cellStyle name="Input 2 9" xfId="217" xr:uid="{00000000-0005-0000-0000-000024000000}"/>
    <cellStyle name="Input 3" xfId="37" xr:uid="{00000000-0005-0000-0000-000025000000}"/>
    <cellStyle name="Input 3 2" xfId="38" xr:uid="{00000000-0005-0000-0000-000026000000}"/>
    <cellStyle name="Input 3 2 2" xfId="39" xr:uid="{00000000-0005-0000-0000-000027000000}"/>
    <cellStyle name="Input 3 3" xfId="40" xr:uid="{00000000-0005-0000-0000-000028000000}"/>
    <cellStyle name="Input 3 3 2" xfId="41" xr:uid="{00000000-0005-0000-0000-000029000000}"/>
    <cellStyle name="Input 3 4" xfId="42" xr:uid="{00000000-0005-0000-0000-00002A000000}"/>
    <cellStyle name="Input 3 4 2" xfId="43" xr:uid="{00000000-0005-0000-0000-00002B000000}"/>
    <cellStyle name="Input 3 5" xfId="44" xr:uid="{00000000-0005-0000-0000-00002C000000}"/>
    <cellStyle name="Input 3 5 2" xfId="45" xr:uid="{00000000-0005-0000-0000-00002D000000}"/>
    <cellStyle name="Input 3 6" xfId="46" xr:uid="{00000000-0005-0000-0000-00002E000000}"/>
    <cellStyle name="Input 3 7" xfId="223" xr:uid="{00000000-0005-0000-0000-00002F000000}"/>
    <cellStyle name="Input 4" xfId="47" xr:uid="{00000000-0005-0000-0000-000030000000}"/>
    <cellStyle name="Input 4 2" xfId="48" xr:uid="{00000000-0005-0000-0000-000031000000}"/>
    <cellStyle name="Input 5" xfId="49" xr:uid="{00000000-0005-0000-0000-000032000000}"/>
    <cellStyle name="Input 5 2" xfId="50" xr:uid="{00000000-0005-0000-0000-000033000000}"/>
    <cellStyle name="Input 6" xfId="51" xr:uid="{00000000-0005-0000-0000-000034000000}"/>
    <cellStyle name="Input 6 2" xfId="52" xr:uid="{00000000-0005-0000-0000-000035000000}"/>
    <cellStyle name="Input 7" xfId="53" xr:uid="{00000000-0005-0000-0000-000036000000}"/>
    <cellStyle name="Input 8" xfId="54" xr:uid="{00000000-0005-0000-0000-000037000000}"/>
    <cellStyle name="Input 9" xfId="214" xr:uid="{00000000-0005-0000-0000-000038000000}"/>
    <cellStyle name="Komma 2" xfId="55" xr:uid="{00000000-0005-0000-0000-000039000000}"/>
    <cellStyle name="Komma 3" xfId="56" xr:uid="{00000000-0005-0000-0000-00003A000000}"/>
    <cellStyle name="Komma 4" xfId="57" xr:uid="{00000000-0005-0000-0000-00003B000000}"/>
    <cellStyle name="Komma 4 2" xfId="58" xr:uid="{00000000-0005-0000-0000-00003C000000}"/>
    <cellStyle name="Normal 2" xfId="59" xr:uid="{00000000-0005-0000-0000-00003D000000}"/>
    <cellStyle name="Normal 2 2" xfId="60" xr:uid="{00000000-0005-0000-0000-00003E000000}"/>
    <cellStyle name="Normal 2 2 2" xfId="61" xr:uid="{00000000-0005-0000-0000-00003F000000}"/>
    <cellStyle name="Normal 2 3" xfId="62" xr:uid="{00000000-0005-0000-0000-000040000000}"/>
    <cellStyle name="Normal 2 3 2" xfId="63" xr:uid="{00000000-0005-0000-0000-000041000000}"/>
    <cellStyle name="Normal 2 4" xfId="64" xr:uid="{00000000-0005-0000-0000-000042000000}"/>
    <cellStyle name="Normal 2 4 2" xfId="65" xr:uid="{00000000-0005-0000-0000-000043000000}"/>
    <cellStyle name="Normal 2 5" xfId="66" xr:uid="{00000000-0005-0000-0000-000044000000}"/>
    <cellStyle name="Normal 2 5 2" xfId="67" xr:uid="{00000000-0005-0000-0000-000045000000}"/>
    <cellStyle name="Normal 2 6" xfId="68" xr:uid="{00000000-0005-0000-0000-000046000000}"/>
    <cellStyle name="Normal 2 6 2" xfId="69" xr:uid="{00000000-0005-0000-0000-000047000000}"/>
    <cellStyle name="Normal 3" xfId="70" xr:uid="{00000000-0005-0000-0000-000048000000}"/>
    <cellStyle name="Normal 3 2" xfId="71" xr:uid="{00000000-0005-0000-0000-000049000000}"/>
    <cellStyle name="Normal 4" xfId="72" xr:uid="{00000000-0005-0000-0000-00004A000000}"/>
    <cellStyle name="Normal 4 2" xfId="73" xr:uid="{00000000-0005-0000-0000-00004B000000}"/>
    <cellStyle name="Normal 5" xfId="74" xr:uid="{00000000-0005-0000-0000-00004C000000}"/>
    <cellStyle name="Normal 5 2" xfId="75" xr:uid="{00000000-0005-0000-0000-00004D000000}"/>
    <cellStyle name="Normal 6" xfId="76" xr:uid="{00000000-0005-0000-0000-00004E000000}"/>
    <cellStyle name="Normal 6 2" xfId="77" xr:uid="{00000000-0005-0000-0000-00004F000000}"/>
    <cellStyle name="Normal 7" xfId="78" xr:uid="{00000000-0005-0000-0000-000050000000}"/>
    <cellStyle name="Normal 7 2" xfId="79" xr:uid="{00000000-0005-0000-0000-000051000000}"/>
    <cellStyle name="Note" xfId="80" xr:uid="{00000000-0005-0000-0000-000052000000}"/>
    <cellStyle name="Note 2" xfId="81" xr:uid="{00000000-0005-0000-0000-000053000000}"/>
    <cellStyle name="Note 2 2" xfId="82" xr:uid="{00000000-0005-0000-0000-000054000000}"/>
    <cellStyle name="Note 2 2 2" xfId="83" xr:uid="{00000000-0005-0000-0000-000055000000}"/>
    <cellStyle name="Note 2 2 2 2" xfId="84" xr:uid="{00000000-0005-0000-0000-000056000000}"/>
    <cellStyle name="Note 2 2 3" xfId="85" xr:uid="{00000000-0005-0000-0000-000057000000}"/>
    <cellStyle name="Note 2 2 3 2" xfId="86" xr:uid="{00000000-0005-0000-0000-000058000000}"/>
    <cellStyle name="Note 2 2 4" xfId="87" xr:uid="{00000000-0005-0000-0000-000059000000}"/>
    <cellStyle name="Note 2 2 4 2" xfId="88" xr:uid="{00000000-0005-0000-0000-00005A000000}"/>
    <cellStyle name="Note 2 2 5" xfId="89" xr:uid="{00000000-0005-0000-0000-00005B000000}"/>
    <cellStyle name="Note 2 2 5 2" xfId="90" xr:uid="{00000000-0005-0000-0000-00005C000000}"/>
    <cellStyle name="Note 2 2 6" xfId="91" xr:uid="{00000000-0005-0000-0000-00005D000000}"/>
    <cellStyle name="Note 2 2 7" xfId="92" xr:uid="{00000000-0005-0000-0000-00005E000000}"/>
    <cellStyle name="Note 2 2 8" xfId="221" xr:uid="{00000000-0005-0000-0000-00005F000000}"/>
    <cellStyle name="Note 2 3" xfId="93" xr:uid="{00000000-0005-0000-0000-000060000000}"/>
    <cellStyle name="Note 2 3 2" xfId="94" xr:uid="{00000000-0005-0000-0000-000061000000}"/>
    <cellStyle name="Note 2 4" xfId="95" xr:uid="{00000000-0005-0000-0000-000062000000}"/>
    <cellStyle name="Note 2 4 2" xfId="96" xr:uid="{00000000-0005-0000-0000-000063000000}"/>
    <cellStyle name="Note 2 5" xfId="97" xr:uid="{00000000-0005-0000-0000-000064000000}"/>
    <cellStyle name="Note 2 5 2" xfId="98" xr:uid="{00000000-0005-0000-0000-000065000000}"/>
    <cellStyle name="Note 2 6" xfId="99" xr:uid="{00000000-0005-0000-0000-000066000000}"/>
    <cellStyle name="Note 2 6 2" xfId="100" xr:uid="{00000000-0005-0000-0000-000067000000}"/>
    <cellStyle name="Note 2 7" xfId="101" xr:uid="{00000000-0005-0000-0000-000068000000}"/>
    <cellStyle name="Note 2 8" xfId="102" xr:uid="{00000000-0005-0000-0000-000069000000}"/>
    <cellStyle name="Note 2 9" xfId="218" xr:uid="{00000000-0005-0000-0000-00006A000000}"/>
    <cellStyle name="Note 3" xfId="103" xr:uid="{00000000-0005-0000-0000-00006B000000}"/>
    <cellStyle name="Note 3 2" xfId="104" xr:uid="{00000000-0005-0000-0000-00006C000000}"/>
    <cellStyle name="Note 3 2 2" xfId="105" xr:uid="{00000000-0005-0000-0000-00006D000000}"/>
    <cellStyle name="Note 3 3" xfId="106" xr:uid="{00000000-0005-0000-0000-00006E000000}"/>
    <cellStyle name="Note 3 3 2" xfId="107" xr:uid="{00000000-0005-0000-0000-00006F000000}"/>
    <cellStyle name="Note 3 4" xfId="108" xr:uid="{00000000-0005-0000-0000-000070000000}"/>
    <cellStyle name="Note 3 4 2" xfId="109" xr:uid="{00000000-0005-0000-0000-000071000000}"/>
    <cellStyle name="Note 3 5" xfId="110" xr:uid="{00000000-0005-0000-0000-000072000000}"/>
    <cellStyle name="Note 3 5 2" xfId="111" xr:uid="{00000000-0005-0000-0000-000073000000}"/>
    <cellStyle name="Note 3 6" xfId="112" xr:uid="{00000000-0005-0000-0000-000074000000}"/>
    <cellStyle name="Note 3 7" xfId="224" xr:uid="{00000000-0005-0000-0000-000075000000}"/>
    <cellStyle name="Note 4" xfId="113" xr:uid="{00000000-0005-0000-0000-000076000000}"/>
    <cellStyle name="Note 4 2" xfId="114" xr:uid="{00000000-0005-0000-0000-000077000000}"/>
    <cellStyle name="Note 5" xfId="115" xr:uid="{00000000-0005-0000-0000-000078000000}"/>
    <cellStyle name="Note 5 2" xfId="116" xr:uid="{00000000-0005-0000-0000-000079000000}"/>
    <cellStyle name="Note 6" xfId="117" xr:uid="{00000000-0005-0000-0000-00007A000000}"/>
    <cellStyle name="Note 6 2" xfId="118" xr:uid="{00000000-0005-0000-0000-00007B000000}"/>
    <cellStyle name="Note 7" xfId="119" xr:uid="{00000000-0005-0000-0000-00007C000000}"/>
    <cellStyle name="Note 8" xfId="120" xr:uid="{00000000-0005-0000-0000-00007D000000}"/>
    <cellStyle name="Note 9" xfId="215" xr:uid="{00000000-0005-0000-0000-00007E000000}"/>
    <cellStyle name="Output" xfId="121" xr:uid="{00000000-0005-0000-0000-00007F000000}"/>
    <cellStyle name="Output 2" xfId="122" xr:uid="{00000000-0005-0000-0000-000080000000}"/>
    <cellStyle name="Output 2 2" xfId="123" xr:uid="{00000000-0005-0000-0000-000081000000}"/>
    <cellStyle name="Output 2 2 2" xfId="124" xr:uid="{00000000-0005-0000-0000-000082000000}"/>
    <cellStyle name="Output 2 2 2 2" xfId="125" xr:uid="{00000000-0005-0000-0000-000083000000}"/>
    <cellStyle name="Output 2 2 3" xfId="126" xr:uid="{00000000-0005-0000-0000-000084000000}"/>
    <cellStyle name="Output 2 2 3 2" xfId="127" xr:uid="{00000000-0005-0000-0000-000085000000}"/>
    <cellStyle name="Output 2 2 4" xfId="128" xr:uid="{00000000-0005-0000-0000-000086000000}"/>
    <cellStyle name="Output 2 2 4 2" xfId="129" xr:uid="{00000000-0005-0000-0000-000087000000}"/>
    <cellStyle name="Output 2 2 5" xfId="130" xr:uid="{00000000-0005-0000-0000-000088000000}"/>
    <cellStyle name="Output 2 2 5 2" xfId="131" xr:uid="{00000000-0005-0000-0000-000089000000}"/>
    <cellStyle name="Output 2 2 6" xfId="132" xr:uid="{00000000-0005-0000-0000-00008A000000}"/>
    <cellStyle name="Output 2 2 7" xfId="133" xr:uid="{00000000-0005-0000-0000-00008B000000}"/>
    <cellStyle name="Output 2 2 8" xfId="222" xr:uid="{00000000-0005-0000-0000-00008C000000}"/>
    <cellStyle name="Output 2 3" xfId="134" xr:uid="{00000000-0005-0000-0000-00008D000000}"/>
    <cellStyle name="Output 2 3 2" xfId="135" xr:uid="{00000000-0005-0000-0000-00008E000000}"/>
    <cellStyle name="Output 2 4" xfId="136" xr:uid="{00000000-0005-0000-0000-00008F000000}"/>
    <cellStyle name="Output 2 4 2" xfId="137" xr:uid="{00000000-0005-0000-0000-000090000000}"/>
    <cellStyle name="Output 2 5" xfId="138" xr:uid="{00000000-0005-0000-0000-000091000000}"/>
    <cellStyle name="Output 2 5 2" xfId="139" xr:uid="{00000000-0005-0000-0000-000092000000}"/>
    <cellStyle name="Output 2 6" xfId="140" xr:uid="{00000000-0005-0000-0000-000093000000}"/>
    <cellStyle name="Output 2 6 2" xfId="141" xr:uid="{00000000-0005-0000-0000-000094000000}"/>
    <cellStyle name="Output 2 7" xfId="142" xr:uid="{00000000-0005-0000-0000-000095000000}"/>
    <cellStyle name="Output 2 8" xfId="143" xr:uid="{00000000-0005-0000-0000-000096000000}"/>
    <cellStyle name="Output 2 9" xfId="219" xr:uid="{00000000-0005-0000-0000-000097000000}"/>
    <cellStyle name="Output 3" xfId="144" xr:uid="{00000000-0005-0000-0000-000098000000}"/>
    <cellStyle name="Output 3 2" xfId="145" xr:uid="{00000000-0005-0000-0000-000099000000}"/>
    <cellStyle name="Output 3 2 2" xfId="146" xr:uid="{00000000-0005-0000-0000-00009A000000}"/>
    <cellStyle name="Output 3 3" xfId="147" xr:uid="{00000000-0005-0000-0000-00009B000000}"/>
    <cellStyle name="Output 3 3 2" xfId="148" xr:uid="{00000000-0005-0000-0000-00009C000000}"/>
    <cellStyle name="Output 3 4" xfId="149" xr:uid="{00000000-0005-0000-0000-00009D000000}"/>
    <cellStyle name="Output 3 4 2" xfId="150" xr:uid="{00000000-0005-0000-0000-00009E000000}"/>
    <cellStyle name="Output 3 5" xfId="151" xr:uid="{00000000-0005-0000-0000-00009F000000}"/>
    <cellStyle name="Output 3 5 2" xfId="152" xr:uid="{00000000-0005-0000-0000-0000A0000000}"/>
    <cellStyle name="Output 3 6" xfId="153" xr:uid="{00000000-0005-0000-0000-0000A1000000}"/>
    <cellStyle name="Output 4" xfId="154" xr:uid="{00000000-0005-0000-0000-0000A2000000}"/>
    <cellStyle name="Output 4 2" xfId="155" xr:uid="{00000000-0005-0000-0000-0000A3000000}"/>
    <cellStyle name="Output 5" xfId="156" xr:uid="{00000000-0005-0000-0000-0000A4000000}"/>
    <cellStyle name="Output 5 2" xfId="157" xr:uid="{00000000-0005-0000-0000-0000A5000000}"/>
    <cellStyle name="Output 6" xfId="158" xr:uid="{00000000-0005-0000-0000-0000A6000000}"/>
    <cellStyle name="Output 6 2" xfId="159" xr:uid="{00000000-0005-0000-0000-0000A7000000}"/>
    <cellStyle name="Output 7" xfId="160" xr:uid="{00000000-0005-0000-0000-0000A8000000}"/>
    <cellStyle name="Output 8" xfId="161" xr:uid="{00000000-0005-0000-0000-0000A9000000}"/>
    <cellStyle name="Output 9" xfId="216" xr:uid="{00000000-0005-0000-0000-0000AA000000}"/>
    <cellStyle name="Procent 2" xfId="162" xr:uid="{00000000-0005-0000-0000-0000AB000000}"/>
    <cellStyle name="Procent 3" xfId="163" xr:uid="{00000000-0005-0000-0000-0000AC000000}"/>
    <cellStyle name="Standaard" xfId="0" builtinId="0"/>
    <cellStyle name="Standaard 2" xfId="164" xr:uid="{00000000-0005-0000-0000-0000AE000000}"/>
    <cellStyle name="Standaard 2 10" xfId="165" xr:uid="{00000000-0005-0000-0000-0000AF000000}"/>
    <cellStyle name="Standaard 2 2" xfId="3" xr:uid="{00000000-0005-0000-0000-0000B0000000}"/>
    <cellStyle name="Standaard 2 3" xfId="166" xr:uid="{00000000-0005-0000-0000-0000B1000000}"/>
    <cellStyle name="Standaard 2 3 2" xfId="167" xr:uid="{00000000-0005-0000-0000-0000B2000000}"/>
    <cellStyle name="Standaard 2 4" xfId="168" xr:uid="{00000000-0005-0000-0000-0000B3000000}"/>
    <cellStyle name="Standaard 2 4 2" xfId="169" xr:uid="{00000000-0005-0000-0000-0000B4000000}"/>
    <cellStyle name="Standaard 2 4 2 2" xfId="170" xr:uid="{00000000-0005-0000-0000-0000B5000000}"/>
    <cellStyle name="Standaard 2 4 2 2 2" xfId="171" xr:uid="{00000000-0005-0000-0000-0000B6000000}"/>
    <cellStyle name="Standaard 2 4 2 2 3" xfId="172" xr:uid="{00000000-0005-0000-0000-0000B7000000}"/>
    <cellStyle name="Standaard 2 4 2 3" xfId="173" xr:uid="{00000000-0005-0000-0000-0000B8000000}"/>
    <cellStyle name="Standaard 2 4 2 4" xfId="174" xr:uid="{00000000-0005-0000-0000-0000B9000000}"/>
    <cellStyle name="Standaard 2 4 3" xfId="175" xr:uid="{00000000-0005-0000-0000-0000BA000000}"/>
    <cellStyle name="Standaard 2 4 3 2" xfId="176" xr:uid="{00000000-0005-0000-0000-0000BB000000}"/>
    <cellStyle name="Standaard 2 4 3 3" xfId="177" xr:uid="{00000000-0005-0000-0000-0000BC000000}"/>
    <cellStyle name="Standaard 2 4 4" xfId="178" xr:uid="{00000000-0005-0000-0000-0000BD000000}"/>
    <cellStyle name="Standaard 2 4 5" xfId="179" xr:uid="{00000000-0005-0000-0000-0000BE000000}"/>
    <cellStyle name="Standaard 2 4 6" xfId="180" xr:uid="{00000000-0005-0000-0000-0000BF000000}"/>
    <cellStyle name="Standaard 2 5" xfId="181" xr:uid="{00000000-0005-0000-0000-0000C0000000}"/>
    <cellStyle name="Standaard 2 5 2" xfId="182" xr:uid="{00000000-0005-0000-0000-0000C1000000}"/>
    <cellStyle name="Standaard 2 5 2 2" xfId="183" xr:uid="{00000000-0005-0000-0000-0000C2000000}"/>
    <cellStyle name="Standaard 2 5 2 3" xfId="184" xr:uid="{00000000-0005-0000-0000-0000C3000000}"/>
    <cellStyle name="Standaard 2 5 3" xfId="185" xr:uid="{00000000-0005-0000-0000-0000C4000000}"/>
    <cellStyle name="Standaard 2 5 4" xfId="186" xr:uid="{00000000-0005-0000-0000-0000C5000000}"/>
    <cellStyle name="Standaard 2 6" xfId="187" xr:uid="{00000000-0005-0000-0000-0000C6000000}"/>
    <cellStyle name="Standaard 2 6 2" xfId="188" xr:uid="{00000000-0005-0000-0000-0000C7000000}"/>
    <cellStyle name="Standaard 2 6 3" xfId="189" xr:uid="{00000000-0005-0000-0000-0000C8000000}"/>
    <cellStyle name="Standaard 2 7" xfId="190" xr:uid="{00000000-0005-0000-0000-0000C9000000}"/>
    <cellStyle name="Standaard 2 8" xfId="191" xr:uid="{00000000-0005-0000-0000-0000CA000000}"/>
    <cellStyle name="Standaard 2 9" xfId="192" xr:uid="{00000000-0005-0000-0000-0000CB000000}"/>
    <cellStyle name="Standaard 3" xfId="193" xr:uid="{00000000-0005-0000-0000-0000CC000000}"/>
    <cellStyle name="Standaard 3 2" xfId="194" xr:uid="{00000000-0005-0000-0000-0000CD000000}"/>
    <cellStyle name="Standaard 4" xfId="195" xr:uid="{00000000-0005-0000-0000-0000CE000000}"/>
    <cellStyle name="Standaard 5" xfId="196" xr:uid="{00000000-0005-0000-0000-0000CF000000}"/>
    <cellStyle name="Standaard 5 2" xfId="197" xr:uid="{00000000-0005-0000-0000-0000D0000000}"/>
    <cellStyle name="Standaard 6" xfId="198" xr:uid="{00000000-0005-0000-0000-0000D1000000}"/>
    <cellStyle name="Standaard 6 2" xfId="199" xr:uid="{00000000-0005-0000-0000-0000D2000000}"/>
    <cellStyle name="Standaard 6 2 2" xfId="200" xr:uid="{00000000-0005-0000-0000-0000D3000000}"/>
    <cellStyle name="Standaard 6 2 2 2" xfId="201" xr:uid="{00000000-0005-0000-0000-0000D4000000}"/>
    <cellStyle name="Standaard 6 2 2 3" xfId="202" xr:uid="{00000000-0005-0000-0000-0000D5000000}"/>
    <cellStyle name="Standaard 6 2 3" xfId="203" xr:uid="{00000000-0005-0000-0000-0000D6000000}"/>
    <cellStyle name="Standaard 6 2 4" xfId="204" xr:uid="{00000000-0005-0000-0000-0000D7000000}"/>
    <cellStyle name="Standaard 6 3" xfId="205" xr:uid="{00000000-0005-0000-0000-0000D8000000}"/>
    <cellStyle name="Standaard 6 3 2" xfId="206" xr:uid="{00000000-0005-0000-0000-0000D9000000}"/>
    <cellStyle name="Standaard 6 3 3" xfId="207" xr:uid="{00000000-0005-0000-0000-0000DA000000}"/>
    <cellStyle name="Standaard 6 4" xfId="208" xr:uid="{00000000-0005-0000-0000-0000DB000000}"/>
    <cellStyle name="Standaard 6 5" xfId="209" xr:uid="{00000000-0005-0000-0000-0000DC000000}"/>
    <cellStyle name="Standaard 6 6" xfId="210" xr:uid="{00000000-0005-0000-0000-0000DD000000}"/>
    <cellStyle name="Standaard 7" xfId="213" xr:uid="{00000000-0005-0000-0000-0000DE000000}"/>
    <cellStyle name="Valuta 2" xfId="211" xr:uid="{00000000-0005-0000-0000-0000DF000000}"/>
    <cellStyle name="Valuta 3" xfId="212" xr:uid="{00000000-0005-0000-0000-0000E0000000}"/>
  </cellStyles>
  <dxfs count="0"/>
  <tableStyles count="0" defaultTableStyle="TableStyleMedium2" defaultPivotStyle="PivotStyleLight16"/>
  <colors>
    <mruColors>
      <color rgb="FFFFCEEC"/>
      <color rgb="FF671555"/>
      <color rgb="FFEFEFEF"/>
      <color rgb="FFAAD3C4"/>
      <color rgb="FF1F615E"/>
      <color rgb="FFB6E3D4"/>
      <color rgb="FFFFC424"/>
      <color rgb="FF7BC142"/>
      <color rgb="FF0067B1"/>
      <color rgb="FFDACC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2</xdr:col>
      <xdr:colOff>304800</xdr:colOff>
      <xdr:row>3</xdr:row>
      <xdr:rowOff>99646</xdr:rowOff>
    </xdr:to>
    <xdr:sp macro="" textlink="">
      <xdr:nvSpPr>
        <xdr:cNvPr id="1025" name="AutoShape 1" descr="Logo Wijkteams Arnhem">
          <a:extLst>
            <a:ext uri="{FF2B5EF4-FFF2-40B4-BE49-F238E27FC236}">
              <a16:creationId xmlns:a16="http://schemas.microsoft.com/office/drawing/2014/main" id="{7BE9EA38-F1E1-704D-E12E-AF5DE8C3A866}"/>
            </a:ext>
          </a:extLst>
        </xdr:cNvPr>
        <xdr:cNvSpPr>
          <a:spLocks noChangeAspect="1" noChangeArrowheads="1"/>
        </xdr:cNvSpPr>
      </xdr:nvSpPr>
      <xdr:spPr bwMode="auto">
        <a:xfrm>
          <a:off x="7340600" y="508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37056</xdr:colOff>
      <xdr:row>0</xdr:row>
      <xdr:rowOff>26278</xdr:rowOff>
    </xdr:from>
    <xdr:to>
      <xdr:col>3</xdr:col>
      <xdr:colOff>89608</xdr:colOff>
      <xdr:row>3</xdr:row>
      <xdr:rowOff>204152</xdr:rowOff>
    </xdr:to>
    <xdr:pic>
      <xdr:nvPicPr>
        <xdr:cNvPr id="2" name="Afbeelding 1" descr="Wijkteams zijn er voor jou - Wijkteams Arnhem">
          <a:extLst>
            <a:ext uri="{FF2B5EF4-FFF2-40B4-BE49-F238E27FC236}">
              <a16:creationId xmlns:a16="http://schemas.microsoft.com/office/drawing/2014/main" id="{3C189533-FF79-010C-9E53-1895DF9071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3748" y="26278"/>
          <a:ext cx="941552" cy="79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29307</xdr:colOff>
      <xdr:row>0</xdr:row>
      <xdr:rowOff>29308</xdr:rowOff>
    </xdr:from>
    <xdr:to>
      <xdr:col>3</xdr:col>
      <xdr:colOff>82139</xdr:colOff>
      <xdr:row>2</xdr:row>
      <xdr:rowOff>311206</xdr:rowOff>
    </xdr:to>
    <xdr:pic>
      <xdr:nvPicPr>
        <xdr:cNvPr id="3" name="Afbeelding 2" descr="Wijkteams zijn er voor jou - Wijkteams Arnhem">
          <a:extLst>
            <a:ext uri="{FF2B5EF4-FFF2-40B4-BE49-F238E27FC236}">
              <a16:creationId xmlns:a16="http://schemas.microsoft.com/office/drawing/2014/main" id="{9C957AED-CF52-CD46-95EE-841A20862C7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5999" y="29308"/>
          <a:ext cx="941832" cy="7898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29307</xdr:colOff>
      <xdr:row>0</xdr:row>
      <xdr:rowOff>29307</xdr:rowOff>
    </xdr:from>
    <xdr:to>
      <xdr:col>3</xdr:col>
      <xdr:colOff>81859</xdr:colOff>
      <xdr:row>3</xdr:row>
      <xdr:rowOff>318</xdr:rowOff>
    </xdr:to>
    <xdr:pic>
      <xdr:nvPicPr>
        <xdr:cNvPr id="3" name="Afbeelding 2" descr="Wijkteams zijn er voor jou - Wijkteams Arnhem">
          <a:extLst>
            <a:ext uri="{FF2B5EF4-FFF2-40B4-BE49-F238E27FC236}">
              <a16:creationId xmlns:a16="http://schemas.microsoft.com/office/drawing/2014/main" id="{7EB661EA-B8FB-D642-B034-3A4B26433C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5999" y="29307"/>
          <a:ext cx="941552" cy="7933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82224</xdr:colOff>
      <xdr:row>0</xdr:row>
      <xdr:rowOff>42334</xdr:rowOff>
    </xdr:from>
    <xdr:to>
      <xdr:col>7</xdr:col>
      <xdr:colOff>1023776</xdr:colOff>
      <xdr:row>2</xdr:row>
      <xdr:rowOff>127645</xdr:rowOff>
    </xdr:to>
    <xdr:pic>
      <xdr:nvPicPr>
        <xdr:cNvPr id="2" name="Afbeelding 1" descr="Wijkteams zijn er voor jou - Wijkteams Arnhem">
          <a:extLst>
            <a:ext uri="{FF2B5EF4-FFF2-40B4-BE49-F238E27FC236}">
              <a16:creationId xmlns:a16="http://schemas.microsoft.com/office/drawing/2014/main" id="{9ABCAFA1-A080-AD49-A1CB-50E44A248B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2724" y="42334"/>
          <a:ext cx="941552" cy="8367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2"/>
  <sheetViews>
    <sheetView tabSelected="1" zoomScale="120" zoomScaleNormal="120" workbookViewId="0">
      <selection activeCell="B7" sqref="B7"/>
    </sheetView>
  </sheetViews>
  <sheetFormatPr baseColWidth="10" defaultColWidth="0" defaultRowHeight="15"/>
  <cols>
    <col min="1" max="1" width="5.6640625" customWidth="1"/>
    <col min="2" max="2" width="90.6640625" customWidth="1"/>
    <col min="3" max="5" width="11.6640625" customWidth="1"/>
    <col min="6" max="6" width="22.6640625" customWidth="1"/>
    <col min="7" max="7" width="50.6640625" customWidth="1"/>
    <col min="8" max="8" width="5.6640625" style="31" customWidth="1"/>
    <col min="9" max="16384" width="9.1640625" hidden="1"/>
  </cols>
  <sheetData>
    <row r="1" spans="1:8" ht="16">
      <c r="A1" s="1"/>
      <c r="B1" s="133" t="s">
        <v>0</v>
      </c>
      <c r="D1" s="3"/>
      <c r="E1" s="3"/>
      <c r="G1" s="2"/>
    </row>
    <row r="2" spans="1:8" ht="16">
      <c r="A2" s="3"/>
      <c r="B2" s="133"/>
      <c r="C2" s="3"/>
      <c r="D2" s="3"/>
      <c r="E2" s="3"/>
      <c r="F2" s="2"/>
      <c r="G2" s="4"/>
    </row>
    <row r="3" spans="1:8" ht="16">
      <c r="A3" s="3"/>
      <c r="B3" s="133"/>
      <c r="D3" s="3"/>
      <c r="E3" s="3"/>
      <c r="F3" s="134" t="s">
        <v>1</v>
      </c>
      <c r="G3" s="134"/>
    </row>
    <row r="4" spans="1:8" ht="57" thickBot="1">
      <c r="A4" s="20" t="s">
        <v>2</v>
      </c>
      <c r="B4" s="21" t="s">
        <v>3</v>
      </c>
      <c r="C4" s="22" t="s">
        <v>4</v>
      </c>
      <c r="D4" s="22" t="s">
        <v>5</v>
      </c>
      <c r="E4" s="22" t="s">
        <v>6</v>
      </c>
      <c r="F4" s="23" t="s">
        <v>7</v>
      </c>
      <c r="G4" s="24" t="s">
        <v>8</v>
      </c>
    </row>
    <row r="5" spans="1:8" s="15" customFormat="1" ht="19" thickTop="1">
      <c r="A5" s="25" t="s">
        <v>9</v>
      </c>
      <c r="B5" s="26" t="s">
        <v>10</v>
      </c>
      <c r="C5" s="27"/>
      <c r="D5" s="27"/>
      <c r="E5" s="28"/>
      <c r="F5" s="29"/>
      <c r="G5" s="30"/>
      <c r="H5" s="31"/>
    </row>
    <row r="6" spans="1:8">
      <c r="A6" s="81" t="s">
        <v>11</v>
      </c>
      <c r="B6" s="82" t="s">
        <v>12</v>
      </c>
      <c r="C6" s="135"/>
      <c r="D6" s="136"/>
      <c r="E6" s="137"/>
      <c r="F6" s="138"/>
      <c r="G6" s="139"/>
    </row>
    <row r="7" spans="1:8" ht="28">
      <c r="A7" s="83" t="s">
        <v>13</v>
      </c>
      <c r="B7" s="84" t="s">
        <v>14</v>
      </c>
      <c r="C7" s="85" t="s">
        <v>15</v>
      </c>
      <c r="D7" s="85" t="str">
        <f t="shared" ref="D7:D12" si="0">IF(C7="Wens","Ja","Nee")</f>
        <v>Nee</v>
      </c>
      <c r="E7" s="86" t="str">
        <f t="shared" ref="E7:E12" si="1">IF(C7="Eis","n.v.t.",0)</f>
        <v>n.v.t.</v>
      </c>
      <c r="F7" s="87"/>
      <c r="G7" s="88"/>
    </row>
    <row r="8" spans="1:8" ht="28">
      <c r="A8" s="83" t="s">
        <v>16</v>
      </c>
      <c r="B8" s="84" t="s">
        <v>17</v>
      </c>
      <c r="C8" s="85" t="s">
        <v>15</v>
      </c>
      <c r="D8" s="85" t="str">
        <f t="shared" si="0"/>
        <v>Nee</v>
      </c>
      <c r="E8" s="86" t="str">
        <f t="shared" si="1"/>
        <v>n.v.t.</v>
      </c>
      <c r="F8" s="87"/>
      <c r="G8" s="88"/>
    </row>
    <row r="9" spans="1:8" ht="42">
      <c r="A9" s="83" t="s">
        <v>18</v>
      </c>
      <c r="B9" s="84" t="s">
        <v>19</v>
      </c>
      <c r="C9" s="85" t="s">
        <v>15</v>
      </c>
      <c r="D9" s="85" t="str">
        <f t="shared" si="0"/>
        <v>Nee</v>
      </c>
      <c r="E9" s="86" t="str">
        <f t="shared" si="1"/>
        <v>n.v.t.</v>
      </c>
      <c r="F9" s="87"/>
      <c r="G9" s="88"/>
    </row>
    <row r="10" spans="1:8" ht="28">
      <c r="A10" s="83" t="s">
        <v>20</v>
      </c>
      <c r="B10" s="84" t="s">
        <v>21</v>
      </c>
      <c r="C10" s="85" t="s">
        <v>15</v>
      </c>
      <c r="D10" s="85" t="str">
        <f t="shared" si="0"/>
        <v>Nee</v>
      </c>
      <c r="E10" s="86" t="str">
        <f t="shared" si="1"/>
        <v>n.v.t.</v>
      </c>
      <c r="F10" s="87"/>
      <c r="G10" s="88"/>
    </row>
    <row r="11" spans="1:8" ht="42">
      <c r="A11" s="83" t="s">
        <v>22</v>
      </c>
      <c r="B11" s="84" t="s">
        <v>23</v>
      </c>
      <c r="C11" s="85" t="s">
        <v>15</v>
      </c>
      <c r="D11" s="85" t="str">
        <f t="shared" si="0"/>
        <v>Nee</v>
      </c>
      <c r="E11" s="86" t="str">
        <f t="shared" si="1"/>
        <v>n.v.t.</v>
      </c>
      <c r="F11" s="87"/>
      <c r="G11" s="88"/>
    </row>
    <row r="12" spans="1:8" ht="28">
      <c r="A12" s="83" t="s">
        <v>24</v>
      </c>
      <c r="B12" s="84" t="s">
        <v>25</v>
      </c>
      <c r="C12" s="85" t="s">
        <v>15</v>
      </c>
      <c r="D12" s="85" t="str">
        <f t="shared" si="0"/>
        <v>Nee</v>
      </c>
      <c r="E12" s="86" t="str">
        <f t="shared" si="1"/>
        <v>n.v.t.</v>
      </c>
      <c r="F12" s="87"/>
      <c r="G12" s="88"/>
    </row>
    <row r="13" spans="1:8" ht="28">
      <c r="A13" s="83" t="s">
        <v>26</v>
      </c>
      <c r="B13" s="84" t="s">
        <v>27</v>
      </c>
      <c r="C13" s="85" t="s">
        <v>15</v>
      </c>
      <c r="D13" s="85" t="str">
        <f t="shared" ref="D13" si="2">IF(C13="Wens","Ja","Nee")</f>
        <v>Nee</v>
      </c>
      <c r="E13" s="86" t="str">
        <f t="shared" ref="E13" si="3">IF(C13="Eis","n.v.t.",0)</f>
        <v>n.v.t.</v>
      </c>
      <c r="F13" s="87"/>
      <c r="G13" s="88"/>
    </row>
    <row r="14" spans="1:8" ht="28">
      <c r="A14" s="83" t="s">
        <v>28</v>
      </c>
      <c r="B14" s="84" t="s">
        <v>29</v>
      </c>
      <c r="C14" s="85" t="s">
        <v>15</v>
      </c>
      <c r="D14" s="85" t="str">
        <f t="shared" ref="D14" si="4">IF(C14="Wens","Ja","Nee")</f>
        <v>Nee</v>
      </c>
      <c r="E14" s="86" t="str">
        <f t="shared" ref="E14" si="5">IF(C14="Eis","n.v.t.",0)</f>
        <v>n.v.t.</v>
      </c>
      <c r="F14" s="87"/>
      <c r="G14" s="88"/>
    </row>
    <row r="15" spans="1:8">
      <c r="A15" s="81" t="s">
        <v>30</v>
      </c>
      <c r="B15" s="82" t="s">
        <v>31</v>
      </c>
      <c r="C15" s="135"/>
      <c r="D15" s="136"/>
      <c r="E15" s="137"/>
      <c r="F15" s="138"/>
      <c r="G15" s="139"/>
    </row>
    <row r="16" spans="1:8" ht="28">
      <c r="A16" s="83" t="s">
        <v>32</v>
      </c>
      <c r="B16" s="84" t="s">
        <v>33</v>
      </c>
      <c r="C16" s="85" t="s">
        <v>15</v>
      </c>
      <c r="D16" s="85" t="str">
        <f t="shared" ref="D16" si="6">IF(C16="Wens","Ja","Nee")</f>
        <v>Nee</v>
      </c>
      <c r="E16" s="86" t="str">
        <f t="shared" ref="E16" si="7">IF(C16="Eis","n.v.t.",0)</f>
        <v>n.v.t.</v>
      </c>
      <c r="F16" s="87"/>
      <c r="G16" s="88"/>
    </row>
    <row r="17" spans="1:8" ht="56">
      <c r="A17" s="83" t="s">
        <v>34</v>
      </c>
      <c r="B17" s="84" t="s">
        <v>35</v>
      </c>
      <c r="C17" s="85" t="s">
        <v>15</v>
      </c>
      <c r="D17" s="85" t="str">
        <f t="shared" ref="D17:D20" si="8">IF(C17="Wens","Ja","Nee")</f>
        <v>Nee</v>
      </c>
      <c r="E17" s="86" t="str">
        <f t="shared" ref="E17:E20" si="9">IF(C17="Eis","n.v.t.",0)</f>
        <v>n.v.t.</v>
      </c>
      <c r="F17" s="87"/>
      <c r="G17" s="88"/>
    </row>
    <row r="18" spans="1:8" ht="28">
      <c r="A18" s="83" t="s">
        <v>36</v>
      </c>
      <c r="B18" s="84" t="s">
        <v>37</v>
      </c>
      <c r="C18" s="85" t="s">
        <v>15</v>
      </c>
      <c r="D18" s="85" t="str">
        <f t="shared" si="8"/>
        <v>Nee</v>
      </c>
      <c r="E18" s="86" t="str">
        <f t="shared" si="9"/>
        <v>n.v.t.</v>
      </c>
      <c r="F18" s="87"/>
      <c r="G18" s="88"/>
    </row>
    <row r="19" spans="1:8" ht="42">
      <c r="A19" s="83" t="s">
        <v>38</v>
      </c>
      <c r="B19" s="84" t="s">
        <v>39</v>
      </c>
      <c r="C19" s="85" t="s">
        <v>15</v>
      </c>
      <c r="D19" s="85" t="str">
        <f t="shared" si="8"/>
        <v>Nee</v>
      </c>
      <c r="E19" s="86" t="str">
        <f t="shared" si="9"/>
        <v>n.v.t.</v>
      </c>
      <c r="F19" s="87"/>
      <c r="G19" s="88"/>
    </row>
    <row r="20" spans="1:8" ht="28">
      <c r="A20" s="83" t="s">
        <v>40</v>
      </c>
      <c r="B20" s="84" t="s">
        <v>41</v>
      </c>
      <c r="C20" s="85" t="s">
        <v>15</v>
      </c>
      <c r="D20" s="85" t="str">
        <f t="shared" si="8"/>
        <v>Nee</v>
      </c>
      <c r="E20" s="86" t="str">
        <f t="shared" si="9"/>
        <v>n.v.t.</v>
      </c>
      <c r="F20" s="87"/>
      <c r="G20" s="88"/>
    </row>
    <row r="21" spans="1:8" s="15" customFormat="1" ht="18">
      <c r="A21" s="25" t="s">
        <v>42</v>
      </c>
      <c r="B21" s="26" t="s">
        <v>43</v>
      </c>
      <c r="C21" s="27"/>
      <c r="D21" s="27"/>
      <c r="E21" s="28"/>
      <c r="F21" s="29"/>
      <c r="G21" s="30"/>
      <c r="H21" s="31"/>
    </row>
    <row r="22" spans="1:8">
      <c r="A22" s="81" t="s">
        <v>44</v>
      </c>
      <c r="B22" s="82" t="s">
        <v>12</v>
      </c>
      <c r="C22" s="135"/>
      <c r="D22" s="136"/>
      <c r="E22" s="137"/>
      <c r="F22" s="138"/>
      <c r="G22" s="139"/>
    </row>
    <row r="23" spans="1:8" ht="28">
      <c r="A23" s="83" t="s">
        <v>45</v>
      </c>
      <c r="B23" s="84" t="s">
        <v>526</v>
      </c>
      <c r="C23" s="85" t="s">
        <v>15</v>
      </c>
      <c r="D23" s="85" t="str">
        <f t="shared" ref="D23" si="10">IF(C23="Wens","Ja","Nee")</f>
        <v>Nee</v>
      </c>
      <c r="E23" s="86" t="str">
        <f t="shared" ref="E23" si="11">IF(C23="Eis","n.v.t.",0)</f>
        <v>n.v.t.</v>
      </c>
      <c r="F23" s="87"/>
      <c r="G23" s="88"/>
    </row>
    <row r="24" spans="1:8" ht="28">
      <c r="A24" s="83" t="s">
        <v>46</v>
      </c>
      <c r="B24" s="84" t="s">
        <v>47</v>
      </c>
      <c r="C24" s="85" t="s">
        <v>15</v>
      </c>
      <c r="D24" s="85" t="str">
        <f>IF(C24="Wens","Ja","Nee")</f>
        <v>Nee</v>
      </c>
      <c r="E24" s="86" t="str">
        <f>IF(C24="Eis","n.v.t.",0)</f>
        <v>n.v.t.</v>
      </c>
      <c r="F24" s="87"/>
      <c r="G24" s="88"/>
    </row>
    <row r="25" spans="1:8" ht="42">
      <c r="A25" s="83" t="s">
        <v>48</v>
      </c>
      <c r="B25" s="84" t="s">
        <v>49</v>
      </c>
      <c r="C25" s="85" t="s">
        <v>15</v>
      </c>
      <c r="D25" s="85" t="str">
        <f>IF(C25="Wens","Ja","Nee")</f>
        <v>Nee</v>
      </c>
      <c r="E25" s="86" t="str">
        <f>IF(C25="Eis","n.v.t.",0)</f>
        <v>n.v.t.</v>
      </c>
      <c r="F25" s="87"/>
      <c r="G25" s="88"/>
    </row>
    <row r="26" spans="1:8">
      <c r="A26" s="81" t="s">
        <v>50</v>
      </c>
      <c r="B26" s="82" t="s">
        <v>51</v>
      </c>
      <c r="C26" s="135"/>
      <c r="D26" s="136"/>
      <c r="E26" s="137"/>
      <c r="F26" s="138"/>
      <c r="G26" s="139"/>
    </row>
    <row r="27" spans="1:8" ht="28">
      <c r="A27" s="83" t="s">
        <v>52</v>
      </c>
      <c r="B27" s="84" t="s">
        <v>53</v>
      </c>
      <c r="C27" s="85" t="s">
        <v>15</v>
      </c>
      <c r="D27" s="85" t="str">
        <f t="shared" ref="D27:D34" si="12">IF(C27="Wens","Ja","Nee")</f>
        <v>Nee</v>
      </c>
      <c r="E27" s="86" t="str">
        <f t="shared" ref="E27:E34" si="13">IF(C27="Eis","n.v.t.",0)</f>
        <v>n.v.t.</v>
      </c>
      <c r="F27" s="87"/>
      <c r="G27" s="88"/>
    </row>
    <row r="28" spans="1:8" ht="28">
      <c r="A28" s="83" t="s">
        <v>54</v>
      </c>
      <c r="B28" s="84" t="s">
        <v>55</v>
      </c>
      <c r="C28" s="85" t="s">
        <v>15</v>
      </c>
      <c r="D28" s="85" t="str">
        <f t="shared" si="12"/>
        <v>Nee</v>
      </c>
      <c r="E28" s="86" t="str">
        <f t="shared" si="13"/>
        <v>n.v.t.</v>
      </c>
      <c r="F28" s="87"/>
      <c r="G28" s="88"/>
    </row>
    <row r="29" spans="1:8">
      <c r="A29" s="83" t="s">
        <v>56</v>
      </c>
      <c r="B29" s="84" t="s">
        <v>57</v>
      </c>
      <c r="C29" s="85" t="s">
        <v>15</v>
      </c>
      <c r="D29" s="85" t="str">
        <f t="shared" ref="D29" si="14">IF(C29="Wens","Ja","Nee")</f>
        <v>Nee</v>
      </c>
      <c r="E29" s="86" t="str">
        <f t="shared" ref="E29" si="15">IF(C29="Eis","n.v.t.",0)</f>
        <v>n.v.t.</v>
      </c>
      <c r="F29" s="87"/>
      <c r="G29" s="88"/>
    </row>
    <row r="30" spans="1:8" ht="42">
      <c r="A30" s="83" t="s">
        <v>58</v>
      </c>
      <c r="B30" s="84" t="s">
        <v>59</v>
      </c>
      <c r="C30" s="85" t="s">
        <v>15</v>
      </c>
      <c r="D30" s="85" t="str">
        <f t="shared" si="12"/>
        <v>Nee</v>
      </c>
      <c r="E30" s="86" t="str">
        <f t="shared" si="13"/>
        <v>n.v.t.</v>
      </c>
      <c r="F30" s="87"/>
      <c r="G30" s="88"/>
    </row>
    <row r="31" spans="1:8" ht="28">
      <c r="A31" s="83" t="s">
        <v>60</v>
      </c>
      <c r="B31" s="84" t="s">
        <v>61</v>
      </c>
      <c r="C31" s="85" t="s">
        <v>15</v>
      </c>
      <c r="D31" s="85" t="str">
        <f t="shared" si="12"/>
        <v>Nee</v>
      </c>
      <c r="E31" s="86" t="str">
        <f t="shared" si="13"/>
        <v>n.v.t.</v>
      </c>
      <c r="F31" s="87"/>
      <c r="G31" s="88"/>
    </row>
    <row r="32" spans="1:8" ht="28">
      <c r="A32" s="83" t="s">
        <v>62</v>
      </c>
      <c r="B32" s="84" t="s">
        <v>63</v>
      </c>
      <c r="C32" s="85" t="s">
        <v>15</v>
      </c>
      <c r="D32" s="85" t="str">
        <f t="shared" si="12"/>
        <v>Nee</v>
      </c>
      <c r="E32" s="86" t="str">
        <f t="shared" si="13"/>
        <v>n.v.t.</v>
      </c>
      <c r="F32" s="87"/>
      <c r="G32" s="88"/>
    </row>
    <row r="33" spans="1:8" ht="28">
      <c r="A33" s="83" t="s">
        <v>64</v>
      </c>
      <c r="B33" s="84" t="s">
        <v>65</v>
      </c>
      <c r="C33" s="85" t="s">
        <v>15</v>
      </c>
      <c r="D33" s="85" t="str">
        <f t="shared" si="12"/>
        <v>Nee</v>
      </c>
      <c r="E33" s="86" t="str">
        <f t="shared" si="13"/>
        <v>n.v.t.</v>
      </c>
      <c r="F33" s="87"/>
      <c r="G33" s="88"/>
    </row>
    <row r="34" spans="1:8" ht="28">
      <c r="A34" s="83" t="s">
        <v>66</v>
      </c>
      <c r="B34" s="84" t="s">
        <v>67</v>
      </c>
      <c r="C34" s="85" t="s">
        <v>15</v>
      </c>
      <c r="D34" s="85" t="str">
        <f t="shared" si="12"/>
        <v>Nee</v>
      </c>
      <c r="E34" s="86" t="str">
        <f t="shared" si="13"/>
        <v>n.v.t.</v>
      </c>
      <c r="F34" s="87"/>
      <c r="G34" s="88"/>
    </row>
    <row r="35" spans="1:8">
      <c r="A35" s="81" t="s">
        <v>68</v>
      </c>
      <c r="B35" s="82" t="s">
        <v>69</v>
      </c>
      <c r="C35" s="135"/>
      <c r="D35" s="136"/>
      <c r="E35" s="137"/>
      <c r="F35" s="138"/>
      <c r="G35" s="139"/>
    </row>
    <row r="36" spans="1:8" ht="56">
      <c r="A36" s="83" t="s">
        <v>70</v>
      </c>
      <c r="B36" s="84" t="s">
        <v>35</v>
      </c>
      <c r="C36" s="85" t="s">
        <v>15</v>
      </c>
      <c r="D36" s="85" t="str">
        <f t="shared" ref="D36:D41" si="16">IF(C36="Wens","Ja","Nee")</f>
        <v>Nee</v>
      </c>
      <c r="E36" s="86" t="str">
        <f t="shared" ref="E36:E39" si="17">IF(C36="Eis","n.v.t.",0)</f>
        <v>n.v.t.</v>
      </c>
      <c r="F36" s="87"/>
      <c r="G36" s="88"/>
    </row>
    <row r="37" spans="1:8" ht="28">
      <c r="A37" s="83" t="s">
        <v>71</v>
      </c>
      <c r="B37" s="84" t="s">
        <v>72</v>
      </c>
      <c r="C37" s="85" t="s">
        <v>15</v>
      </c>
      <c r="D37" s="85" t="str">
        <f t="shared" si="16"/>
        <v>Nee</v>
      </c>
      <c r="E37" s="86" t="str">
        <f t="shared" si="17"/>
        <v>n.v.t.</v>
      </c>
      <c r="F37" s="87"/>
      <c r="G37" s="88"/>
    </row>
    <row r="38" spans="1:8" ht="42">
      <c r="A38" s="83" t="s">
        <v>73</v>
      </c>
      <c r="B38" s="84" t="s">
        <v>39</v>
      </c>
      <c r="C38" s="85" t="s">
        <v>15</v>
      </c>
      <c r="D38" s="85" t="str">
        <f t="shared" si="16"/>
        <v>Nee</v>
      </c>
      <c r="E38" s="86" t="str">
        <f t="shared" si="17"/>
        <v>n.v.t.</v>
      </c>
      <c r="F38" s="87"/>
      <c r="G38" s="88"/>
    </row>
    <row r="39" spans="1:8" ht="28">
      <c r="A39" s="83" t="s">
        <v>74</v>
      </c>
      <c r="B39" s="84" t="s">
        <v>41</v>
      </c>
      <c r="C39" s="85" t="s">
        <v>15</v>
      </c>
      <c r="D39" s="85" t="str">
        <f t="shared" si="16"/>
        <v>Nee</v>
      </c>
      <c r="E39" s="86" t="str">
        <f t="shared" si="17"/>
        <v>n.v.t.</v>
      </c>
      <c r="F39" s="87"/>
      <c r="G39" s="88"/>
    </row>
    <row r="40" spans="1:8">
      <c r="A40" s="81" t="s">
        <v>75</v>
      </c>
      <c r="B40" s="82" t="s">
        <v>76</v>
      </c>
      <c r="C40" s="135"/>
      <c r="D40" s="136"/>
      <c r="E40" s="137"/>
      <c r="F40" s="138"/>
      <c r="G40" s="139"/>
    </row>
    <row r="41" spans="1:8" ht="28">
      <c r="A41" s="83" t="s">
        <v>77</v>
      </c>
      <c r="B41" s="84" t="s">
        <v>78</v>
      </c>
      <c r="C41" s="85" t="s">
        <v>15</v>
      </c>
      <c r="D41" s="85" t="str">
        <f t="shared" si="16"/>
        <v>Nee</v>
      </c>
      <c r="E41" s="86" t="str">
        <f t="shared" ref="E41" si="18">IF(C41="Eis","n.v.t.",0)</f>
        <v>n.v.t.</v>
      </c>
      <c r="F41" s="87"/>
      <c r="G41" s="88"/>
    </row>
    <row r="42" spans="1:8" ht="28">
      <c r="A42" s="83" t="s">
        <v>79</v>
      </c>
      <c r="B42" s="84" t="s">
        <v>80</v>
      </c>
      <c r="C42" s="85" t="s">
        <v>15</v>
      </c>
      <c r="D42" s="85" t="str">
        <f t="shared" ref="D42" si="19">IF(C42="Wens","Ja","Nee")</f>
        <v>Nee</v>
      </c>
      <c r="E42" s="86" t="str">
        <f t="shared" ref="E42" si="20">IF(C42="Eis","n.v.t.",0)</f>
        <v>n.v.t.</v>
      </c>
      <c r="F42" s="87"/>
      <c r="G42" s="88"/>
    </row>
    <row r="43" spans="1:8" s="15" customFormat="1" ht="18">
      <c r="A43" s="25" t="s">
        <v>81</v>
      </c>
      <c r="B43" s="26" t="s">
        <v>82</v>
      </c>
      <c r="C43" s="27"/>
      <c r="D43" s="27"/>
      <c r="E43" s="28"/>
      <c r="F43" s="29"/>
      <c r="G43" s="30"/>
      <c r="H43" s="31"/>
    </row>
    <row r="44" spans="1:8" ht="28">
      <c r="A44" s="83" t="s">
        <v>83</v>
      </c>
      <c r="B44" s="84" t="s">
        <v>84</v>
      </c>
      <c r="C44" s="85" t="s">
        <v>15</v>
      </c>
      <c r="D44" s="85" t="str">
        <f t="shared" ref="D44:D55" si="21">IF(C44="Wens","Ja","Nee")</f>
        <v>Nee</v>
      </c>
      <c r="E44" s="86" t="str">
        <f t="shared" ref="E44:E55" si="22">IF(C44="Eis","n.v.t.",0)</f>
        <v>n.v.t.</v>
      </c>
      <c r="F44" s="87"/>
      <c r="G44" s="88"/>
    </row>
    <row r="45" spans="1:8">
      <c r="A45" s="83" t="s">
        <v>85</v>
      </c>
      <c r="B45" s="84" t="s">
        <v>86</v>
      </c>
      <c r="C45" s="85" t="s">
        <v>15</v>
      </c>
      <c r="D45" s="85" t="str">
        <f t="shared" si="21"/>
        <v>Nee</v>
      </c>
      <c r="E45" s="86" t="str">
        <f t="shared" si="22"/>
        <v>n.v.t.</v>
      </c>
      <c r="F45" s="87"/>
      <c r="G45" s="88"/>
    </row>
    <row r="46" spans="1:8" ht="28">
      <c r="A46" s="83" t="s">
        <v>87</v>
      </c>
      <c r="B46" s="84" t="s">
        <v>88</v>
      </c>
      <c r="C46" s="85" t="s">
        <v>15</v>
      </c>
      <c r="D46" s="85" t="str">
        <f t="shared" si="21"/>
        <v>Nee</v>
      </c>
      <c r="E46" s="86" t="str">
        <f t="shared" si="22"/>
        <v>n.v.t.</v>
      </c>
      <c r="F46" s="87"/>
      <c r="G46" s="88"/>
    </row>
    <row r="47" spans="1:8" ht="28">
      <c r="A47" s="83" t="s">
        <v>89</v>
      </c>
      <c r="B47" s="84" t="s">
        <v>90</v>
      </c>
      <c r="C47" s="85" t="s">
        <v>15</v>
      </c>
      <c r="D47" s="85" t="str">
        <f t="shared" si="21"/>
        <v>Nee</v>
      </c>
      <c r="E47" s="86" t="str">
        <f t="shared" si="22"/>
        <v>n.v.t.</v>
      </c>
      <c r="F47" s="87"/>
      <c r="G47" s="88"/>
    </row>
    <row r="48" spans="1:8" ht="28">
      <c r="A48" s="83" t="s">
        <v>91</v>
      </c>
      <c r="B48" s="84" t="s">
        <v>92</v>
      </c>
      <c r="C48" s="85" t="s">
        <v>15</v>
      </c>
      <c r="D48" s="85" t="str">
        <f t="shared" si="21"/>
        <v>Nee</v>
      </c>
      <c r="E48" s="86" t="str">
        <f t="shared" si="22"/>
        <v>n.v.t.</v>
      </c>
      <c r="F48" s="87"/>
      <c r="G48" s="88"/>
    </row>
    <row r="49" spans="1:8" ht="28">
      <c r="A49" s="83" t="s">
        <v>93</v>
      </c>
      <c r="B49" s="84" t="s">
        <v>94</v>
      </c>
      <c r="C49" s="85" t="s">
        <v>15</v>
      </c>
      <c r="D49" s="85" t="str">
        <f t="shared" si="21"/>
        <v>Nee</v>
      </c>
      <c r="E49" s="86" t="str">
        <f t="shared" si="22"/>
        <v>n.v.t.</v>
      </c>
      <c r="F49" s="87"/>
      <c r="G49" s="88"/>
    </row>
    <row r="50" spans="1:8" ht="28">
      <c r="A50" s="83" t="s">
        <v>95</v>
      </c>
      <c r="B50" s="84" t="s">
        <v>96</v>
      </c>
      <c r="C50" s="85" t="s">
        <v>15</v>
      </c>
      <c r="D50" s="85" t="str">
        <f t="shared" si="21"/>
        <v>Nee</v>
      </c>
      <c r="E50" s="86" t="str">
        <f t="shared" si="22"/>
        <v>n.v.t.</v>
      </c>
      <c r="F50" s="87"/>
      <c r="G50" s="88"/>
    </row>
    <row r="51" spans="1:8" ht="42">
      <c r="A51" s="83" t="s">
        <v>97</v>
      </c>
      <c r="B51" s="84" t="s">
        <v>98</v>
      </c>
      <c r="C51" s="85" t="s">
        <v>15</v>
      </c>
      <c r="D51" s="85" t="str">
        <f t="shared" si="21"/>
        <v>Nee</v>
      </c>
      <c r="E51" s="86" t="str">
        <f t="shared" si="22"/>
        <v>n.v.t.</v>
      </c>
      <c r="F51" s="87"/>
      <c r="G51" s="88"/>
    </row>
    <row r="52" spans="1:8" ht="28">
      <c r="A52" s="83" t="s">
        <v>99</v>
      </c>
      <c r="B52" s="84" t="s">
        <v>100</v>
      </c>
      <c r="C52" s="85" t="s">
        <v>15</v>
      </c>
      <c r="D52" s="85" t="str">
        <f t="shared" ref="D52" si="23">IF(C52="Wens","Ja","Nee")</f>
        <v>Nee</v>
      </c>
      <c r="E52" s="86" t="str">
        <f t="shared" ref="E52" si="24">IF(C52="Eis","n.v.t.",0)</f>
        <v>n.v.t.</v>
      </c>
      <c r="F52" s="87"/>
      <c r="G52" s="88"/>
    </row>
    <row r="53" spans="1:8" ht="28">
      <c r="A53" s="83" t="s">
        <v>101</v>
      </c>
      <c r="B53" s="84" t="s">
        <v>102</v>
      </c>
      <c r="C53" s="85" t="s">
        <v>15</v>
      </c>
      <c r="D53" s="85" t="str">
        <f t="shared" si="21"/>
        <v>Nee</v>
      </c>
      <c r="E53" s="86" t="str">
        <f t="shared" si="22"/>
        <v>n.v.t.</v>
      </c>
      <c r="F53" s="87"/>
      <c r="G53" s="88"/>
    </row>
    <row r="54" spans="1:8" ht="28">
      <c r="A54" s="83" t="s">
        <v>103</v>
      </c>
      <c r="B54" s="84" t="s">
        <v>104</v>
      </c>
      <c r="C54" s="85" t="s">
        <v>15</v>
      </c>
      <c r="D54" s="85" t="str">
        <f t="shared" si="21"/>
        <v>Nee</v>
      </c>
      <c r="E54" s="86" t="str">
        <f t="shared" si="22"/>
        <v>n.v.t.</v>
      </c>
      <c r="F54" s="87"/>
      <c r="G54" s="88"/>
    </row>
    <row r="55" spans="1:8" ht="28">
      <c r="A55" s="83" t="s">
        <v>105</v>
      </c>
      <c r="B55" s="84" t="s">
        <v>106</v>
      </c>
      <c r="C55" s="85" t="s">
        <v>15</v>
      </c>
      <c r="D55" s="85" t="str">
        <f t="shared" si="21"/>
        <v>Nee</v>
      </c>
      <c r="E55" s="86" t="str">
        <f t="shared" si="22"/>
        <v>n.v.t.</v>
      </c>
      <c r="F55" s="87"/>
      <c r="G55" s="88"/>
    </row>
    <row r="56" spans="1:8" s="15" customFormat="1" ht="18">
      <c r="A56" s="25" t="s">
        <v>107</v>
      </c>
      <c r="B56" s="26" t="s">
        <v>108</v>
      </c>
      <c r="C56" s="27"/>
      <c r="D56" s="27"/>
      <c r="E56" s="28"/>
      <c r="F56" s="29"/>
      <c r="G56" s="30"/>
      <c r="H56" s="31"/>
    </row>
    <row r="57" spans="1:8">
      <c r="A57" s="81" t="s">
        <v>109</v>
      </c>
      <c r="B57" s="82" t="s">
        <v>110</v>
      </c>
      <c r="C57" s="135"/>
      <c r="D57" s="136"/>
      <c r="E57" s="137"/>
      <c r="F57" s="138"/>
      <c r="G57" s="139"/>
    </row>
    <row r="58" spans="1:8" ht="28">
      <c r="A58" s="83" t="s">
        <v>111</v>
      </c>
      <c r="B58" s="89" t="s">
        <v>112</v>
      </c>
      <c r="C58" s="140"/>
      <c r="D58" s="141"/>
      <c r="E58" s="142"/>
      <c r="F58" s="143"/>
      <c r="G58" s="144"/>
    </row>
    <row r="59" spans="1:8" ht="28">
      <c r="A59" s="83" t="s">
        <v>113</v>
      </c>
      <c r="B59" s="90" t="s">
        <v>538</v>
      </c>
      <c r="C59" s="85" t="s">
        <v>15</v>
      </c>
      <c r="D59" s="85" t="str">
        <f t="shared" ref="D59:D70" si="25">IF(C59="Wens","Ja","Nee")</f>
        <v>Nee</v>
      </c>
      <c r="E59" s="86" t="str">
        <f t="shared" ref="E59:E70" si="26">IF(C59="Eis","n.v.t.",0)</f>
        <v>n.v.t.</v>
      </c>
      <c r="F59" s="87"/>
      <c r="G59" s="88"/>
    </row>
    <row r="60" spans="1:8" ht="28">
      <c r="A60" s="83" t="s">
        <v>114</v>
      </c>
      <c r="B60" s="90" t="s">
        <v>539</v>
      </c>
      <c r="C60" s="85" t="s">
        <v>15</v>
      </c>
      <c r="D60" s="85" t="str">
        <f t="shared" si="25"/>
        <v>Nee</v>
      </c>
      <c r="E60" s="86" t="str">
        <f t="shared" si="26"/>
        <v>n.v.t.</v>
      </c>
      <c r="F60" s="87"/>
      <c r="G60" s="88"/>
    </row>
    <row r="61" spans="1:8" ht="28">
      <c r="A61" s="83" t="s">
        <v>115</v>
      </c>
      <c r="B61" s="90" t="s">
        <v>540</v>
      </c>
      <c r="C61" s="85" t="s">
        <v>15</v>
      </c>
      <c r="D61" s="85" t="str">
        <f t="shared" si="25"/>
        <v>Nee</v>
      </c>
      <c r="E61" s="86" t="str">
        <f t="shared" si="26"/>
        <v>n.v.t.</v>
      </c>
      <c r="F61" s="87"/>
      <c r="G61" s="88"/>
    </row>
    <row r="62" spans="1:8" ht="28">
      <c r="A62" s="83" t="s">
        <v>116</v>
      </c>
      <c r="B62" s="90" t="s">
        <v>541</v>
      </c>
      <c r="C62" s="85" t="s">
        <v>15</v>
      </c>
      <c r="D62" s="85" t="str">
        <f t="shared" si="25"/>
        <v>Nee</v>
      </c>
      <c r="E62" s="86" t="str">
        <f t="shared" si="26"/>
        <v>n.v.t.</v>
      </c>
      <c r="F62" s="87"/>
      <c r="G62" s="88"/>
    </row>
    <row r="63" spans="1:8" ht="28">
      <c r="A63" s="83" t="s">
        <v>117</v>
      </c>
      <c r="B63" s="90" t="s">
        <v>546</v>
      </c>
      <c r="C63" s="85" t="s">
        <v>15</v>
      </c>
      <c r="D63" s="85" t="str">
        <f t="shared" si="25"/>
        <v>Nee</v>
      </c>
      <c r="E63" s="86" t="str">
        <f t="shared" si="26"/>
        <v>n.v.t.</v>
      </c>
      <c r="F63" s="87"/>
      <c r="G63" s="88"/>
    </row>
    <row r="64" spans="1:8" ht="28">
      <c r="A64" s="83" t="s">
        <v>118</v>
      </c>
      <c r="B64" s="90" t="s">
        <v>542</v>
      </c>
      <c r="C64" s="85" t="s">
        <v>15</v>
      </c>
      <c r="D64" s="85" t="str">
        <f t="shared" si="25"/>
        <v>Nee</v>
      </c>
      <c r="E64" s="86" t="str">
        <f t="shared" si="26"/>
        <v>n.v.t.</v>
      </c>
      <c r="F64" s="87"/>
      <c r="G64" s="88"/>
    </row>
    <row r="65" spans="1:7" ht="28">
      <c r="A65" s="83" t="s">
        <v>119</v>
      </c>
      <c r="B65" s="90" t="s">
        <v>543</v>
      </c>
      <c r="C65" s="85" t="s">
        <v>15</v>
      </c>
      <c r="D65" s="85" t="str">
        <f t="shared" si="25"/>
        <v>Nee</v>
      </c>
      <c r="E65" s="86" t="str">
        <f t="shared" si="26"/>
        <v>n.v.t.</v>
      </c>
      <c r="F65" s="87"/>
      <c r="G65" s="88"/>
    </row>
    <row r="66" spans="1:7" ht="28">
      <c r="A66" s="83" t="s">
        <v>120</v>
      </c>
      <c r="B66" s="90" t="s">
        <v>544</v>
      </c>
      <c r="C66" s="85" t="s">
        <v>15</v>
      </c>
      <c r="D66" s="85" t="str">
        <f t="shared" si="25"/>
        <v>Nee</v>
      </c>
      <c r="E66" s="86" t="str">
        <f t="shared" si="26"/>
        <v>n.v.t.</v>
      </c>
      <c r="F66" s="87"/>
      <c r="G66" s="88"/>
    </row>
    <row r="67" spans="1:7" ht="28">
      <c r="A67" s="83" t="s">
        <v>121</v>
      </c>
      <c r="B67" s="90" t="s">
        <v>545</v>
      </c>
      <c r="C67" s="85" t="s">
        <v>15</v>
      </c>
      <c r="D67" s="85" t="str">
        <f t="shared" si="25"/>
        <v>Nee</v>
      </c>
      <c r="E67" s="86" t="str">
        <f t="shared" si="26"/>
        <v>n.v.t.</v>
      </c>
      <c r="F67" s="87"/>
      <c r="G67" s="88"/>
    </row>
    <row r="68" spans="1:7" ht="28">
      <c r="A68" s="83" t="s">
        <v>122</v>
      </c>
      <c r="B68" s="84" t="s">
        <v>123</v>
      </c>
      <c r="C68" s="85" t="s">
        <v>15</v>
      </c>
      <c r="D68" s="85" t="str">
        <f t="shared" si="25"/>
        <v>Nee</v>
      </c>
      <c r="E68" s="86" t="str">
        <f t="shared" si="26"/>
        <v>n.v.t.</v>
      </c>
      <c r="F68" s="87"/>
      <c r="G68" s="88"/>
    </row>
    <row r="69" spans="1:7">
      <c r="A69" s="83" t="s">
        <v>124</v>
      </c>
      <c r="B69" s="84" t="s">
        <v>125</v>
      </c>
      <c r="C69" s="85" t="s">
        <v>15</v>
      </c>
      <c r="D69" s="85" t="str">
        <f t="shared" si="25"/>
        <v>Nee</v>
      </c>
      <c r="E69" s="86" t="str">
        <f t="shared" si="26"/>
        <v>n.v.t.</v>
      </c>
      <c r="F69" s="87"/>
      <c r="G69" s="88"/>
    </row>
    <row r="70" spans="1:7" ht="28">
      <c r="A70" s="83" t="s">
        <v>126</v>
      </c>
      <c r="B70" s="84" t="s">
        <v>127</v>
      </c>
      <c r="C70" s="85" t="s">
        <v>15</v>
      </c>
      <c r="D70" s="85" t="str">
        <f t="shared" si="25"/>
        <v>Nee</v>
      </c>
      <c r="E70" s="86" t="str">
        <f t="shared" si="26"/>
        <v>n.v.t.</v>
      </c>
      <c r="F70" s="87"/>
      <c r="G70" s="88"/>
    </row>
    <row r="71" spans="1:7">
      <c r="A71" s="81" t="s">
        <v>128</v>
      </c>
      <c r="B71" s="82" t="s">
        <v>527</v>
      </c>
      <c r="C71" s="135"/>
      <c r="D71" s="136"/>
      <c r="E71" s="137"/>
      <c r="F71" s="138"/>
      <c r="G71" s="139"/>
    </row>
    <row r="72" spans="1:7" ht="28">
      <c r="A72" s="83" t="s">
        <v>129</v>
      </c>
      <c r="B72" s="84" t="s">
        <v>130</v>
      </c>
      <c r="C72" s="85" t="s">
        <v>15</v>
      </c>
      <c r="D72" s="85" t="str">
        <f t="shared" ref="D72:D84" si="27">IF(C72="Wens","Ja","Nee")</f>
        <v>Nee</v>
      </c>
      <c r="E72" s="86" t="str">
        <f t="shared" ref="E72:E84" si="28">IF(C72="Eis","n.v.t.",0)</f>
        <v>n.v.t.</v>
      </c>
      <c r="F72" s="87"/>
      <c r="G72" s="88"/>
    </row>
    <row r="73" spans="1:7" ht="28">
      <c r="A73" s="83" t="s">
        <v>131</v>
      </c>
      <c r="B73" s="84" t="s">
        <v>132</v>
      </c>
      <c r="C73" s="85" t="s">
        <v>15</v>
      </c>
      <c r="D73" s="85" t="str">
        <f t="shared" si="27"/>
        <v>Nee</v>
      </c>
      <c r="E73" s="86" t="str">
        <f t="shared" si="28"/>
        <v>n.v.t.</v>
      </c>
      <c r="F73" s="87"/>
      <c r="G73" s="88"/>
    </row>
    <row r="74" spans="1:7" ht="28">
      <c r="A74" s="83" t="s">
        <v>133</v>
      </c>
      <c r="B74" s="90" t="s">
        <v>562</v>
      </c>
      <c r="C74" s="85" t="s">
        <v>15</v>
      </c>
      <c r="D74" s="85" t="str">
        <f t="shared" si="27"/>
        <v>Nee</v>
      </c>
      <c r="E74" s="86" t="str">
        <f t="shared" si="28"/>
        <v>n.v.t.</v>
      </c>
      <c r="F74" s="87"/>
      <c r="G74" s="88"/>
    </row>
    <row r="75" spans="1:7" ht="28">
      <c r="A75" s="83" t="s">
        <v>134</v>
      </c>
      <c r="B75" s="90" t="s">
        <v>563</v>
      </c>
      <c r="C75" s="85" t="s">
        <v>15</v>
      </c>
      <c r="D75" s="85" t="str">
        <f t="shared" si="27"/>
        <v>Nee</v>
      </c>
      <c r="E75" s="86" t="str">
        <f t="shared" si="28"/>
        <v>n.v.t.</v>
      </c>
      <c r="F75" s="87"/>
      <c r="G75" s="88"/>
    </row>
    <row r="76" spans="1:7" ht="28">
      <c r="A76" s="83" t="s">
        <v>135</v>
      </c>
      <c r="B76" s="90" t="s">
        <v>564</v>
      </c>
      <c r="C76" s="85" t="s">
        <v>15</v>
      </c>
      <c r="D76" s="85" t="str">
        <f t="shared" si="27"/>
        <v>Nee</v>
      </c>
      <c r="E76" s="86" t="str">
        <f t="shared" si="28"/>
        <v>n.v.t.</v>
      </c>
      <c r="F76" s="87"/>
      <c r="G76" s="88"/>
    </row>
    <row r="77" spans="1:7" ht="28">
      <c r="A77" s="83" t="s">
        <v>136</v>
      </c>
      <c r="B77" s="90" t="s">
        <v>565</v>
      </c>
      <c r="C77" s="85" t="s">
        <v>15</v>
      </c>
      <c r="D77" s="85" t="str">
        <f t="shared" si="27"/>
        <v>Nee</v>
      </c>
      <c r="E77" s="86" t="str">
        <f t="shared" si="28"/>
        <v>n.v.t.</v>
      </c>
      <c r="F77" s="87"/>
      <c r="G77" s="88"/>
    </row>
    <row r="78" spans="1:7" ht="28">
      <c r="A78" s="83" t="s">
        <v>137</v>
      </c>
      <c r="B78" s="90" t="s">
        <v>566</v>
      </c>
      <c r="C78" s="85" t="s">
        <v>15</v>
      </c>
      <c r="D78" s="85" t="str">
        <f t="shared" si="27"/>
        <v>Nee</v>
      </c>
      <c r="E78" s="86" t="str">
        <f t="shared" si="28"/>
        <v>n.v.t.</v>
      </c>
      <c r="F78" s="87"/>
      <c r="G78" s="88"/>
    </row>
    <row r="79" spans="1:7" ht="28">
      <c r="A79" s="83" t="s">
        <v>138</v>
      </c>
      <c r="B79" s="90" t="s">
        <v>567</v>
      </c>
      <c r="C79" s="85" t="s">
        <v>15</v>
      </c>
      <c r="D79" s="85" t="str">
        <f t="shared" si="27"/>
        <v>Nee</v>
      </c>
      <c r="E79" s="86" t="str">
        <f t="shared" si="28"/>
        <v>n.v.t.</v>
      </c>
      <c r="F79" s="87"/>
      <c r="G79" s="88"/>
    </row>
    <row r="80" spans="1:7" ht="28">
      <c r="A80" s="83" t="s">
        <v>139</v>
      </c>
      <c r="B80" s="90" t="s">
        <v>568</v>
      </c>
      <c r="C80" s="85" t="s">
        <v>15</v>
      </c>
      <c r="D80" s="85" t="str">
        <f t="shared" si="27"/>
        <v>Nee</v>
      </c>
      <c r="E80" s="86" t="str">
        <f t="shared" si="28"/>
        <v>n.v.t.</v>
      </c>
      <c r="F80" s="87"/>
      <c r="G80" s="88"/>
    </row>
    <row r="81" spans="1:7" ht="28">
      <c r="A81" s="83" t="s">
        <v>140</v>
      </c>
      <c r="B81" s="90" t="s">
        <v>569</v>
      </c>
      <c r="C81" s="85" t="s">
        <v>15</v>
      </c>
      <c r="D81" s="85" t="str">
        <f t="shared" si="27"/>
        <v>Nee</v>
      </c>
      <c r="E81" s="86" t="str">
        <f t="shared" si="28"/>
        <v>n.v.t.</v>
      </c>
      <c r="F81" s="87"/>
      <c r="G81" s="88"/>
    </row>
    <row r="82" spans="1:7" ht="28">
      <c r="A82" s="83" t="s">
        <v>141</v>
      </c>
      <c r="B82" s="90" t="s">
        <v>570</v>
      </c>
      <c r="C82" s="85" t="s">
        <v>15</v>
      </c>
      <c r="D82" s="85" t="str">
        <f t="shared" si="27"/>
        <v>Nee</v>
      </c>
      <c r="E82" s="86" t="str">
        <f t="shared" si="28"/>
        <v>n.v.t.</v>
      </c>
      <c r="F82" s="87"/>
      <c r="G82" s="88"/>
    </row>
    <row r="83" spans="1:7" ht="28">
      <c r="A83" s="83" t="s">
        <v>142</v>
      </c>
      <c r="B83" s="84" t="s">
        <v>143</v>
      </c>
      <c r="C83" s="85" t="s">
        <v>15</v>
      </c>
      <c r="D83" s="85" t="str">
        <f t="shared" si="27"/>
        <v>Nee</v>
      </c>
      <c r="E83" s="86" t="str">
        <f t="shared" si="28"/>
        <v>n.v.t.</v>
      </c>
      <c r="F83" s="87"/>
      <c r="G83" s="88"/>
    </row>
    <row r="84" spans="1:7" ht="28">
      <c r="A84" s="83" t="s">
        <v>144</v>
      </c>
      <c r="B84" s="84" t="s">
        <v>145</v>
      </c>
      <c r="C84" s="85" t="s">
        <v>15</v>
      </c>
      <c r="D84" s="85" t="str">
        <f t="shared" si="27"/>
        <v>Nee</v>
      </c>
      <c r="E84" s="86" t="str">
        <f t="shared" si="28"/>
        <v>n.v.t.</v>
      </c>
      <c r="F84" s="87"/>
      <c r="G84" s="88"/>
    </row>
    <row r="85" spans="1:7">
      <c r="A85" s="81" t="s">
        <v>146</v>
      </c>
      <c r="B85" s="82" t="s">
        <v>147</v>
      </c>
      <c r="C85" s="135"/>
      <c r="D85" s="136"/>
      <c r="E85" s="137"/>
      <c r="F85" s="138"/>
      <c r="G85" s="139"/>
    </row>
    <row r="86" spans="1:7">
      <c r="A86" s="83" t="s">
        <v>148</v>
      </c>
      <c r="B86" s="89" t="s">
        <v>149</v>
      </c>
      <c r="C86" s="140"/>
      <c r="D86" s="141"/>
      <c r="E86" s="142"/>
      <c r="F86" s="143"/>
      <c r="G86" s="144"/>
    </row>
    <row r="87" spans="1:7" ht="28">
      <c r="A87" s="83" t="s">
        <v>150</v>
      </c>
      <c r="B87" s="90" t="s">
        <v>547</v>
      </c>
      <c r="C87" s="85" t="s">
        <v>15</v>
      </c>
      <c r="D87" s="85" t="str">
        <f t="shared" ref="D87:D95" si="29">IF(C87="Wens","Ja","Nee")</f>
        <v>Nee</v>
      </c>
      <c r="E87" s="86" t="str">
        <f t="shared" ref="E87:E95" si="30">IF(C87="Eis","n.v.t.",0)</f>
        <v>n.v.t.</v>
      </c>
      <c r="F87" s="87"/>
      <c r="G87" s="88"/>
    </row>
    <row r="88" spans="1:7" ht="28">
      <c r="A88" s="83" t="s">
        <v>151</v>
      </c>
      <c r="B88" s="90" t="s">
        <v>548</v>
      </c>
      <c r="C88" s="85" t="s">
        <v>15</v>
      </c>
      <c r="D88" s="85" t="str">
        <f t="shared" si="29"/>
        <v>Nee</v>
      </c>
      <c r="E88" s="86" t="str">
        <f t="shared" si="30"/>
        <v>n.v.t.</v>
      </c>
      <c r="F88" s="87"/>
      <c r="G88" s="88"/>
    </row>
    <row r="89" spans="1:7" ht="28">
      <c r="A89" s="83" t="s">
        <v>152</v>
      </c>
      <c r="B89" s="90" t="s">
        <v>549</v>
      </c>
      <c r="C89" s="85" t="s">
        <v>15</v>
      </c>
      <c r="D89" s="85" t="str">
        <f t="shared" si="29"/>
        <v>Nee</v>
      </c>
      <c r="E89" s="86" t="str">
        <f t="shared" si="30"/>
        <v>n.v.t.</v>
      </c>
      <c r="F89" s="87"/>
      <c r="G89" s="88"/>
    </row>
    <row r="90" spans="1:7" ht="28">
      <c r="A90" s="83" t="s">
        <v>153</v>
      </c>
      <c r="B90" s="90" t="s">
        <v>550</v>
      </c>
      <c r="C90" s="85" t="s">
        <v>15</v>
      </c>
      <c r="D90" s="85" t="str">
        <f t="shared" si="29"/>
        <v>Nee</v>
      </c>
      <c r="E90" s="86" t="str">
        <f t="shared" si="30"/>
        <v>n.v.t.</v>
      </c>
      <c r="F90" s="87"/>
      <c r="G90" s="88"/>
    </row>
    <row r="91" spans="1:7" ht="28">
      <c r="A91" s="83" t="s">
        <v>154</v>
      </c>
      <c r="B91" s="90" t="s">
        <v>551</v>
      </c>
      <c r="C91" s="85" t="s">
        <v>15</v>
      </c>
      <c r="D91" s="85" t="str">
        <f t="shared" si="29"/>
        <v>Nee</v>
      </c>
      <c r="E91" s="86" t="str">
        <f t="shared" si="30"/>
        <v>n.v.t.</v>
      </c>
      <c r="F91" s="87"/>
      <c r="G91" s="88"/>
    </row>
    <row r="92" spans="1:7" ht="28">
      <c r="A92" s="83" t="s">
        <v>155</v>
      </c>
      <c r="B92" s="90" t="s">
        <v>552</v>
      </c>
      <c r="C92" s="85" t="s">
        <v>15</v>
      </c>
      <c r="D92" s="85" t="str">
        <f t="shared" si="29"/>
        <v>Nee</v>
      </c>
      <c r="E92" s="86" t="str">
        <f t="shared" si="30"/>
        <v>n.v.t.</v>
      </c>
      <c r="F92" s="87"/>
      <c r="G92" s="88"/>
    </row>
    <row r="93" spans="1:7" ht="28">
      <c r="A93" s="83" t="s">
        <v>156</v>
      </c>
      <c r="B93" s="90" t="s">
        <v>553</v>
      </c>
      <c r="C93" s="85" t="s">
        <v>15</v>
      </c>
      <c r="D93" s="85" t="str">
        <f t="shared" si="29"/>
        <v>Nee</v>
      </c>
      <c r="E93" s="86" t="str">
        <f t="shared" si="30"/>
        <v>n.v.t.</v>
      </c>
      <c r="F93" s="87"/>
      <c r="G93" s="88"/>
    </row>
    <row r="94" spans="1:7" ht="28">
      <c r="A94" s="83" t="s">
        <v>157</v>
      </c>
      <c r="B94" s="90" t="s">
        <v>554</v>
      </c>
      <c r="C94" s="85" t="s">
        <v>15</v>
      </c>
      <c r="D94" s="85" t="str">
        <f t="shared" si="29"/>
        <v>Nee</v>
      </c>
      <c r="E94" s="86" t="str">
        <f t="shared" si="30"/>
        <v>n.v.t.</v>
      </c>
      <c r="F94" s="87"/>
      <c r="G94" s="88"/>
    </row>
    <row r="95" spans="1:7" ht="28">
      <c r="A95" s="83" t="s">
        <v>158</v>
      </c>
      <c r="B95" s="90" t="s">
        <v>555</v>
      </c>
      <c r="C95" s="85" t="s">
        <v>15</v>
      </c>
      <c r="D95" s="85" t="str">
        <f t="shared" si="29"/>
        <v>Nee</v>
      </c>
      <c r="E95" s="86" t="str">
        <f t="shared" si="30"/>
        <v>n.v.t.</v>
      </c>
      <c r="F95" s="87"/>
      <c r="G95" s="88"/>
    </row>
    <row r="96" spans="1:7" ht="28">
      <c r="A96" s="83" t="s">
        <v>159</v>
      </c>
      <c r="B96" s="84" t="s">
        <v>160</v>
      </c>
      <c r="C96" s="85" t="s">
        <v>15</v>
      </c>
      <c r="D96" s="85" t="str">
        <f t="shared" ref="D96:D100" si="31">IF(C96="Wens","Ja","Nee")</f>
        <v>Nee</v>
      </c>
      <c r="E96" s="86" t="str">
        <f t="shared" ref="E96:E100" si="32">IF(C96="Eis","n.v.t.",0)</f>
        <v>n.v.t.</v>
      </c>
      <c r="F96" s="87"/>
      <c r="G96" s="88"/>
    </row>
    <row r="97" spans="1:8" ht="28">
      <c r="A97" s="83" t="s">
        <v>161</v>
      </c>
      <c r="B97" s="84" t="s">
        <v>162</v>
      </c>
      <c r="C97" s="85" t="s">
        <v>15</v>
      </c>
      <c r="D97" s="85" t="str">
        <f t="shared" si="31"/>
        <v>Nee</v>
      </c>
      <c r="E97" s="86" t="str">
        <f t="shared" si="32"/>
        <v>n.v.t.</v>
      </c>
      <c r="F97" s="87"/>
      <c r="G97" s="88"/>
    </row>
    <row r="98" spans="1:8">
      <c r="A98" s="83" t="s">
        <v>163</v>
      </c>
      <c r="B98" s="84" t="s">
        <v>164</v>
      </c>
      <c r="C98" s="85" t="s">
        <v>15</v>
      </c>
      <c r="D98" s="85" t="str">
        <f t="shared" si="31"/>
        <v>Nee</v>
      </c>
      <c r="E98" s="86" t="str">
        <f t="shared" si="32"/>
        <v>n.v.t.</v>
      </c>
      <c r="F98" s="87"/>
      <c r="G98" s="88"/>
    </row>
    <row r="99" spans="1:8">
      <c r="A99" s="83" t="s">
        <v>165</v>
      </c>
      <c r="B99" s="84" t="s">
        <v>166</v>
      </c>
      <c r="C99" s="85" t="s">
        <v>15</v>
      </c>
      <c r="D99" s="85" t="str">
        <f t="shared" si="31"/>
        <v>Nee</v>
      </c>
      <c r="E99" s="86" t="str">
        <f t="shared" si="32"/>
        <v>n.v.t.</v>
      </c>
      <c r="F99" s="87"/>
      <c r="G99" s="88"/>
    </row>
    <row r="100" spans="1:8" ht="28">
      <c r="A100" s="83" t="s">
        <v>167</v>
      </c>
      <c r="B100" s="84" t="s">
        <v>168</v>
      </c>
      <c r="C100" s="85" t="s">
        <v>15</v>
      </c>
      <c r="D100" s="85" t="str">
        <f t="shared" si="31"/>
        <v>Nee</v>
      </c>
      <c r="E100" s="86" t="str">
        <f t="shared" si="32"/>
        <v>n.v.t.</v>
      </c>
      <c r="F100" s="87"/>
      <c r="G100" s="88"/>
    </row>
    <row r="101" spans="1:8" s="15" customFormat="1" ht="18">
      <c r="A101" s="25" t="s">
        <v>169</v>
      </c>
      <c r="B101" s="26" t="s">
        <v>170</v>
      </c>
      <c r="C101" s="27"/>
      <c r="D101" s="27"/>
      <c r="E101" s="28"/>
      <c r="F101" s="29"/>
      <c r="G101" s="30"/>
      <c r="H101" s="31"/>
    </row>
    <row r="102" spans="1:8" ht="28">
      <c r="A102" s="83" t="s">
        <v>171</v>
      </c>
      <c r="B102" s="84" t="s">
        <v>172</v>
      </c>
      <c r="C102" s="85" t="s">
        <v>15</v>
      </c>
      <c r="D102" s="85" t="str">
        <f t="shared" ref="D102:D103" si="33">IF(C102="Wens","Ja","Nee")</f>
        <v>Nee</v>
      </c>
      <c r="E102" s="86" t="str">
        <f t="shared" ref="E102:E103" si="34">IF(C102="Eis","n.v.t.",0)</f>
        <v>n.v.t.</v>
      </c>
      <c r="F102" s="87"/>
      <c r="G102" s="88"/>
    </row>
    <row r="103" spans="1:8" ht="28">
      <c r="A103" s="83" t="s">
        <v>173</v>
      </c>
      <c r="B103" s="84" t="s">
        <v>174</v>
      </c>
      <c r="C103" s="85" t="s">
        <v>15</v>
      </c>
      <c r="D103" s="85" t="str">
        <f t="shared" si="33"/>
        <v>Nee</v>
      </c>
      <c r="E103" s="86" t="str">
        <f t="shared" si="34"/>
        <v>n.v.t.</v>
      </c>
      <c r="F103" s="87"/>
      <c r="G103" s="88"/>
    </row>
    <row r="104" spans="1:8" ht="28">
      <c r="A104" s="83" t="s">
        <v>175</v>
      </c>
      <c r="B104" s="84" t="s">
        <v>176</v>
      </c>
      <c r="C104" s="85" t="s">
        <v>15</v>
      </c>
      <c r="D104" s="85" t="str">
        <f t="shared" ref="D104" si="35">IF(C104="Wens","Ja","Nee")</f>
        <v>Nee</v>
      </c>
      <c r="E104" s="86" t="str">
        <f t="shared" ref="E104" si="36">IF(C104="Eis","n.v.t.",0)</f>
        <v>n.v.t.</v>
      </c>
      <c r="F104" s="87"/>
      <c r="G104" s="88"/>
    </row>
    <row r="105" spans="1:8" s="15" customFormat="1" ht="18">
      <c r="A105" s="25" t="s">
        <v>177</v>
      </c>
      <c r="B105" s="26" t="s">
        <v>178</v>
      </c>
      <c r="C105" s="27"/>
      <c r="D105" s="27"/>
      <c r="E105" s="28"/>
      <c r="F105" s="29"/>
      <c r="G105" s="30"/>
      <c r="H105" s="31"/>
    </row>
    <row r="106" spans="1:8" ht="56">
      <c r="A106" s="83" t="s">
        <v>179</v>
      </c>
      <c r="B106" s="84" t="s">
        <v>180</v>
      </c>
      <c r="C106" s="85" t="s">
        <v>15</v>
      </c>
      <c r="D106" s="85" t="str">
        <f t="shared" ref="D106" si="37">IF(C106="Wens","Ja","Nee")</f>
        <v>Nee</v>
      </c>
      <c r="E106" s="86" t="str">
        <f t="shared" ref="E106" si="38">IF(C106="Eis","n.v.t.",0)</f>
        <v>n.v.t.</v>
      </c>
      <c r="F106" s="87"/>
      <c r="G106" s="88"/>
    </row>
    <row r="107" spans="1:8" s="15" customFormat="1" ht="18">
      <c r="A107" s="25" t="s">
        <v>181</v>
      </c>
      <c r="B107" s="26" t="s">
        <v>182</v>
      </c>
      <c r="C107" s="27"/>
      <c r="D107" s="27"/>
      <c r="E107" s="28"/>
      <c r="F107" s="29"/>
      <c r="G107" s="30"/>
      <c r="H107" s="31"/>
    </row>
    <row r="108" spans="1:8">
      <c r="A108" s="81" t="s">
        <v>183</v>
      </c>
      <c r="B108" s="82" t="s">
        <v>184</v>
      </c>
      <c r="C108" s="135"/>
      <c r="D108" s="136"/>
      <c r="E108" s="137"/>
      <c r="F108" s="138"/>
      <c r="G108" s="139"/>
    </row>
    <row r="109" spans="1:8">
      <c r="A109" s="83" t="s">
        <v>185</v>
      </c>
      <c r="B109" s="84" t="s">
        <v>186</v>
      </c>
      <c r="C109" s="85" t="s">
        <v>15</v>
      </c>
      <c r="D109" s="85" t="str">
        <f t="shared" ref="D109:D111" si="39">IF(C109="Wens","Ja","Nee")</f>
        <v>Nee</v>
      </c>
      <c r="E109" s="86" t="str">
        <f t="shared" ref="E109:E111" si="40">IF(C109="Eis","n.v.t.",0)</f>
        <v>n.v.t.</v>
      </c>
      <c r="F109" s="87"/>
      <c r="G109" s="88"/>
    </row>
    <row r="110" spans="1:8">
      <c r="A110" s="83" t="s">
        <v>187</v>
      </c>
      <c r="B110" s="84" t="s">
        <v>188</v>
      </c>
      <c r="C110" s="85" t="s">
        <v>15</v>
      </c>
      <c r="D110" s="85" t="str">
        <f t="shared" si="39"/>
        <v>Nee</v>
      </c>
      <c r="E110" s="86" t="str">
        <f t="shared" si="40"/>
        <v>n.v.t.</v>
      </c>
      <c r="F110" s="87"/>
      <c r="G110" s="88"/>
    </row>
    <row r="111" spans="1:8" ht="42">
      <c r="A111" s="83" t="s">
        <v>189</v>
      </c>
      <c r="B111" s="84" t="s">
        <v>529</v>
      </c>
      <c r="C111" s="85" t="s">
        <v>15</v>
      </c>
      <c r="D111" s="85" t="str">
        <f t="shared" si="39"/>
        <v>Nee</v>
      </c>
      <c r="E111" s="86" t="str">
        <f t="shared" si="40"/>
        <v>n.v.t.</v>
      </c>
      <c r="F111" s="87"/>
      <c r="G111" s="88"/>
    </row>
    <row r="112" spans="1:8" ht="28">
      <c r="A112" s="83" t="s">
        <v>190</v>
      </c>
      <c r="B112" s="84" t="s">
        <v>191</v>
      </c>
      <c r="C112" s="85" t="s">
        <v>15</v>
      </c>
      <c r="D112" s="85" t="str">
        <f t="shared" ref="D112" si="41">IF(C112="Wens","Ja","Nee")</f>
        <v>Nee</v>
      </c>
      <c r="E112" s="86" t="str">
        <f t="shared" ref="E112" si="42">IF(C112="Eis","n.v.t.",0)</f>
        <v>n.v.t.</v>
      </c>
      <c r="F112" s="87"/>
      <c r="G112" s="88"/>
    </row>
    <row r="113" spans="1:8">
      <c r="A113" s="81" t="s">
        <v>192</v>
      </c>
      <c r="B113" s="82" t="s">
        <v>193</v>
      </c>
      <c r="C113" s="135"/>
      <c r="D113" s="136"/>
      <c r="E113" s="137"/>
      <c r="F113" s="138"/>
      <c r="G113" s="139"/>
    </row>
    <row r="114" spans="1:8" ht="28">
      <c r="A114" s="83" t="s">
        <v>194</v>
      </c>
      <c r="B114" s="84" t="s">
        <v>195</v>
      </c>
      <c r="C114" s="85" t="s">
        <v>15</v>
      </c>
      <c r="D114" s="85" t="str">
        <f t="shared" ref="D114:D119" si="43">IF(C114="Wens","Ja","Nee")</f>
        <v>Nee</v>
      </c>
      <c r="E114" s="86" t="str">
        <f t="shared" ref="E114:E119" si="44">IF(C114="Eis","n.v.t.",0)</f>
        <v>n.v.t.</v>
      </c>
      <c r="F114" s="87"/>
      <c r="G114" s="88"/>
    </row>
    <row r="115" spans="1:8" ht="56">
      <c r="A115" s="83" t="s">
        <v>196</v>
      </c>
      <c r="B115" s="84" t="s">
        <v>197</v>
      </c>
      <c r="C115" s="85" t="s">
        <v>15</v>
      </c>
      <c r="D115" s="85" t="str">
        <f t="shared" si="43"/>
        <v>Nee</v>
      </c>
      <c r="E115" s="86" t="str">
        <f t="shared" si="44"/>
        <v>n.v.t.</v>
      </c>
      <c r="F115" s="87"/>
      <c r="G115" s="88"/>
    </row>
    <row r="116" spans="1:8" ht="42">
      <c r="A116" s="83" t="s">
        <v>198</v>
      </c>
      <c r="B116" s="84" t="s">
        <v>199</v>
      </c>
      <c r="C116" s="85" t="s">
        <v>15</v>
      </c>
      <c r="D116" s="85" t="str">
        <f t="shared" si="43"/>
        <v>Nee</v>
      </c>
      <c r="E116" s="86" t="str">
        <f t="shared" si="44"/>
        <v>n.v.t.</v>
      </c>
      <c r="F116" s="87"/>
      <c r="G116" s="88"/>
    </row>
    <row r="117" spans="1:8" ht="42">
      <c r="A117" s="83" t="s">
        <v>200</v>
      </c>
      <c r="B117" s="84" t="s">
        <v>201</v>
      </c>
      <c r="C117" s="85" t="s">
        <v>15</v>
      </c>
      <c r="D117" s="85" t="str">
        <f t="shared" si="43"/>
        <v>Nee</v>
      </c>
      <c r="E117" s="86" t="str">
        <f t="shared" si="44"/>
        <v>n.v.t.</v>
      </c>
      <c r="F117" s="87"/>
      <c r="G117" s="88"/>
    </row>
    <row r="118" spans="1:8" ht="42">
      <c r="A118" s="83" t="s">
        <v>202</v>
      </c>
      <c r="B118" s="84" t="s">
        <v>203</v>
      </c>
      <c r="C118" s="85" t="s">
        <v>15</v>
      </c>
      <c r="D118" s="85" t="str">
        <f t="shared" si="43"/>
        <v>Nee</v>
      </c>
      <c r="E118" s="86" t="str">
        <f t="shared" si="44"/>
        <v>n.v.t.</v>
      </c>
      <c r="F118" s="87"/>
      <c r="G118" s="88"/>
    </row>
    <row r="119" spans="1:8">
      <c r="A119" s="83" t="s">
        <v>204</v>
      </c>
      <c r="B119" s="84" t="s">
        <v>205</v>
      </c>
      <c r="C119" s="85" t="s">
        <v>15</v>
      </c>
      <c r="D119" s="85" t="str">
        <f t="shared" si="43"/>
        <v>Nee</v>
      </c>
      <c r="E119" s="86" t="str">
        <f t="shared" si="44"/>
        <v>n.v.t.</v>
      </c>
      <c r="F119" s="87"/>
      <c r="G119" s="88"/>
    </row>
    <row r="120" spans="1:8" ht="16">
      <c r="A120" s="7"/>
      <c r="B120" s="8"/>
      <c r="C120" s="9"/>
      <c r="D120" s="16" t="s">
        <v>206</v>
      </c>
      <c r="E120" s="17">
        <f>SUM(E5:E106)</f>
        <v>0</v>
      </c>
      <c r="F120" s="11"/>
      <c r="G120" s="12"/>
      <c r="H120" s="32"/>
    </row>
    <row r="121" spans="1:8">
      <c r="A121" s="7"/>
      <c r="B121" s="8"/>
      <c r="C121" s="9"/>
      <c r="D121" s="14"/>
      <c r="E121" s="13"/>
      <c r="F121" s="11"/>
      <c r="G121" s="12"/>
      <c r="H121" s="32"/>
    </row>
    <row r="122" spans="1:8">
      <c r="A122" s="7"/>
      <c r="B122" s="8"/>
      <c r="C122" s="9"/>
      <c r="D122" s="9"/>
      <c r="E122" s="10"/>
      <c r="F122" s="11"/>
      <c r="G122" s="12"/>
      <c r="H122" s="32"/>
    </row>
  </sheetData>
  <mergeCells count="28">
    <mergeCell ref="C85:E85"/>
    <mergeCell ref="F85:G85"/>
    <mergeCell ref="C35:E35"/>
    <mergeCell ref="F35:G35"/>
    <mergeCell ref="C113:E113"/>
    <mergeCell ref="F113:G113"/>
    <mergeCell ref="C108:E108"/>
    <mergeCell ref="F108:G108"/>
    <mergeCell ref="C86:E86"/>
    <mergeCell ref="F86:G86"/>
    <mergeCell ref="C57:E57"/>
    <mergeCell ref="F57:G57"/>
    <mergeCell ref="C71:E71"/>
    <mergeCell ref="F71:G71"/>
    <mergeCell ref="C58:E58"/>
    <mergeCell ref="F58:G58"/>
    <mergeCell ref="B1:B3"/>
    <mergeCell ref="F3:G3"/>
    <mergeCell ref="C22:E22"/>
    <mergeCell ref="F22:G22"/>
    <mergeCell ref="C40:E40"/>
    <mergeCell ref="F40:G40"/>
    <mergeCell ref="C26:E26"/>
    <mergeCell ref="F26:G26"/>
    <mergeCell ref="C6:E6"/>
    <mergeCell ref="F6:G6"/>
    <mergeCell ref="C15:E15"/>
    <mergeCell ref="F15:G15"/>
  </mergeCells>
  <phoneticPr fontId="32" type="noConversion"/>
  <dataValidations disablePrompts="1" count="4">
    <dataValidation type="list" allowBlank="1" showInputMessage="1" showErrorMessage="1" sqref="C121:C122" xr:uid="{00000000-0002-0000-0000-000000000000}">
      <formula1>"Kies:,KO,Wens"</formula1>
    </dataValidation>
    <dataValidation type="list" operator="equal" showInputMessage="1" showErrorMessage="1" sqref="F120:F122 F105:G105 F71:G71 F85:G85 F86 F101:G101 G35 G21:G22 G5:G6 G15 G56:G57 F24:F36 G26 F38:F58 G40 G43 F5:F22" xr:uid="{00000000-0002-0000-0000-000001000000}">
      <formula1>"Ja,Nee"</formula1>
    </dataValidation>
    <dataValidation type="list" allowBlank="1" showInputMessage="1" showErrorMessage="1" sqref="C23:C25 C44:C55 C86:C100 C58:C84 C27:C34 C102:C104 C5:C20 C36:C39 C41:C42 C106:C120" xr:uid="{6C040C12-91FB-4299-82EE-464A382993CE}">
      <formula1>"Kies:,Eis,Wens"</formula1>
    </dataValidation>
    <dataValidation operator="equal" showInputMessage="1" showErrorMessage="1" sqref="G114:G119 G7:G14 G24:G25 G27:G34 G36:G39 G41:G42 G44:G55 G59:G70 G72:G84 G87:G100 G16:G20 G106 G102:G104 G109:G112" xr:uid="{0BD500EE-CE69-9C47-A62D-A1F0ABAEF101}"/>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1BC49-0B8E-42D1-B032-9439F2AE2665}">
  <dimension ref="A1:H392"/>
  <sheetViews>
    <sheetView topLeftCell="A4" zoomScale="130" zoomScaleNormal="130" workbookViewId="0">
      <selection activeCell="B12" sqref="B12"/>
    </sheetView>
  </sheetViews>
  <sheetFormatPr baseColWidth="10" defaultColWidth="0" defaultRowHeight="15" customHeight="1" zeroHeight="1"/>
  <cols>
    <col min="1" max="1" width="5.6640625" customWidth="1"/>
    <col min="2" max="2" width="90.6640625" customWidth="1"/>
    <col min="3" max="5" width="11.6640625" customWidth="1"/>
    <col min="6" max="6" width="22.6640625" customWidth="1"/>
    <col min="7" max="7" width="50.6640625" customWidth="1"/>
    <col min="8" max="8" width="5.6640625" style="5" customWidth="1"/>
    <col min="9" max="16384" width="9.1640625" hidden="1"/>
  </cols>
  <sheetData>
    <row r="1" spans="1:7" ht="20.25" customHeight="1">
      <c r="A1" s="1"/>
      <c r="B1" s="145" t="s">
        <v>207</v>
      </c>
      <c r="C1" s="3"/>
      <c r="D1" s="3"/>
      <c r="E1" s="3"/>
      <c r="G1" s="2"/>
    </row>
    <row r="2" spans="1:7" ht="20.25" customHeight="1">
      <c r="A2" s="3"/>
      <c r="B2" s="145"/>
      <c r="C2" s="3"/>
      <c r="D2" s="3"/>
      <c r="E2" s="3"/>
      <c r="F2" s="2"/>
      <c r="G2" s="4"/>
    </row>
    <row r="3" spans="1:7" ht="25" customHeight="1">
      <c r="A3" s="3"/>
      <c r="B3" s="145"/>
      <c r="C3" s="3"/>
      <c r="D3" s="3"/>
      <c r="E3" s="3"/>
      <c r="F3" s="134" t="s">
        <v>208</v>
      </c>
      <c r="G3" s="134"/>
    </row>
    <row r="4" spans="1:7" ht="57" thickBot="1">
      <c r="A4" s="20" t="s">
        <v>2</v>
      </c>
      <c r="B4" s="21" t="s">
        <v>3</v>
      </c>
      <c r="C4" s="22" t="s">
        <v>4</v>
      </c>
      <c r="D4" s="22" t="s">
        <v>5</v>
      </c>
      <c r="E4" s="22" t="s">
        <v>6</v>
      </c>
      <c r="F4" s="23" t="s">
        <v>7</v>
      </c>
      <c r="G4" s="24" t="s">
        <v>8</v>
      </c>
    </row>
    <row r="5" spans="1:7" ht="20.25" customHeight="1" thickTop="1">
      <c r="A5" s="25" t="s">
        <v>9</v>
      </c>
      <c r="B5" s="26" t="s">
        <v>209</v>
      </c>
      <c r="C5" s="27"/>
      <c r="D5" s="27"/>
      <c r="E5" s="28"/>
      <c r="F5" s="29"/>
      <c r="G5" s="30"/>
    </row>
    <row r="6" spans="1:7" ht="28">
      <c r="A6" s="83" t="s">
        <v>11</v>
      </c>
      <c r="B6" s="84" t="s">
        <v>210</v>
      </c>
      <c r="C6" s="85" t="s">
        <v>15</v>
      </c>
      <c r="D6" s="85" t="str">
        <f>IF(C6="Wens","Ja","Nee")</f>
        <v>Nee</v>
      </c>
      <c r="E6" s="86" t="str">
        <f>IF(C6="Eis","n.v.t.",0)</f>
        <v>n.v.t.</v>
      </c>
      <c r="F6" s="87"/>
      <c r="G6" s="88"/>
    </row>
    <row r="7" spans="1:7" ht="42">
      <c r="A7" s="83" t="s">
        <v>30</v>
      </c>
      <c r="B7" s="84" t="s">
        <v>211</v>
      </c>
      <c r="C7" s="85" t="s">
        <v>15</v>
      </c>
      <c r="D7" s="85" t="str">
        <f t="shared" ref="D7:D15" si="0">IF(C7="Wens","Ja","Nee")</f>
        <v>Nee</v>
      </c>
      <c r="E7" s="86" t="str">
        <f t="shared" ref="E7:E15" si="1">IF(C7="Eis","n.v.t.",0)</f>
        <v>n.v.t.</v>
      </c>
      <c r="F7" s="87"/>
      <c r="G7" s="88"/>
    </row>
    <row r="8" spans="1:7" ht="28">
      <c r="A8" s="83" t="s">
        <v>212</v>
      </c>
      <c r="B8" s="84" t="s">
        <v>213</v>
      </c>
      <c r="C8" s="85" t="s">
        <v>15</v>
      </c>
      <c r="D8" s="85" t="str">
        <f t="shared" si="0"/>
        <v>Nee</v>
      </c>
      <c r="E8" s="86" t="str">
        <f t="shared" si="1"/>
        <v>n.v.t.</v>
      </c>
      <c r="F8" s="87"/>
      <c r="G8" s="88"/>
    </row>
    <row r="9" spans="1:7" ht="28">
      <c r="A9" s="83" t="s">
        <v>214</v>
      </c>
      <c r="B9" s="84" t="s">
        <v>215</v>
      </c>
      <c r="C9" s="85" t="s">
        <v>15</v>
      </c>
      <c r="D9" s="85" t="str">
        <f t="shared" si="0"/>
        <v>Nee</v>
      </c>
      <c r="E9" s="86" t="str">
        <f t="shared" si="1"/>
        <v>n.v.t.</v>
      </c>
      <c r="F9" s="87"/>
      <c r="G9" s="88"/>
    </row>
    <row r="10" spans="1:7" ht="48" customHeight="1">
      <c r="A10" s="83" t="s">
        <v>216</v>
      </c>
      <c r="B10" s="84" t="s">
        <v>217</v>
      </c>
      <c r="C10" s="85" t="s">
        <v>15</v>
      </c>
      <c r="D10" s="85" t="str">
        <f t="shared" si="0"/>
        <v>Nee</v>
      </c>
      <c r="E10" s="86" t="str">
        <f t="shared" si="1"/>
        <v>n.v.t.</v>
      </c>
      <c r="F10" s="87"/>
      <c r="G10" s="88"/>
    </row>
    <row r="11" spans="1:7" ht="42">
      <c r="A11" s="83" t="s">
        <v>218</v>
      </c>
      <c r="B11" s="84" t="s">
        <v>534</v>
      </c>
      <c r="C11" s="85" t="s">
        <v>15</v>
      </c>
      <c r="D11" s="85" t="str">
        <f t="shared" ref="D11" si="2">IF(C11="Wens","Ja","Nee")</f>
        <v>Nee</v>
      </c>
      <c r="E11" s="86" t="str">
        <f t="shared" ref="E11" si="3">IF(C11="Eis","n.v.t.",0)</f>
        <v>n.v.t.</v>
      </c>
      <c r="F11" s="87"/>
      <c r="G11" s="88"/>
    </row>
    <row r="12" spans="1:7" ht="42">
      <c r="A12" s="83" t="s">
        <v>219</v>
      </c>
      <c r="B12" s="84" t="s">
        <v>220</v>
      </c>
      <c r="C12" s="85" t="s">
        <v>15</v>
      </c>
      <c r="D12" s="85" t="str">
        <f t="shared" ref="D12" si="4">IF(C12="Wens","Ja","Nee")</f>
        <v>Nee</v>
      </c>
      <c r="E12" s="86" t="str">
        <f t="shared" ref="E12" si="5">IF(C12="Eis","n.v.t.",0)</f>
        <v>n.v.t.</v>
      </c>
      <c r="F12" s="87"/>
      <c r="G12" s="88"/>
    </row>
    <row r="13" spans="1:7" ht="70">
      <c r="A13" s="83" t="s">
        <v>221</v>
      </c>
      <c r="B13" s="84" t="s">
        <v>222</v>
      </c>
      <c r="C13" s="85" t="s">
        <v>15</v>
      </c>
      <c r="D13" s="85" t="str">
        <f t="shared" si="0"/>
        <v>Nee</v>
      </c>
      <c r="E13" s="86" t="str">
        <f t="shared" si="1"/>
        <v>n.v.t.</v>
      </c>
      <c r="F13" s="87"/>
      <c r="G13" s="88"/>
    </row>
    <row r="14" spans="1:7" ht="28">
      <c r="A14" s="83" t="s">
        <v>223</v>
      </c>
      <c r="B14" s="84" t="s">
        <v>224</v>
      </c>
      <c r="C14" s="85" t="s">
        <v>15</v>
      </c>
      <c r="D14" s="85" t="str">
        <f t="shared" si="0"/>
        <v>Nee</v>
      </c>
      <c r="E14" s="86" t="str">
        <f t="shared" si="1"/>
        <v>n.v.t.</v>
      </c>
      <c r="F14" s="87"/>
      <c r="G14" s="88"/>
    </row>
    <row r="15" spans="1:7" ht="28">
      <c r="A15" s="83" t="s">
        <v>225</v>
      </c>
      <c r="B15" s="84" t="s">
        <v>226</v>
      </c>
      <c r="C15" s="85" t="s">
        <v>15</v>
      </c>
      <c r="D15" s="85" t="str">
        <f t="shared" si="0"/>
        <v>Nee</v>
      </c>
      <c r="E15" s="86" t="str">
        <f t="shared" si="1"/>
        <v>n.v.t.</v>
      </c>
      <c r="F15" s="87"/>
      <c r="G15" s="88"/>
    </row>
    <row r="16" spans="1:7" ht="20.25" customHeight="1">
      <c r="A16" s="25" t="s">
        <v>42</v>
      </c>
      <c r="B16" s="26" t="s">
        <v>227</v>
      </c>
      <c r="C16" s="27"/>
      <c r="D16" s="27"/>
      <c r="E16" s="28"/>
      <c r="F16" s="29"/>
      <c r="G16" s="30"/>
    </row>
    <row r="17" spans="1:8" ht="28">
      <c r="A17" s="83" t="s">
        <v>44</v>
      </c>
      <c r="B17" s="84" t="s">
        <v>228</v>
      </c>
      <c r="C17" s="85" t="s">
        <v>15</v>
      </c>
      <c r="D17" s="85" t="str">
        <f t="shared" ref="D17:D20" si="6">IF(C17="Wens","Ja","Nee")</f>
        <v>Nee</v>
      </c>
      <c r="E17" s="86" t="str">
        <f t="shared" ref="E17:E20" si="7">IF(C17="Eis","n.v.t.",0)</f>
        <v>n.v.t.</v>
      </c>
      <c r="F17" s="87"/>
      <c r="G17" s="88"/>
    </row>
    <row r="18" spans="1:8" ht="28">
      <c r="A18" s="83" t="s">
        <v>50</v>
      </c>
      <c r="B18" s="84" t="s">
        <v>229</v>
      </c>
      <c r="C18" s="85" t="s">
        <v>15</v>
      </c>
      <c r="D18" s="85" t="str">
        <f t="shared" si="6"/>
        <v>Nee</v>
      </c>
      <c r="E18" s="86" t="str">
        <f t="shared" si="7"/>
        <v>n.v.t.</v>
      </c>
      <c r="F18" s="87"/>
      <c r="G18" s="88"/>
    </row>
    <row r="19" spans="1:8" ht="28">
      <c r="A19" s="83" t="s">
        <v>68</v>
      </c>
      <c r="B19" s="84" t="s">
        <v>230</v>
      </c>
      <c r="C19" s="85" t="s">
        <v>15</v>
      </c>
      <c r="D19" s="85" t="str">
        <f t="shared" si="6"/>
        <v>Nee</v>
      </c>
      <c r="E19" s="86" t="str">
        <f t="shared" si="7"/>
        <v>n.v.t.</v>
      </c>
      <c r="F19" s="87"/>
      <c r="G19" s="88"/>
    </row>
    <row r="20" spans="1:8" ht="28">
      <c r="A20" s="83" t="s">
        <v>75</v>
      </c>
      <c r="B20" s="84" t="s">
        <v>231</v>
      </c>
      <c r="C20" s="85" t="s">
        <v>15</v>
      </c>
      <c r="D20" s="85" t="str">
        <f t="shared" si="6"/>
        <v>Nee</v>
      </c>
      <c r="E20" s="86" t="str">
        <f t="shared" si="7"/>
        <v>n.v.t.</v>
      </c>
      <c r="F20" s="87"/>
      <c r="G20" s="88"/>
    </row>
    <row r="21" spans="1:8" ht="20.25" customHeight="1">
      <c r="A21" s="25" t="s">
        <v>81</v>
      </c>
      <c r="B21" s="26" t="s">
        <v>232</v>
      </c>
      <c r="C21" s="27"/>
      <c r="D21" s="27"/>
      <c r="E21" s="28"/>
      <c r="F21" s="29"/>
      <c r="G21" s="30"/>
    </row>
    <row r="22" spans="1:8" ht="42">
      <c r="A22" s="83" t="s">
        <v>233</v>
      </c>
      <c r="B22" s="84" t="s">
        <v>234</v>
      </c>
      <c r="C22" s="85" t="s">
        <v>15</v>
      </c>
      <c r="D22" s="85" t="str">
        <f t="shared" ref="D22:D26" si="8">IF(C22="Wens","Ja","Nee")</f>
        <v>Nee</v>
      </c>
      <c r="E22" s="86" t="str">
        <f t="shared" ref="E22:E26" si="9">IF(C22="Eis","n.v.t.",0)</f>
        <v>n.v.t.</v>
      </c>
      <c r="F22" s="87"/>
      <c r="G22" s="88"/>
    </row>
    <row r="23" spans="1:8" ht="28">
      <c r="A23" s="83" t="s">
        <v>235</v>
      </c>
      <c r="B23" s="84" t="s">
        <v>236</v>
      </c>
      <c r="C23" s="85" t="s">
        <v>15</v>
      </c>
      <c r="D23" s="85" t="str">
        <f t="shared" si="8"/>
        <v>Nee</v>
      </c>
      <c r="E23" s="86" t="str">
        <f t="shared" si="9"/>
        <v>n.v.t.</v>
      </c>
      <c r="F23" s="87"/>
      <c r="G23" s="88"/>
    </row>
    <row r="24" spans="1:8">
      <c r="A24" s="83" t="s">
        <v>237</v>
      </c>
      <c r="B24" s="84" t="s">
        <v>238</v>
      </c>
      <c r="C24" s="85" t="s">
        <v>15</v>
      </c>
      <c r="D24" s="85" t="str">
        <f t="shared" si="8"/>
        <v>Nee</v>
      </c>
      <c r="E24" s="86" t="str">
        <f t="shared" si="9"/>
        <v>n.v.t.</v>
      </c>
      <c r="F24" s="87"/>
      <c r="G24" s="88"/>
    </row>
    <row r="25" spans="1:8" ht="28">
      <c r="A25" s="83" t="s">
        <v>239</v>
      </c>
      <c r="B25" s="91" t="s">
        <v>240</v>
      </c>
      <c r="C25" s="85" t="s">
        <v>15</v>
      </c>
      <c r="D25" s="85" t="str">
        <f t="shared" si="8"/>
        <v>Nee</v>
      </c>
      <c r="E25" s="86" t="str">
        <f t="shared" si="9"/>
        <v>n.v.t.</v>
      </c>
      <c r="F25" s="87"/>
      <c r="G25" s="88"/>
    </row>
    <row r="26" spans="1:8" ht="28">
      <c r="A26" s="83" t="s">
        <v>241</v>
      </c>
      <c r="B26" s="84" t="s">
        <v>242</v>
      </c>
      <c r="C26" s="85" t="s">
        <v>15</v>
      </c>
      <c r="D26" s="85" t="str">
        <f t="shared" si="8"/>
        <v>Nee</v>
      </c>
      <c r="E26" s="86" t="str">
        <f t="shared" si="9"/>
        <v>n.v.t.</v>
      </c>
      <c r="F26" s="87"/>
      <c r="G26" s="88"/>
    </row>
    <row r="27" spans="1:8">
      <c r="A27" s="81" t="s">
        <v>83</v>
      </c>
      <c r="B27" s="82" t="s">
        <v>243</v>
      </c>
      <c r="C27" s="135"/>
      <c r="D27" s="136"/>
      <c r="E27" s="137"/>
      <c r="F27" s="138"/>
      <c r="G27" s="139"/>
      <c r="H27" s="31"/>
    </row>
    <row r="28" spans="1:8" ht="28">
      <c r="A28" s="83" t="s">
        <v>244</v>
      </c>
      <c r="B28" s="89" t="s">
        <v>245</v>
      </c>
      <c r="C28" s="140"/>
      <c r="D28" s="141"/>
      <c r="E28" s="142"/>
      <c r="F28" s="143"/>
      <c r="G28" s="144"/>
    </row>
    <row r="29" spans="1:8">
      <c r="A29" s="83" t="s">
        <v>246</v>
      </c>
      <c r="B29" s="90" t="s">
        <v>247</v>
      </c>
      <c r="C29" s="85" t="s">
        <v>15</v>
      </c>
      <c r="D29" s="85" t="str">
        <f t="shared" ref="D29:D35" si="10">IF(C29="Wens","Ja","Nee")</f>
        <v>Nee</v>
      </c>
      <c r="E29" s="86" t="str">
        <f t="shared" ref="E29:E35" si="11">IF(C29="Eis","n.v.t.",0)</f>
        <v>n.v.t.</v>
      </c>
      <c r="F29" s="87"/>
      <c r="G29" s="88"/>
    </row>
    <row r="30" spans="1:8">
      <c r="A30" s="83" t="s">
        <v>248</v>
      </c>
      <c r="B30" s="90" t="s">
        <v>249</v>
      </c>
      <c r="C30" s="85" t="s">
        <v>15</v>
      </c>
      <c r="D30" s="85" t="str">
        <f t="shared" si="10"/>
        <v>Nee</v>
      </c>
      <c r="E30" s="86" t="str">
        <f t="shared" si="11"/>
        <v>n.v.t.</v>
      </c>
      <c r="F30" s="87"/>
      <c r="G30" s="88"/>
    </row>
    <row r="31" spans="1:8">
      <c r="A31" s="83" t="s">
        <v>250</v>
      </c>
      <c r="B31" s="90" t="s">
        <v>251</v>
      </c>
      <c r="C31" s="85" t="s">
        <v>15</v>
      </c>
      <c r="D31" s="85" t="str">
        <f t="shared" si="10"/>
        <v>Nee</v>
      </c>
      <c r="E31" s="86" t="str">
        <f t="shared" si="11"/>
        <v>n.v.t.</v>
      </c>
      <c r="F31" s="87"/>
      <c r="G31" s="88"/>
    </row>
    <row r="32" spans="1:8">
      <c r="A32" s="83" t="s">
        <v>252</v>
      </c>
      <c r="B32" s="90" t="s">
        <v>253</v>
      </c>
      <c r="C32" s="85" t="s">
        <v>15</v>
      </c>
      <c r="D32" s="85" t="str">
        <f t="shared" ref="D32" si="12">IF(C32="Wens","Ja","Nee")</f>
        <v>Nee</v>
      </c>
      <c r="E32" s="86" t="str">
        <f t="shared" ref="E32" si="13">IF(C32="Eis","n.v.t.",0)</f>
        <v>n.v.t.</v>
      </c>
      <c r="F32" s="87"/>
      <c r="G32" s="88"/>
    </row>
    <row r="33" spans="1:8">
      <c r="A33" s="83" t="s">
        <v>254</v>
      </c>
      <c r="B33" s="90" t="s">
        <v>255</v>
      </c>
      <c r="C33" s="85" t="s">
        <v>15</v>
      </c>
      <c r="D33" s="85" t="str">
        <f t="shared" si="10"/>
        <v>Nee</v>
      </c>
      <c r="E33" s="86" t="str">
        <f t="shared" si="11"/>
        <v>n.v.t.</v>
      </c>
      <c r="F33" s="87"/>
      <c r="G33" s="88"/>
    </row>
    <row r="34" spans="1:8">
      <c r="A34" s="83" t="s">
        <v>256</v>
      </c>
      <c r="B34" s="90" t="s">
        <v>257</v>
      </c>
      <c r="C34" s="85" t="s">
        <v>15</v>
      </c>
      <c r="D34" s="85" t="str">
        <f t="shared" si="10"/>
        <v>Nee</v>
      </c>
      <c r="E34" s="86" t="str">
        <f t="shared" si="11"/>
        <v>n.v.t.</v>
      </c>
      <c r="F34" s="87"/>
      <c r="G34" s="88"/>
    </row>
    <row r="35" spans="1:8">
      <c r="A35" s="83" t="s">
        <v>258</v>
      </c>
      <c r="B35" s="90" t="s">
        <v>259</v>
      </c>
      <c r="C35" s="85" t="s">
        <v>15</v>
      </c>
      <c r="D35" s="85" t="str">
        <f t="shared" si="10"/>
        <v>Nee</v>
      </c>
      <c r="E35" s="86" t="str">
        <f t="shared" si="11"/>
        <v>n.v.t.</v>
      </c>
      <c r="F35" s="87"/>
      <c r="G35" s="88"/>
    </row>
    <row r="36" spans="1:8">
      <c r="A36" s="81" t="s">
        <v>85</v>
      </c>
      <c r="B36" s="82" t="s">
        <v>260</v>
      </c>
      <c r="C36" s="135"/>
      <c r="D36" s="136"/>
      <c r="E36" s="137"/>
      <c r="F36" s="138"/>
      <c r="G36" s="139"/>
      <c r="H36" s="31"/>
    </row>
    <row r="37" spans="1:8" ht="28">
      <c r="A37" s="83" t="s">
        <v>261</v>
      </c>
      <c r="B37" s="89" t="s">
        <v>262</v>
      </c>
      <c r="C37" s="140"/>
      <c r="D37" s="141"/>
      <c r="E37" s="142"/>
      <c r="F37" s="143"/>
      <c r="G37" s="144"/>
    </row>
    <row r="38" spans="1:8" ht="28">
      <c r="A38" s="83" t="s">
        <v>263</v>
      </c>
      <c r="B38" s="90" t="s">
        <v>264</v>
      </c>
      <c r="C38" s="85" t="s">
        <v>15</v>
      </c>
      <c r="D38" s="85" t="str">
        <f t="shared" ref="D38:D40" si="14">IF(C38="Wens","Ja","Nee")</f>
        <v>Nee</v>
      </c>
      <c r="E38" s="86" t="str">
        <f t="shared" ref="E38:E40" si="15">IF(C38="Eis","n.v.t.",0)</f>
        <v>n.v.t.</v>
      </c>
      <c r="F38" s="87"/>
      <c r="G38" s="88"/>
    </row>
    <row r="39" spans="1:8" ht="28">
      <c r="A39" s="83" t="s">
        <v>265</v>
      </c>
      <c r="B39" s="90" t="s">
        <v>266</v>
      </c>
      <c r="C39" s="85" t="s">
        <v>15</v>
      </c>
      <c r="D39" s="85" t="str">
        <f t="shared" si="14"/>
        <v>Nee</v>
      </c>
      <c r="E39" s="86" t="str">
        <f t="shared" si="15"/>
        <v>n.v.t.</v>
      </c>
      <c r="F39" s="87"/>
      <c r="G39" s="88"/>
    </row>
    <row r="40" spans="1:8" ht="28">
      <c r="A40" s="83" t="s">
        <v>267</v>
      </c>
      <c r="B40" s="90" t="s">
        <v>268</v>
      </c>
      <c r="C40" s="85" t="s">
        <v>15</v>
      </c>
      <c r="D40" s="85" t="str">
        <f t="shared" si="14"/>
        <v>Nee</v>
      </c>
      <c r="E40" s="86" t="str">
        <f t="shared" si="15"/>
        <v>n.v.t.</v>
      </c>
      <c r="F40" s="87"/>
      <c r="G40" s="88"/>
    </row>
    <row r="41" spans="1:8" ht="28">
      <c r="A41" s="83" t="s">
        <v>269</v>
      </c>
      <c r="B41" s="92" t="s">
        <v>270</v>
      </c>
      <c r="C41" s="85" t="s">
        <v>15</v>
      </c>
      <c r="D41" s="85" t="str">
        <f>IF(C41="Wens","Ja","Nee")</f>
        <v>Nee</v>
      </c>
      <c r="E41" s="86" t="str">
        <f>IF(C41="Eis","n.v.t.",0)</f>
        <v>n.v.t.</v>
      </c>
      <c r="F41" s="87"/>
      <c r="G41" s="88"/>
    </row>
    <row r="42" spans="1:8">
      <c r="A42" s="81" t="s">
        <v>87</v>
      </c>
      <c r="B42" s="82" t="s">
        <v>271</v>
      </c>
      <c r="C42" s="135"/>
      <c r="D42" s="136"/>
      <c r="E42" s="137"/>
      <c r="F42" s="138"/>
      <c r="G42" s="139"/>
      <c r="H42" s="31"/>
    </row>
    <row r="43" spans="1:8" ht="28">
      <c r="A43" s="83" t="s">
        <v>272</v>
      </c>
      <c r="B43" s="93" t="s">
        <v>273</v>
      </c>
      <c r="C43" s="140"/>
      <c r="D43" s="141"/>
      <c r="E43" s="142"/>
      <c r="F43" s="143"/>
      <c r="G43" s="144"/>
    </row>
    <row r="44" spans="1:8" ht="28">
      <c r="A44" s="83" t="s">
        <v>274</v>
      </c>
      <c r="B44" s="90" t="s">
        <v>275</v>
      </c>
      <c r="C44" s="85" t="s">
        <v>15</v>
      </c>
      <c r="D44" s="85" t="str">
        <f t="shared" ref="D44:D48" si="16">IF(C44="Wens","Ja","Nee")</f>
        <v>Nee</v>
      </c>
      <c r="E44" s="86" t="str">
        <f t="shared" ref="E44:E48" si="17">IF(C44="Eis","n.v.t.",0)</f>
        <v>n.v.t.</v>
      </c>
      <c r="F44" s="87"/>
      <c r="G44" s="88"/>
    </row>
    <row r="45" spans="1:8" ht="28">
      <c r="A45" s="83" t="s">
        <v>276</v>
      </c>
      <c r="B45" s="90" t="s">
        <v>277</v>
      </c>
      <c r="C45" s="85" t="s">
        <v>15</v>
      </c>
      <c r="D45" s="85" t="str">
        <f t="shared" si="16"/>
        <v>Nee</v>
      </c>
      <c r="E45" s="86" t="str">
        <f t="shared" si="17"/>
        <v>n.v.t.</v>
      </c>
      <c r="F45" s="87"/>
      <c r="G45" s="88"/>
    </row>
    <row r="46" spans="1:8" ht="28">
      <c r="A46" s="83" t="s">
        <v>278</v>
      </c>
      <c r="B46" s="90" t="s">
        <v>279</v>
      </c>
      <c r="C46" s="85" t="s">
        <v>15</v>
      </c>
      <c r="D46" s="85" t="str">
        <f t="shared" si="16"/>
        <v>Nee</v>
      </c>
      <c r="E46" s="86" t="str">
        <f t="shared" si="17"/>
        <v>n.v.t.</v>
      </c>
      <c r="F46" s="87"/>
      <c r="G46" s="88"/>
    </row>
    <row r="47" spans="1:8" ht="28">
      <c r="A47" s="83" t="s">
        <v>280</v>
      </c>
      <c r="B47" s="90" t="s">
        <v>281</v>
      </c>
      <c r="C47" s="85" t="s">
        <v>15</v>
      </c>
      <c r="D47" s="85" t="str">
        <f t="shared" si="16"/>
        <v>Nee</v>
      </c>
      <c r="E47" s="86" t="str">
        <f t="shared" si="17"/>
        <v>n.v.t.</v>
      </c>
      <c r="F47" s="87"/>
      <c r="G47" s="88"/>
    </row>
    <row r="48" spans="1:8" ht="28">
      <c r="A48" s="83" t="s">
        <v>282</v>
      </c>
      <c r="B48" s="90" t="s">
        <v>283</v>
      </c>
      <c r="C48" s="85" t="s">
        <v>15</v>
      </c>
      <c r="D48" s="85" t="str">
        <f t="shared" si="16"/>
        <v>Nee</v>
      </c>
      <c r="E48" s="86" t="str">
        <f t="shared" si="17"/>
        <v>n.v.t.</v>
      </c>
      <c r="F48" s="87"/>
      <c r="G48" s="88"/>
    </row>
    <row r="49" spans="1:8">
      <c r="A49" s="81" t="s">
        <v>89</v>
      </c>
      <c r="B49" s="82" t="s">
        <v>284</v>
      </c>
      <c r="C49" s="135"/>
      <c r="D49" s="136"/>
      <c r="E49" s="137"/>
      <c r="F49" s="138"/>
      <c r="G49" s="139"/>
      <c r="H49" s="31"/>
    </row>
    <row r="50" spans="1:8" ht="28">
      <c r="A50" s="83" t="s">
        <v>285</v>
      </c>
      <c r="B50" s="89" t="s">
        <v>245</v>
      </c>
      <c r="C50" s="140"/>
      <c r="D50" s="141"/>
      <c r="E50" s="142"/>
      <c r="F50" s="143"/>
      <c r="G50" s="144"/>
    </row>
    <row r="51" spans="1:8">
      <c r="A51" s="83" t="s">
        <v>286</v>
      </c>
      <c r="B51" s="90" t="s">
        <v>287</v>
      </c>
      <c r="C51" s="85" t="s">
        <v>15</v>
      </c>
      <c r="D51" s="85" t="str">
        <f t="shared" ref="D51:D56" si="18">IF(C51="Wens","Ja","Nee")</f>
        <v>Nee</v>
      </c>
      <c r="E51" s="86" t="str">
        <f t="shared" ref="E51:E56" si="19">IF(C51="Eis","n.v.t.",0)</f>
        <v>n.v.t.</v>
      </c>
      <c r="F51" s="87"/>
      <c r="G51" s="88"/>
    </row>
    <row r="52" spans="1:8">
      <c r="A52" s="83" t="s">
        <v>288</v>
      </c>
      <c r="B52" s="90" t="s">
        <v>289</v>
      </c>
      <c r="C52" s="85" t="s">
        <v>15</v>
      </c>
      <c r="D52" s="85" t="str">
        <f t="shared" si="18"/>
        <v>Nee</v>
      </c>
      <c r="E52" s="86" t="str">
        <f t="shared" si="19"/>
        <v>n.v.t.</v>
      </c>
      <c r="F52" s="87"/>
      <c r="G52" s="88"/>
    </row>
    <row r="53" spans="1:8">
      <c r="A53" s="83" t="s">
        <v>290</v>
      </c>
      <c r="B53" s="90" t="s">
        <v>291</v>
      </c>
      <c r="C53" s="85" t="s">
        <v>15</v>
      </c>
      <c r="D53" s="85" t="str">
        <f t="shared" ref="D53" si="20">IF(C53="Wens","Ja","Nee")</f>
        <v>Nee</v>
      </c>
      <c r="E53" s="86" t="str">
        <f t="shared" ref="E53" si="21">IF(C53="Eis","n.v.t.",0)</f>
        <v>n.v.t.</v>
      </c>
      <c r="F53" s="87"/>
      <c r="G53" s="88"/>
    </row>
    <row r="54" spans="1:8">
      <c r="A54" s="83" t="s">
        <v>292</v>
      </c>
      <c r="B54" s="90" t="s">
        <v>293</v>
      </c>
      <c r="C54" s="85" t="s">
        <v>15</v>
      </c>
      <c r="D54" s="85" t="str">
        <f t="shared" si="18"/>
        <v>Nee</v>
      </c>
      <c r="E54" s="86" t="str">
        <f t="shared" si="19"/>
        <v>n.v.t.</v>
      </c>
      <c r="F54" s="87"/>
      <c r="G54" s="88"/>
    </row>
    <row r="55" spans="1:8">
      <c r="A55" s="83" t="s">
        <v>294</v>
      </c>
      <c r="B55" s="90" t="s">
        <v>295</v>
      </c>
      <c r="C55" s="85" t="s">
        <v>15</v>
      </c>
      <c r="D55" s="85" t="str">
        <f t="shared" si="18"/>
        <v>Nee</v>
      </c>
      <c r="E55" s="86" t="str">
        <f t="shared" si="19"/>
        <v>n.v.t.</v>
      </c>
      <c r="F55" s="87"/>
      <c r="G55" s="88"/>
    </row>
    <row r="56" spans="1:8">
      <c r="A56" s="83" t="s">
        <v>296</v>
      </c>
      <c r="B56" s="90" t="s">
        <v>297</v>
      </c>
      <c r="C56" s="85" t="s">
        <v>15</v>
      </c>
      <c r="D56" s="85" t="str">
        <f t="shared" si="18"/>
        <v>Nee</v>
      </c>
      <c r="E56" s="86" t="str">
        <f t="shared" si="19"/>
        <v>n.v.t.</v>
      </c>
      <c r="F56" s="87"/>
      <c r="G56" s="88"/>
    </row>
    <row r="57" spans="1:8">
      <c r="A57" s="81" t="s">
        <v>91</v>
      </c>
      <c r="B57" s="82" t="s">
        <v>298</v>
      </c>
      <c r="C57" s="135"/>
      <c r="D57" s="136"/>
      <c r="E57" s="137"/>
      <c r="F57" s="138"/>
      <c r="G57" s="139"/>
      <c r="H57" s="31"/>
    </row>
    <row r="58" spans="1:8" ht="42">
      <c r="A58" s="83" t="s">
        <v>299</v>
      </c>
      <c r="B58" s="90" t="s">
        <v>300</v>
      </c>
      <c r="C58" s="85" t="s">
        <v>15</v>
      </c>
      <c r="D58" s="85" t="str">
        <f t="shared" ref="D58" si="22">IF(C58="Wens","Ja","Nee")</f>
        <v>Nee</v>
      </c>
      <c r="E58" s="86" t="str">
        <f t="shared" ref="E58" si="23">IF(C58="Eis","n.v.t.",0)</f>
        <v>n.v.t.</v>
      </c>
      <c r="F58" s="87"/>
      <c r="G58" s="88"/>
    </row>
    <row r="59" spans="1:8" ht="20.25" customHeight="1">
      <c r="A59" s="25" t="s">
        <v>107</v>
      </c>
      <c r="B59" s="26" t="s">
        <v>301</v>
      </c>
      <c r="C59" s="27"/>
      <c r="D59" s="27"/>
      <c r="E59" s="28"/>
      <c r="F59" s="29"/>
      <c r="G59" s="30"/>
    </row>
    <row r="60" spans="1:8">
      <c r="A60" s="83" t="s">
        <v>109</v>
      </c>
      <c r="B60" s="84" t="s">
        <v>302</v>
      </c>
      <c r="C60" s="85" t="s">
        <v>15</v>
      </c>
      <c r="D60" s="85" t="str">
        <f t="shared" ref="D60" si="24">IF(C60="Wens","Ja","Nee")</f>
        <v>Nee</v>
      </c>
      <c r="E60" s="86" t="str">
        <f t="shared" ref="E60" si="25">IF(C60="Eis","n.v.t.",0)</f>
        <v>n.v.t.</v>
      </c>
      <c r="F60" s="120"/>
      <c r="G60" s="121"/>
    </row>
    <row r="61" spans="1:8" ht="56">
      <c r="A61" s="83" t="s">
        <v>128</v>
      </c>
      <c r="B61" s="84" t="s">
        <v>303</v>
      </c>
      <c r="C61" s="85" t="s">
        <v>304</v>
      </c>
      <c r="D61" s="85" t="s">
        <v>305</v>
      </c>
      <c r="E61" s="86">
        <v>25</v>
      </c>
      <c r="F61" s="123"/>
      <c r="G61" s="122"/>
    </row>
    <row r="62" spans="1:8" ht="56">
      <c r="A62" s="83" t="s">
        <v>146</v>
      </c>
      <c r="B62" s="84" t="s">
        <v>533</v>
      </c>
      <c r="C62" s="85" t="s">
        <v>304</v>
      </c>
      <c r="D62" s="85" t="s">
        <v>305</v>
      </c>
      <c r="E62" s="86">
        <v>25</v>
      </c>
      <c r="F62" s="124"/>
      <c r="G62" s="94"/>
    </row>
    <row r="63" spans="1:8" ht="98">
      <c r="A63" s="83" t="s">
        <v>306</v>
      </c>
      <c r="B63" s="84" t="s">
        <v>307</v>
      </c>
      <c r="C63" s="85" t="s">
        <v>304</v>
      </c>
      <c r="D63" s="85" t="s">
        <v>305</v>
      </c>
      <c r="E63" s="86">
        <v>50</v>
      </c>
      <c r="F63" s="125"/>
      <c r="G63" s="94"/>
    </row>
    <row r="64" spans="1:8" ht="16">
      <c r="A64" s="7"/>
      <c r="B64" s="8"/>
      <c r="C64" s="9"/>
      <c r="D64" s="16" t="s">
        <v>308</v>
      </c>
      <c r="E64" s="17">
        <f>SUM(E6:E63)</f>
        <v>100</v>
      </c>
      <c r="F64" s="11"/>
      <c r="G64" s="12"/>
      <c r="H64" s="6"/>
    </row>
    <row r="65" spans="1:8">
      <c r="A65" s="7"/>
      <c r="B65" s="8"/>
      <c r="C65" s="9"/>
      <c r="D65" s="9"/>
      <c r="E65" s="10"/>
      <c r="F65" s="11"/>
      <c r="G65" s="12"/>
      <c r="H65" s="6"/>
    </row>
    <row r="66" spans="1:8" hidden="1"/>
    <row r="67" spans="1:8" hidden="1"/>
    <row r="68" spans="1:8" hidden="1"/>
    <row r="69" spans="1:8" hidden="1"/>
    <row r="70" spans="1:8" hidden="1"/>
    <row r="71" spans="1:8" hidden="1"/>
    <row r="72" spans="1:8" hidden="1"/>
    <row r="73" spans="1:8" hidden="1"/>
    <row r="74" spans="1:8" hidden="1"/>
    <row r="75" spans="1:8" hidden="1"/>
    <row r="76" spans="1:8" hidden="1"/>
    <row r="77" spans="1:8" hidden="1"/>
    <row r="78" spans="1:8" hidden="1"/>
    <row r="79" spans="1:8" hidden="1"/>
    <row r="80" spans="1:8"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sheetData>
  <mergeCells count="20">
    <mergeCell ref="C57:E57"/>
    <mergeCell ref="F57:G57"/>
    <mergeCell ref="C36:E36"/>
    <mergeCell ref="F36:G36"/>
    <mergeCell ref="C49:E49"/>
    <mergeCell ref="F49:G49"/>
    <mergeCell ref="C43:E43"/>
    <mergeCell ref="F43:G43"/>
    <mergeCell ref="C50:E50"/>
    <mergeCell ref="F50:G50"/>
    <mergeCell ref="F3:G3"/>
    <mergeCell ref="C27:E27"/>
    <mergeCell ref="F27:G27"/>
    <mergeCell ref="B1:B3"/>
    <mergeCell ref="C42:E42"/>
    <mergeCell ref="F42:G42"/>
    <mergeCell ref="C28:E28"/>
    <mergeCell ref="F28:G28"/>
    <mergeCell ref="C37:E37"/>
    <mergeCell ref="F37:G37"/>
  </mergeCells>
  <phoneticPr fontId="32" type="noConversion"/>
  <dataValidations disablePrompts="1" count="3">
    <dataValidation type="list" allowBlank="1" showInputMessage="1" showErrorMessage="1" sqref="C58 C22:C26 C44:C48 C51:C56 C17:C20 C60 C29:C35 C38:C41 C6:C15" xr:uid="{26C33FBD-6E5A-433D-9345-217559854791}">
      <formula1>"Kies:,Eis,Wens"</formula1>
    </dataValidation>
    <dataValidation type="list" operator="equal" showInputMessage="1" showErrorMessage="1" sqref="F5:G5 F16:G21 F22:F26 F44:F48 G59:G60 F40:F41 F51:F56 F6:F15 G62:G63 F58:F65" xr:uid="{3CFE44E4-264D-4AE6-B32B-17F8576C1293}">
      <formula1>"Ja,Nee"</formula1>
    </dataValidation>
    <dataValidation type="list" allowBlank="1" showInputMessage="1" showErrorMessage="1" sqref="C64:C65" xr:uid="{793B7C72-F227-4502-8C5F-D172063A6997}">
      <formula1>"Kies:,KO,Wens"</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71BFF-0878-4067-8F75-0041609B55A7}">
  <dimension ref="A1:H440"/>
  <sheetViews>
    <sheetView topLeftCell="B82" zoomScale="130" zoomScaleNormal="130" workbookViewId="0">
      <selection activeCell="G78" sqref="G78"/>
    </sheetView>
  </sheetViews>
  <sheetFormatPr baseColWidth="10" defaultColWidth="0" defaultRowHeight="15" customHeight="1" zeroHeight="1"/>
  <cols>
    <col min="1" max="1" width="5.6640625" customWidth="1"/>
    <col min="2" max="2" width="90.6640625" customWidth="1"/>
    <col min="3" max="5" width="11.6640625" customWidth="1"/>
    <col min="6" max="6" width="22.6640625" customWidth="1"/>
    <col min="7" max="7" width="50.6640625" customWidth="1"/>
    <col min="8" max="8" width="5.6640625" style="31" customWidth="1"/>
    <col min="9" max="16384" width="9.1640625" hidden="1"/>
  </cols>
  <sheetData>
    <row r="1" spans="1:7" ht="20.25" customHeight="1">
      <c r="A1" s="1"/>
      <c r="B1" s="146" t="s">
        <v>309</v>
      </c>
      <c r="C1" s="3"/>
      <c r="D1" s="3"/>
      <c r="E1" s="3"/>
      <c r="G1" s="2"/>
    </row>
    <row r="2" spans="1:7" ht="20.25" customHeight="1">
      <c r="A2" s="3"/>
      <c r="B2" s="146"/>
      <c r="C2" s="3"/>
      <c r="D2" s="3"/>
      <c r="E2" s="3"/>
      <c r="F2" s="2"/>
      <c r="G2" s="4"/>
    </row>
    <row r="3" spans="1:7" ht="25" customHeight="1">
      <c r="A3" s="3"/>
      <c r="B3" s="146"/>
      <c r="C3" s="3"/>
      <c r="D3" s="3"/>
      <c r="E3" s="3"/>
      <c r="F3" s="134" t="s">
        <v>208</v>
      </c>
      <c r="G3" s="134"/>
    </row>
    <row r="4" spans="1:7" ht="57" thickBot="1">
      <c r="A4" s="20" t="s">
        <v>2</v>
      </c>
      <c r="B4" s="21" t="s">
        <v>3</v>
      </c>
      <c r="C4" s="22" t="s">
        <v>4</v>
      </c>
      <c r="D4" s="22" t="s">
        <v>5</v>
      </c>
      <c r="E4" s="22" t="s">
        <v>6</v>
      </c>
      <c r="F4" s="23" t="s">
        <v>7</v>
      </c>
      <c r="G4" s="24" t="s">
        <v>8</v>
      </c>
    </row>
    <row r="5" spans="1:7" ht="20.25" customHeight="1" thickTop="1">
      <c r="A5" s="25" t="s">
        <v>9</v>
      </c>
      <c r="B5" s="26" t="s">
        <v>310</v>
      </c>
      <c r="C5" s="27"/>
      <c r="D5" s="27"/>
      <c r="E5" s="28"/>
      <c r="F5" s="29"/>
      <c r="G5" s="30"/>
    </row>
    <row r="6" spans="1:7" ht="42">
      <c r="A6" s="83" t="s">
        <v>11</v>
      </c>
      <c r="B6" s="84" t="s">
        <v>311</v>
      </c>
      <c r="C6" s="85" t="s">
        <v>15</v>
      </c>
      <c r="D6" s="85" t="str">
        <f>IF(C6="Wens","Ja","Nee")</f>
        <v>Nee</v>
      </c>
      <c r="E6" s="86" t="str">
        <f>IF(C6="Eis","n.v.t.",0)</f>
        <v>n.v.t.</v>
      </c>
      <c r="F6" s="87"/>
      <c r="G6" s="88"/>
    </row>
    <row r="7" spans="1:7" ht="28">
      <c r="A7" s="83" t="s">
        <v>30</v>
      </c>
      <c r="B7" s="84" t="s">
        <v>312</v>
      </c>
      <c r="C7" s="85" t="s">
        <v>15</v>
      </c>
      <c r="D7" s="85" t="str">
        <f>IF(C7="Wens","Ja","Nee")</f>
        <v>Nee</v>
      </c>
      <c r="E7" s="86" t="str">
        <f>IF(C7="Eis","n.v.t.",0)</f>
        <v>n.v.t.</v>
      </c>
      <c r="F7" s="87"/>
      <c r="G7" s="88"/>
    </row>
    <row r="8" spans="1:7" ht="28">
      <c r="A8" s="83" t="s">
        <v>212</v>
      </c>
      <c r="B8" s="84" t="s">
        <v>313</v>
      </c>
      <c r="C8" s="85" t="s">
        <v>15</v>
      </c>
      <c r="D8" s="85" t="str">
        <f>IF(C8="Wens","Ja","Nee")</f>
        <v>Nee</v>
      </c>
      <c r="E8" s="86" t="str">
        <f>IF(C8="Eis","n.v.t.",0)</f>
        <v>n.v.t.</v>
      </c>
      <c r="F8" s="87"/>
      <c r="G8" s="88"/>
    </row>
    <row r="9" spans="1:7">
      <c r="A9" s="83" t="s">
        <v>214</v>
      </c>
      <c r="B9" s="89" t="s">
        <v>314</v>
      </c>
      <c r="C9" s="140"/>
      <c r="D9" s="141"/>
      <c r="E9" s="142"/>
      <c r="F9" s="143"/>
      <c r="G9" s="144"/>
    </row>
    <row r="10" spans="1:7">
      <c r="A10" s="83" t="s">
        <v>216</v>
      </c>
      <c r="B10" s="90" t="s">
        <v>315</v>
      </c>
      <c r="C10" s="85" t="s">
        <v>15</v>
      </c>
      <c r="D10" s="85" t="str">
        <f t="shared" ref="D10:D13" si="0">IF(C10="Wens","Ja","Nee")</f>
        <v>Nee</v>
      </c>
      <c r="E10" s="86" t="str">
        <f t="shared" ref="E10:E12" si="1">IF(C10="Eis","n.v.t.",0)</f>
        <v>n.v.t.</v>
      </c>
      <c r="F10" s="87"/>
      <c r="G10" s="88"/>
    </row>
    <row r="11" spans="1:7">
      <c r="A11" s="83" t="s">
        <v>218</v>
      </c>
      <c r="B11" s="90" t="s">
        <v>316</v>
      </c>
      <c r="C11" s="85" t="s">
        <v>15</v>
      </c>
      <c r="D11" s="85" t="str">
        <f t="shared" si="0"/>
        <v>Nee</v>
      </c>
      <c r="E11" s="86" t="str">
        <f t="shared" si="1"/>
        <v>n.v.t.</v>
      </c>
      <c r="F11" s="87"/>
      <c r="G11" s="88"/>
    </row>
    <row r="12" spans="1:7">
      <c r="A12" s="83" t="s">
        <v>219</v>
      </c>
      <c r="B12" s="95" t="s">
        <v>317</v>
      </c>
      <c r="C12" s="85" t="s">
        <v>15</v>
      </c>
      <c r="D12" s="85" t="str">
        <f t="shared" si="0"/>
        <v>Nee</v>
      </c>
      <c r="E12" s="86" t="str">
        <f t="shared" si="1"/>
        <v>n.v.t.</v>
      </c>
      <c r="F12" s="87"/>
      <c r="G12" s="88"/>
    </row>
    <row r="13" spans="1:7" ht="28">
      <c r="A13" s="83" t="s">
        <v>223</v>
      </c>
      <c r="B13" s="84" t="s">
        <v>318</v>
      </c>
      <c r="C13" s="85" t="s">
        <v>304</v>
      </c>
      <c r="D13" s="85" t="str">
        <f t="shared" si="0"/>
        <v>Ja</v>
      </c>
      <c r="E13" s="86">
        <v>50</v>
      </c>
      <c r="F13" s="87"/>
      <c r="G13" s="94"/>
    </row>
    <row r="14" spans="1:7" ht="20.25" customHeight="1">
      <c r="A14" s="25" t="s">
        <v>42</v>
      </c>
      <c r="B14" s="26" t="s">
        <v>319</v>
      </c>
      <c r="C14" s="27"/>
      <c r="D14" s="27"/>
      <c r="E14" s="28"/>
      <c r="F14" s="29"/>
      <c r="G14" s="30"/>
    </row>
    <row r="15" spans="1:7" ht="36.75" customHeight="1">
      <c r="A15" s="83" t="s">
        <v>320</v>
      </c>
      <c r="B15" s="89" t="s">
        <v>321</v>
      </c>
      <c r="C15" s="140"/>
      <c r="D15" s="141"/>
      <c r="E15" s="142"/>
      <c r="F15" s="143"/>
      <c r="G15" s="144"/>
    </row>
    <row r="16" spans="1:7">
      <c r="A16" s="81" t="s">
        <v>44</v>
      </c>
      <c r="B16" s="82" t="s">
        <v>322</v>
      </c>
      <c r="C16" s="135"/>
      <c r="D16" s="136"/>
      <c r="E16" s="137"/>
      <c r="F16" s="138"/>
      <c r="G16" s="139"/>
    </row>
    <row r="17" spans="1:7" ht="28">
      <c r="A17" s="83" t="s">
        <v>45</v>
      </c>
      <c r="B17" s="84" t="s">
        <v>323</v>
      </c>
      <c r="C17" s="85" t="s">
        <v>15</v>
      </c>
      <c r="D17" s="85" t="str">
        <f t="shared" ref="D17:D20" si="2">IF(C17="Wens","Ja","Nee")</f>
        <v>Nee</v>
      </c>
      <c r="E17" s="86" t="str">
        <f t="shared" ref="E17:E20" si="3">IF(C17="Eis","n.v.t.",0)</f>
        <v>n.v.t.</v>
      </c>
      <c r="F17" s="87"/>
      <c r="G17" s="88"/>
    </row>
    <row r="18" spans="1:7" ht="28">
      <c r="A18" s="83" t="s">
        <v>46</v>
      </c>
      <c r="B18" s="84" t="s">
        <v>324</v>
      </c>
      <c r="C18" s="85" t="s">
        <v>15</v>
      </c>
      <c r="D18" s="85" t="str">
        <f t="shared" si="2"/>
        <v>Nee</v>
      </c>
      <c r="E18" s="86" t="str">
        <f t="shared" si="3"/>
        <v>n.v.t.</v>
      </c>
      <c r="F18" s="87"/>
      <c r="G18" s="88"/>
    </row>
    <row r="19" spans="1:7" ht="36.75" customHeight="1">
      <c r="A19" s="83" t="s">
        <v>48</v>
      </c>
      <c r="B19" s="84" t="s">
        <v>325</v>
      </c>
      <c r="C19" s="85" t="s">
        <v>15</v>
      </c>
      <c r="D19" s="85" t="str">
        <f t="shared" si="2"/>
        <v>Nee</v>
      </c>
      <c r="E19" s="86" t="str">
        <f t="shared" si="3"/>
        <v>n.v.t.</v>
      </c>
      <c r="F19" s="87"/>
      <c r="G19" s="88"/>
    </row>
    <row r="20" spans="1:7" ht="28">
      <c r="A20" s="83" t="s">
        <v>326</v>
      </c>
      <c r="B20" s="84" t="s">
        <v>327</v>
      </c>
      <c r="C20" s="85" t="s">
        <v>15</v>
      </c>
      <c r="D20" s="85" t="str">
        <f t="shared" si="2"/>
        <v>Nee</v>
      </c>
      <c r="E20" s="86" t="str">
        <f t="shared" si="3"/>
        <v>n.v.t.</v>
      </c>
      <c r="F20" s="87"/>
      <c r="G20" s="88"/>
    </row>
    <row r="21" spans="1:7">
      <c r="A21" s="81" t="s">
        <v>50</v>
      </c>
      <c r="B21" s="82" t="s">
        <v>328</v>
      </c>
      <c r="C21" s="135"/>
      <c r="D21" s="136"/>
      <c r="E21" s="137"/>
      <c r="F21" s="138"/>
      <c r="G21" s="139"/>
    </row>
    <row r="22" spans="1:7" ht="28">
      <c r="A22" s="83" t="s">
        <v>52</v>
      </c>
      <c r="B22" s="84" t="s">
        <v>329</v>
      </c>
      <c r="C22" s="85" t="s">
        <v>15</v>
      </c>
      <c r="D22" s="85" t="str">
        <f t="shared" ref="D22:D31" si="4">IF(C22="Wens","Ja","Nee")</f>
        <v>Nee</v>
      </c>
      <c r="E22" s="86" t="str">
        <f t="shared" ref="E22:E31" si="5">IF(C22="Eis","n.v.t.",0)</f>
        <v>n.v.t.</v>
      </c>
      <c r="F22" s="87"/>
      <c r="G22" s="88"/>
    </row>
    <row r="23" spans="1:7" ht="35.25" customHeight="1">
      <c r="A23" s="83" t="s">
        <v>54</v>
      </c>
      <c r="B23" s="84" t="s">
        <v>330</v>
      </c>
      <c r="C23" s="85" t="s">
        <v>15</v>
      </c>
      <c r="D23" s="85" t="str">
        <f t="shared" si="4"/>
        <v>Nee</v>
      </c>
      <c r="E23" s="86" t="str">
        <f t="shared" si="5"/>
        <v>n.v.t.</v>
      </c>
      <c r="F23" s="87"/>
      <c r="G23" s="88"/>
    </row>
    <row r="24" spans="1:7">
      <c r="A24" s="83" t="s">
        <v>56</v>
      </c>
      <c r="B24" s="84" t="s">
        <v>331</v>
      </c>
      <c r="C24" s="85" t="s">
        <v>15</v>
      </c>
      <c r="D24" s="85" t="str">
        <f t="shared" si="4"/>
        <v>Nee</v>
      </c>
      <c r="E24" s="86" t="str">
        <f t="shared" si="5"/>
        <v>n.v.t.</v>
      </c>
      <c r="F24" s="87"/>
      <c r="G24" s="88"/>
    </row>
    <row r="25" spans="1:7" ht="24.75" customHeight="1">
      <c r="A25" s="83" t="s">
        <v>58</v>
      </c>
      <c r="B25" s="84" t="s">
        <v>332</v>
      </c>
      <c r="C25" s="85" t="s">
        <v>15</v>
      </c>
      <c r="D25" s="85" t="str">
        <f t="shared" si="4"/>
        <v>Nee</v>
      </c>
      <c r="E25" s="86" t="str">
        <f t="shared" si="5"/>
        <v>n.v.t.</v>
      </c>
      <c r="F25" s="87"/>
      <c r="G25" s="88"/>
    </row>
    <row r="26" spans="1:7" ht="28">
      <c r="A26" s="83" t="s">
        <v>60</v>
      </c>
      <c r="B26" s="84" t="s">
        <v>333</v>
      </c>
      <c r="C26" s="85" t="s">
        <v>15</v>
      </c>
      <c r="D26" s="85" t="str">
        <f t="shared" si="4"/>
        <v>Nee</v>
      </c>
      <c r="E26" s="86" t="str">
        <f t="shared" si="5"/>
        <v>n.v.t.</v>
      </c>
      <c r="F26" s="87"/>
      <c r="G26" s="88"/>
    </row>
    <row r="27" spans="1:7" ht="28">
      <c r="A27" s="83" t="s">
        <v>62</v>
      </c>
      <c r="B27" s="84" t="s">
        <v>334</v>
      </c>
      <c r="C27" s="85" t="s">
        <v>15</v>
      </c>
      <c r="D27" s="85" t="str">
        <f t="shared" si="4"/>
        <v>Nee</v>
      </c>
      <c r="E27" s="86" t="str">
        <f t="shared" si="5"/>
        <v>n.v.t.</v>
      </c>
      <c r="F27" s="87"/>
      <c r="G27" s="88"/>
    </row>
    <row r="28" spans="1:7" ht="28">
      <c r="A28" s="83" t="s">
        <v>64</v>
      </c>
      <c r="B28" s="84" t="s">
        <v>335</v>
      </c>
      <c r="C28" s="85" t="s">
        <v>15</v>
      </c>
      <c r="D28" s="85" t="str">
        <f t="shared" si="4"/>
        <v>Nee</v>
      </c>
      <c r="E28" s="86" t="str">
        <f t="shared" si="5"/>
        <v>n.v.t.</v>
      </c>
      <c r="F28" s="87"/>
      <c r="G28" s="88"/>
    </row>
    <row r="29" spans="1:7" ht="36" customHeight="1">
      <c r="A29" s="83" t="s">
        <v>66</v>
      </c>
      <c r="B29" s="84" t="s">
        <v>336</v>
      </c>
      <c r="C29" s="85" t="s">
        <v>15</v>
      </c>
      <c r="D29" s="85" t="str">
        <f t="shared" si="4"/>
        <v>Nee</v>
      </c>
      <c r="E29" s="86" t="str">
        <f t="shared" si="5"/>
        <v>n.v.t.</v>
      </c>
      <c r="F29" s="87"/>
      <c r="G29" s="88"/>
    </row>
    <row r="30" spans="1:7">
      <c r="A30" s="83" t="s">
        <v>337</v>
      </c>
      <c r="B30" s="84" t="s">
        <v>338</v>
      </c>
      <c r="C30" s="85" t="s">
        <v>15</v>
      </c>
      <c r="D30" s="85" t="str">
        <f t="shared" si="4"/>
        <v>Nee</v>
      </c>
      <c r="E30" s="86" t="str">
        <f t="shared" si="5"/>
        <v>n.v.t.</v>
      </c>
      <c r="F30" s="87"/>
      <c r="G30" s="88"/>
    </row>
    <row r="31" spans="1:7" ht="28">
      <c r="A31" s="83" t="s">
        <v>339</v>
      </c>
      <c r="B31" s="84" t="s">
        <v>532</v>
      </c>
      <c r="C31" s="85" t="s">
        <v>15</v>
      </c>
      <c r="D31" s="85" t="str">
        <f t="shared" si="4"/>
        <v>Nee</v>
      </c>
      <c r="E31" s="86" t="str">
        <f t="shared" si="5"/>
        <v>n.v.t.</v>
      </c>
      <c r="F31" s="87"/>
      <c r="G31" s="88"/>
    </row>
    <row r="32" spans="1:7" ht="28">
      <c r="A32" s="83" t="s">
        <v>340</v>
      </c>
      <c r="B32" s="89" t="s">
        <v>341</v>
      </c>
      <c r="C32" s="140"/>
      <c r="D32" s="141"/>
      <c r="E32" s="142"/>
      <c r="F32" s="143"/>
      <c r="G32" s="144"/>
    </row>
    <row r="33" spans="1:7">
      <c r="A33" s="83" t="s">
        <v>342</v>
      </c>
      <c r="B33" s="96" t="s">
        <v>343</v>
      </c>
      <c r="C33" s="85" t="s">
        <v>15</v>
      </c>
      <c r="D33" s="85" t="str">
        <f t="shared" ref="D33:D38" si="6">IF(C33="Wens","Ja","Nee")</f>
        <v>Nee</v>
      </c>
      <c r="E33" s="86" t="str">
        <f t="shared" ref="E33:E38" si="7">IF(C33="Eis","n.v.t.",0)</f>
        <v>n.v.t.</v>
      </c>
      <c r="F33" s="87"/>
      <c r="G33" s="88"/>
    </row>
    <row r="34" spans="1:7">
      <c r="A34" s="83" t="s">
        <v>344</v>
      </c>
      <c r="B34" s="96" t="s">
        <v>528</v>
      </c>
      <c r="C34" s="85" t="s">
        <v>15</v>
      </c>
      <c r="D34" s="85" t="str">
        <f t="shared" si="6"/>
        <v>Nee</v>
      </c>
      <c r="E34" s="86" t="str">
        <f t="shared" si="7"/>
        <v>n.v.t.</v>
      </c>
      <c r="F34" s="87"/>
      <c r="G34" s="88"/>
    </row>
    <row r="35" spans="1:7">
      <c r="A35" s="83" t="s">
        <v>345</v>
      </c>
      <c r="B35" s="96" t="s">
        <v>346</v>
      </c>
      <c r="C35" s="85" t="s">
        <v>15</v>
      </c>
      <c r="D35" s="85" t="str">
        <f t="shared" si="6"/>
        <v>Nee</v>
      </c>
      <c r="E35" s="86" t="str">
        <f t="shared" si="7"/>
        <v>n.v.t.</v>
      </c>
      <c r="F35" s="87"/>
      <c r="G35" s="88"/>
    </row>
    <row r="36" spans="1:7">
      <c r="A36" s="83" t="s">
        <v>347</v>
      </c>
      <c r="B36" s="96" t="s">
        <v>348</v>
      </c>
      <c r="C36" s="85" t="s">
        <v>15</v>
      </c>
      <c r="D36" s="85" t="str">
        <f t="shared" si="6"/>
        <v>Nee</v>
      </c>
      <c r="E36" s="86" t="str">
        <f t="shared" si="7"/>
        <v>n.v.t.</v>
      </c>
      <c r="F36" s="87"/>
      <c r="G36" s="88"/>
    </row>
    <row r="37" spans="1:7">
      <c r="A37" s="83" t="s">
        <v>349</v>
      </c>
      <c r="B37" s="96" t="s">
        <v>350</v>
      </c>
      <c r="C37" s="85" t="s">
        <v>15</v>
      </c>
      <c r="D37" s="85" t="str">
        <f t="shared" si="6"/>
        <v>Nee</v>
      </c>
      <c r="E37" s="86" t="str">
        <f t="shared" si="7"/>
        <v>n.v.t.</v>
      </c>
      <c r="F37" s="87"/>
      <c r="G37" s="88"/>
    </row>
    <row r="38" spans="1:7">
      <c r="A38" s="83" t="s">
        <v>351</v>
      </c>
      <c r="B38" s="96" t="s">
        <v>352</v>
      </c>
      <c r="C38" s="85" t="s">
        <v>15</v>
      </c>
      <c r="D38" s="85" t="str">
        <f t="shared" si="6"/>
        <v>Nee</v>
      </c>
      <c r="E38" s="86" t="str">
        <f t="shared" si="7"/>
        <v>n.v.t.</v>
      </c>
      <c r="F38" s="87"/>
      <c r="G38" s="88"/>
    </row>
    <row r="39" spans="1:7">
      <c r="A39" s="81" t="s">
        <v>68</v>
      </c>
      <c r="B39" s="82" t="s">
        <v>353</v>
      </c>
      <c r="C39" s="135"/>
      <c r="D39" s="136"/>
      <c r="E39" s="137"/>
      <c r="F39" s="138"/>
      <c r="G39" s="139"/>
    </row>
    <row r="40" spans="1:7" ht="28">
      <c r="A40" s="83" t="s">
        <v>70</v>
      </c>
      <c r="B40" s="84" t="s">
        <v>354</v>
      </c>
      <c r="C40" s="85" t="s">
        <v>15</v>
      </c>
      <c r="D40" s="85" t="str">
        <f t="shared" ref="D40:D42" si="8">IF(C40="Wens","Ja","Nee")</f>
        <v>Nee</v>
      </c>
      <c r="E40" s="86" t="str">
        <f t="shared" ref="E40:E42" si="9">IF(C40="Eis","n.v.t.",0)</f>
        <v>n.v.t.</v>
      </c>
      <c r="F40" s="87"/>
      <c r="G40" s="88"/>
    </row>
    <row r="41" spans="1:7" ht="28">
      <c r="A41" s="83" t="s">
        <v>71</v>
      </c>
      <c r="B41" s="84" t="s">
        <v>355</v>
      </c>
      <c r="C41" s="85" t="s">
        <v>15</v>
      </c>
      <c r="D41" s="85" t="str">
        <f t="shared" si="8"/>
        <v>Nee</v>
      </c>
      <c r="E41" s="86" t="str">
        <f t="shared" si="9"/>
        <v>n.v.t.</v>
      </c>
      <c r="F41" s="87"/>
      <c r="G41" s="88"/>
    </row>
    <row r="42" spans="1:7" ht="28">
      <c r="A42" s="83" t="s">
        <v>73</v>
      </c>
      <c r="B42" s="84" t="s">
        <v>356</v>
      </c>
      <c r="C42" s="85" t="s">
        <v>15</v>
      </c>
      <c r="D42" s="85" t="str">
        <f t="shared" si="8"/>
        <v>Nee</v>
      </c>
      <c r="E42" s="86" t="str">
        <f t="shared" si="9"/>
        <v>n.v.t.</v>
      </c>
      <c r="F42" s="87"/>
      <c r="G42" s="88"/>
    </row>
    <row r="43" spans="1:7" ht="42">
      <c r="A43" s="83" t="s">
        <v>74</v>
      </c>
      <c r="B43" s="89" t="s">
        <v>357</v>
      </c>
      <c r="C43" s="140"/>
      <c r="D43" s="141"/>
      <c r="E43" s="142"/>
      <c r="F43" s="143"/>
      <c r="G43" s="144"/>
    </row>
    <row r="44" spans="1:7">
      <c r="A44" s="83" t="s">
        <v>358</v>
      </c>
      <c r="B44" s="90" t="s">
        <v>359</v>
      </c>
      <c r="C44" s="85" t="s">
        <v>15</v>
      </c>
      <c r="D44" s="85" t="str">
        <f t="shared" ref="D44:D50" si="10">IF(C44="Wens","Ja","Nee")</f>
        <v>Nee</v>
      </c>
      <c r="E44" s="86" t="str">
        <f t="shared" ref="E44:E50" si="11">IF(C44="Eis","n.v.t.",0)</f>
        <v>n.v.t.</v>
      </c>
      <c r="F44" s="87"/>
      <c r="G44" s="88"/>
    </row>
    <row r="45" spans="1:7" ht="30" customHeight="1">
      <c r="A45" s="83" t="s">
        <v>360</v>
      </c>
      <c r="B45" s="90" t="s">
        <v>361</v>
      </c>
      <c r="C45" s="85" t="s">
        <v>15</v>
      </c>
      <c r="D45" s="85" t="str">
        <f t="shared" si="10"/>
        <v>Nee</v>
      </c>
      <c r="E45" s="86" t="str">
        <f t="shared" si="11"/>
        <v>n.v.t.</v>
      </c>
      <c r="F45" s="87"/>
      <c r="G45" s="88"/>
    </row>
    <row r="46" spans="1:7" ht="28">
      <c r="A46" s="83" t="s">
        <v>362</v>
      </c>
      <c r="B46" s="90" t="s">
        <v>363</v>
      </c>
      <c r="C46" s="85" t="s">
        <v>15</v>
      </c>
      <c r="D46" s="85" t="str">
        <f t="shared" si="10"/>
        <v>Nee</v>
      </c>
      <c r="E46" s="86" t="str">
        <f t="shared" si="11"/>
        <v>n.v.t.</v>
      </c>
      <c r="F46" s="87"/>
      <c r="G46" s="88"/>
    </row>
    <row r="47" spans="1:7">
      <c r="A47" s="83" t="s">
        <v>364</v>
      </c>
      <c r="B47" s="90" t="s">
        <v>365</v>
      </c>
      <c r="C47" s="85" t="s">
        <v>15</v>
      </c>
      <c r="D47" s="85" t="str">
        <f t="shared" si="10"/>
        <v>Nee</v>
      </c>
      <c r="E47" s="86" t="str">
        <f t="shared" si="11"/>
        <v>n.v.t.</v>
      </c>
      <c r="F47" s="87"/>
      <c r="G47" s="88"/>
    </row>
    <row r="48" spans="1:7">
      <c r="A48" s="83" t="s">
        <v>366</v>
      </c>
      <c r="B48" s="90" t="s">
        <v>367</v>
      </c>
      <c r="C48" s="85" t="s">
        <v>15</v>
      </c>
      <c r="D48" s="85" t="str">
        <f t="shared" ref="D48" si="12">IF(C48="Wens","Ja","Nee")</f>
        <v>Nee</v>
      </c>
      <c r="E48" s="86" t="str">
        <f t="shared" ref="E48" si="13">IF(C48="Eis","n.v.t.",0)</f>
        <v>n.v.t.</v>
      </c>
      <c r="F48" s="87"/>
      <c r="G48" s="88"/>
    </row>
    <row r="49" spans="1:7">
      <c r="A49" s="83" t="s">
        <v>368</v>
      </c>
      <c r="B49" s="90" t="s">
        <v>369</v>
      </c>
      <c r="C49" s="85" t="s">
        <v>15</v>
      </c>
      <c r="D49" s="85" t="str">
        <f t="shared" si="10"/>
        <v>Nee</v>
      </c>
      <c r="E49" s="86" t="str">
        <f t="shared" si="11"/>
        <v>n.v.t.</v>
      </c>
      <c r="F49" s="87"/>
      <c r="G49" s="88"/>
    </row>
    <row r="50" spans="1:7" ht="28">
      <c r="A50" s="83" t="s">
        <v>370</v>
      </c>
      <c r="B50" s="90" t="s">
        <v>371</v>
      </c>
      <c r="C50" s="85" t="s">
        <v>15</v>
      </c>
      <c r="D50" s="85" t="str">
        <f t="shared" si="10"/>
        <v>Nee</v>
      </c>
      <c r="E50" s="86" t="str">
        <f t="shared" si="11"/>
        <v>n.v.t.</v>
      </c>
      <c r="F50" s="87"/>
      <c r="G50" s="88"/>
    </row>
    <row r="51" spans="1:7" ht="42">
      <c r="A51" s="83" t="s">
        <v>372</v>
      </c>
      <c r="B51" s="89" t="s">
        <v>373</v>
      </c>
      <c r="C51" s="140"/>
      <c r="D51" s="141"/>
      <c r="E51" s="142"/>
      <c r="F51" s="143"/>
      <c r="G51" s="144"/>
    </row>
    <row r="52" spans="1:7">
      <c r="A52" s="83" t="s">
        <v>374</v>
      </c>
      <c r="B52" s="90" t="s">
        <v>375</v>
      </c>
      <c r="C52" s="85" t="s">
        <v>15</v>
      </c>
      <c r="D52" s="85" t="str">
        <f t="shared" ref="D52:D61" si="14">IF(C52="Wens","Ja","Nee")</f>
        <v>Nee</v>
      </c>
      <c r="E52" s="86" t="str">
        <f t="shared" ref="E52:E61" si="15">IF(C52="Eis","n.v.t.",0)</f>
        <v>n.v.t.</v>
      </c>
      <c r="F52" s="87"/>
      <c r="G52" s="88"/>
    </row>
    <row r="53" spans="1:7">
      <c r="A53" s="83" t="s">
        <v>376</v>
      </c>
      <c r="B53" s="90" t="s">
        <v>377</v>
      </c>
      <c r="C53" s="85" t="s">
        <v>15</v>
      </c>
      <c r="D53" s="85" t="str">
        <f t="shared" si="14"/>
        <v>Nee</v>
      </c>
      <c r="E53" s="86" t="str">
        <f t="shared" si="15"/>
        <v>n.v.t.</v>
      </c>
      <c r="F53" s="87"/>
      <c r="G53" s="88"/>
    </row>
    <row r="54" spans="1:7">
      <c r="A54" s="83" t="s">
        <v>378</v>
      </c>
      <c r="B54" s="90" t="s">
        <v>379</v>
      </c>
      <c r="C54" s="85" t="s">
        <v>15</v>
      </c>
      <c r="D54" s="85" t="str">
        <f t="shared" si="14"/>
        <v>Nee</v>
      </c>
      <c r="E54" s="86" t="str">
        <f t="shared" si="15"/>
        <v>n.v.t.</v>
      </c>
      <c r="F54" s="87"/>
      <c r="G54" s="88"/>
    </row>
    <row r="55" spans="1:7">
      <c r="A55" s="83" t="s">
        <v>380</v>
      </c>
      <c r="B55" s="90" t="s">
        <v>381</v>
      </c>
      <c r="C55" s="85" t="s">
        <v>15</v>
      </c>
      <c r="D55" s="85" t="str">
        <f t="shared" si="14"/>
        <v>Nee</v>
      </c>
      <c r="E55" s="86" t="str">
        <f t="shared" si="15"/>
        <v>n.v.t.</v>
      </c>
      <c r="F55" s="87"/>
      <c r="G55" s="88"/>
    </row>
    <row r="56" spans="1:7" ht="36.75" customHeight="1">
      <c r="A56" s="83" t="s">
        <v>382</v>
      </c>
      <c r="B56" s="84" t="s">
        <v>383</v>
      </c>
      <c r="C56" s="85" t="s">
        <v>15</v>
      </c>
      <c r="D56" s="85" t="str">
        <f t="shared" si="14"/>
        <v>Nee</v>
      </c>
      <c r="E56" s="86" t="str">
        <f t="shared" si="15"/>
        <v>n.v.t.</v>
      </c>
      <c r="F56" s="87"/>
      <c r="G56" s="88"/>
    </row>
    <row r="57" spans="1:7" ht="28">
      <c r="A57" s="83" t="s">
        <v>384</v>
      </c>
      <c r="B57" s="84" t="s">
        <v>385</v>
      </c>
      <c r="C57" s="85" t="s">
        <v>15</v>
      </c>
      <c r="D57" s="85" t="str">
        <f t="shared" si="14"/>
        <v>Nee</v>
      </c>
      <c r="E57" s="86" t="str">
        <f t="shared" si="15"/>
        <v>n.v.t.</v>
      </c>
      <c r="F57" s="87"/>
      <c r="G57" s="88"/>
    </row>
    <row r="58" spans="1:7" ht="37.5" customHeight="1">
      <c r="A58" s="83" t="s">
        <v>386</v>
      </c>
      <c r="B58" s="84" t="s">
        <v>387</v>
      </c>
      <c r="C58" s="85" t="s">
        <v>15</v>
      </c>
      <c r="D58" s="85" t="str">
        <f t="shared" si="14"/>
        <v>Nee</v>
      </c>
      <c r="E58" s="86" t="str">
        <f t="shared" si="15"/>
        <v>n.v.t.</v>
      </c>
      <c r="F58" s="87"/>
      <c r="G58" s="88"/>
    </row>
    <row r="59" spans="1:7" ht="52.5" customHeight="1">
      <c r="A59" s="83" t="s">
        <v>388</v>
      </c>
      <c r="B59" s="84" t="s">
        <v>389</v>
      </c>
      <c r="C59" s="85" t="s">
        <v>15</v>
      </c>
      <c r="D59" s="85" t="str">
        <f t="shared" si="14"/>
        <v>Nee</v>
      </c>
      <c r="E59" s="86" t="str">
        <f t="shared" si="15"/>
        <v>n.v.t.</v>
      </c>
      <c r="F59" s="87"/>
      <c r="G59" s="88"/>
    </row>
    <row r="60" spans="1:7" ht="38.25" customHeight="1">
      <c r="A60" s="83" t="s">
        <v>390</v>
      </c>
      <c r="B60" s="84" t="s">
        <v>391</v>
      </c>
      <c r="C60" s="85" t="s">
        <v>15</v>
      </c>
      <c r="D60" s="85" t="str">
        <f t="shared" si="14"/>
        <v>Nee</v>
      </c>
      <c r="E60" s="86" t="str">
        <f t="shared" si="15"/>
        <v>n.v.t.</v>
      </c>
      <c r="F60" s="87"/>
      <c r="G60" s="88"/>
    </row>
    <row r="61" spans="1:7" ht="51.75" customHeight="1">
      <c r="A61" s="83" t="s">
        <v>392</v>
      </c>
      <c r="B61" s="84" t="s">
        <v>393</v>
      </c>
      <c r="C61" s="85" t="s">
        <v>15</v>
      </c>
      <c r="D61" s="85" t="str">
        <f t="shared" si="14"/>
        <v>Nee</v>
      </c>
      <c r="E61" s="86" t="str">
        <f t="shared" si="15"/>
        <v>n.v.t.</v>
      </c>
      <c r="F61" s="87"/>
      <c r="G61" s="88"/>
    </row>
    <row r="62" spans="1:7" ht="28">
      <c r="A62" s="97" t="s">
        <v>394</v>
      </c>
      <c r="B62" s="89" t="s">
        <v>395</v>
      </c>
      <c r="C62" s="140"/>
      <c r="D62" s="141"/>
      <c r="E62" s="142"/>
      <c r="F62" s="143"/>
      <c r="G62" s="144"/>
    </row>
    <row r="63" spans="1:7">
      <c r="A63" s="97" t="s">
        <v>396</v>
      </c>
      <c r="B63" s="90" t="s">
        <v>397</v>
      </c>
      <c r="C63" s="85" t="s">
        <v>15</v>
      </c>
      <c r="D63" s="85" t="str">
        <f t="shared" ref="D63:D67" si="16">IF(C63="Wens","Ja","Nee")</f>
        <v>Nee</v>
      </c>
      <c r="E63" s="86" t="str">
        <f t="shared" ref="E63:E67" si="17">IF(C63="Eis","n.v.t.",0)</f>
        <v>n.v.t.</v>
      </c>
      <c r="F63" s="87"/>
      <c r="G63" s="88"/>
    </row>
    <row r="64" spans="1:7">
      <c r="A64" s="97" t="s">
        <v>398</v>
      </c>
      <c r="B64" s="90" t="s">
        <v>399</v>
      </c>
      <c r="C64" s="85" t="s">
        <v>15</v>
      </c>
      <c r="D64" s="85" t="str">
        <f t="shared" si="16"/>
        <v>Nee</v>
      </c>
      <c r="E64" s="86" t="str">
        <f t="shared" si="17"/>
        <v>n.v.t.</v>
      </c>
      <c r="F64" s="87"/>
      <c r="G64" s="88"/>
    </row>
    <row r="65" spans="1:7">
      <c r="A65" s="97" t="s">
        <v>400</v>
      </c>
      <c r="B65" s="90" t="s">
        <v>401</v>
      </c>
      <c r="C65" s="85" t="s">
        <v>15</v>
      </c>
      <c r="D65" s="85" t="str">
        <f t="shared" si="16"/>
        <v>Nee</v>
      </c>
      <c r="E65" s="86" t="str">
        <f t="shared" si="17"/>
        <v>n.v.t.</v>
      </c>
      <c r="F65" s="87"/>
      <c r="G65" s="88"/>
    </row>
    <row r="66" spans="1:7">
      <c r="A66" s="97" t="s">
        <v>402</v>
      </c>
      <c r="B66" s="90" t="s">
        <v>403</v>
      </c>
      <c r="C66" s="85" t="s">
        <v>15</v>
      </c>
      <c r="D66" s="85" t="str">
        <f t="shared" si="16"/>
        <v>Nee</v>
      </c>
      <c r="E66" s="86" t="str">
        <f t="shared" si="17"/>
        <v>n.v.t.</v>
      </c>
      <c r="F66" s="87"/>
      <c r="G66" s="88"/>
    </row>
    <row r="67" spans="1:7" ht="28">
      <c r="A67" s="97" t="s">
        <v>404</v>
      </c>
      <c r="B67" s="95" t="s">
        <v>405</v>
      </c>
      <c r="C67" s="85" t="s">
        <v>15</v>
      </c>
      <c r="D67" s="85" t="str">
        <f t="shared" si="16"/>
        <v>Nee</v>
      </c>
      <c r="E67" s="86" t="str">
        <f t="shared" si="17"/>
        <v>n.v.t.</v>
      </c>
      <c r="F67" s="87"/>
      <c r="G67" s="88"/>
    </row>
    <row r="68" spans="1:7">
      <c r="A68" s="81" t="s">
        <v>75</v>
      </c>
      <c r="B68" s="82" t="s">
        <v>406</v>
      </c>
      <c r="C68" s="135"/>
      <c r="D68" s="136"/>
      <c r="E68" s="137"/>
      <c r="F68" s="138"/>
      <c r="G68" s="139"/>
    </row>
    <row r="69" spans="1:7" ht="42">
      <c r="A69" s="83" t="s">
        <v>77</v>
      </c>
      <c r="B69" s="84" t="s">
        <v>407</v>
      </c>
      <c r="C69" s="85" t="s">
        <v>15</v>
      </c>
      <c r="D69" s="85" t="str">
        <f t="shared" ref="D69" si="18">IF(C69="Wens","Ja","Nee")</f>
        <v>Nee</v>
      </c>
      <c r="E69" s="86" t="str">
        <f t="shared" ref="E69" si="19">IF(C69="Eis","n.v.t.",0)</f>
        <v>n.v.t.</v>
      </c>
      <c r="F69" s="87"/>
      <c r="G69" s="88"/>
    </row>
    <row r="70" spans="1:7">
      <c r="A70" s="81" t="s">
        <v>408</v>
      </c>
      <c r="B70" s="82" t="s">
        <v>409</v>
      </c>
      <c r="C70" s="135"/>
      <c r="D70" s="136"/>
      <c r="E70" s="137"/>
      <c r="F70" s="138"/>
      <c r="G70" s="139"/>
    </row>
    <row r="71" spans="1:7" ht="28">
      <c r="A71" s="83" t="s">
        <v>410</v>
      </c>
      <c r="B71" s="84" t="s">
        <v>411</v>
      </c>
      <c r="C71" s="85" t="s">
        <v>15</v>
      </c>
      <c r="D71" s="85" t="str">
        <f>IF(C71="Wens","Ja","Nee")</f>
        <v>Nee</v>
      </c>
      <c r="E71" s="86" t="str">
        <f>IF(C71="Eis","n.v.t.",0)</f>
        <v>n.v.t.</v>
      </c>
      <c r="F71" s="87"/>
      <c r="G71" s="88"/>
    </row>
    <row r="72" spans="1:7">
      <c r="A72" s="81" t="s">
        <v>412</v>
      </c>
      <c r="B72" s="82" t="s">
        <v>413</v>
      </c>
      <c r="C72" s="135"/>
      <c r="D72" s="136"/>
      <c r="E72" s="137"/>
      <c r="F72" s="138"/>
      <c r="G72" s="139"/>
    </row>
    <row r="73" spans="1:7" ht="42">
      <c r="A73" s="126" t="s">
        <v>414</v>
      </c>
      <c r="B73" s="127" t="s">
        <v>415</v>
      </c>
      <c r="C73" s="128" t="s">
        <v>15</v>
      </c>
      <c r="D73" s="128" t="str">
        <f>IF(C73="Wens","Ja","Nee")</f>
        <v>Nee</v>
      </c>
      <c r="E73" s="129" t="str">
        <f>IF(C73="Eis","n.v.t.",0)</f>
        <v>n.v.t.</v>
      </c>
      <c r="F73" s="147" t="s">
        <v>530</v>
      </c>
      <c r="G73" s="148"/>
    </row>
    <row r="74" spans="1:7" ht="28">
      <c r="A74" s="83" t="s">
        <v>416</v>
      </c>
      <c r="B74" s="84" t="s">
        <v>417</v>
      </c>
      <c r="C74" s="85" t="s">
        <v>15</v>
      </c>
      <c r="D74" s="85" t="str">
        <f>IF(C74="Wens","Ja","Nee")</f>
        <v>Nee</v>
      </c>
      <c r="E74" s="86" t="str">
        <f>IF(C74="Eis","n.v.t.",0)</f>
        <v>n.v.t.</v>
      </c>
      <c r="F74" s="87"/>
      <c r="G74" s="88"/>
    </row>
    <row r="75" spans="1:7" ht="28">
      <c r="A75" s="83" t="s">
        <v>418</v>
      </c>
      <c r="B75" s="84" t="s">
        <v>419</v>
      </c>
      <c r="C75" s="85" t="s">
        <v>15</v>
      </c>
      <c r="D75" s="85" t="str">
        <f>IF(C75="Wens","Ja","Nee")</f>
        <v>Nee</v>
      </c>
      <c r="E75" s="86" t="str">
        <f>IF(C75="Eis","n.v.t.",0)</f>
        <v>n.v.t.</v>
      </c>
      <c r="F75" s="87"/>
      <c r="G75" s="88"/>
    </row>
    <row r="76" spans="1:7">
      <c r="A76" s="81" t="s">
        <v>420</v>
      </c>
      <c r="B76" s="82" t="s">
        <v>421</v>
      </c>
      <c r="C76" s="135"/>
      <c r="D76" s="136"/>
      <c r="E76" s="137"/>
      <c r="F76" s="138"/>
      <c r="G76" s="139"/>
    </row>
    <row r="77" spans="1:7" ht="28">
      <c r="A77" s="83" t="s">
        <v>422</v>
      </c>
      <c r="B77" s="84" t="s">
        <v>423</v>
      </c>
      <c r="C77" s="85" t="s">
        <v>15</v>
      </c>
      <c r="D77" s="85" t="str">
        <f>IF(C77="Wens","Ja","Nee")</f>
        <v>Nee</v>
      </c>
      <c r="E77" s="86" t="str">
        <f>IF(C77="Eis","n.v.t.",0)</f>
        <v>n.v.t.</v>
      </c>
      <c r="F77" s="87"/>
      <c r="G77" s="88"/>
    </row>
    <row r="78" spans="1:7" ht="75.75" customHeight="1">
      <c r="A78" s="83" t="s">
        <v>424</v>
      </c>
      <c r="B78" s="84" t="s">
        <v>425</v>
      </c>
      <c r="C78" s="85" t="s">
        <v>304</v>
      </c>
      <c r="D78" s="85" t="s">
        <v>305</v>
      </c>
      <c r="E78" s="86">
        <v>50</v>
      </c>
      <c r="F78" s="87"/>
      <c r="G78" s="94"/>
    </row>
    <row r="79" spans="1:7">
      <c r="A79" s="81" t="s">
        <v>426</v>
      </c>
      <c r="B79" s="82" t="s">
        <v>427</v>
      </c>
      <c r="C79" s="135"/>
      <c r="D79" s="136"/>
      <c r="E79" s="137"/>
      <c r="F79" s="138"/>
      <c r="G79" s="139"/>
    </row>
    <row r="80" spans="1:7" ht="28">
      <c r="A80" s="97" t="s">
        <v>428</v>
      </c>
      <c r="B80" s="84" t="s">
        <v>429</v>
      </c>
      <c r="C80" s="85" t="s">
        <v>15</v>
      </c>
      <c r="D80" s="85" t="str">
        <f t="shared" ref="D80:D81" si="20">IF(C80="Wens","Ja","Nee")</f>
        <v>Nee</v>
      </c>
      <c r="E80" s="86" t="str">
        <f t="shared" ref="E80:E81" si="21">IF(C80="Eis","n.v.t.",0)</f>
        <v>n.v.t.</v>
      </c>
      <c r="F80" s="87"/>
      <c r="G80" s="88"/>
    </row>
    <row r="81" spans="1:7" ht="28">
      <c r="A81" s="97" t="s">
        <v>430</v>
      </c>
      <c r="B81" s="84" t="s">
        <v>531</v>
      </c>
      <c r="C81" s="85" t="s">
        <v>15</v>
      </c>
      <c r="D81" s="85" t="str">
        <f t="shared" si="20"/>
        <v>Nee</v>
      </c>
      <c r="E81" s="86" t="str">
        <f t="shared" si="21"/>
        <v>n.v.t.</v>
      </c>
      <c r="F81" s="87"/>
      <c r="G81" s="88"/>
    </row>
    <row r="82" spans="1:7">
      <c r="A82" s="97" t="s">
        <v>431</v>
      </c>
      <c r="B82" s="89" t="s">
        <v>432</v>
      </c>
      <c r="C82" s="140"/>
      <c r="D82" s="141"/>
      <c r="E82" s="142"/>
      <c r="F82" s="143"/>
      <c r="G82" s="144"/>
    </row>
    <row r="83" spans="1:7">
      <c r="A83" s="97" t="s">
        <v>433</v>
      </c>
      <c r="B83" s="90" t="s">
        <v>434</v>
      </c>
      <c r="C83" s="85" t="s">
        <v>15</v>
      </c>
      <c r="D83" s="85" t="str">
        <f t="shared" ref="D83:D94" si="22">IF(C83="Wens","Ja","Nee")</f>
        <v>Nee</v>
      </c>
      <c r="E83" s="86" t="str">
        <f t="shared" ref="E83:E94" si="23">IF(C83="Eis","n.v.t.",0)</f>
        <v>n.v.t.</v>
      </c>
      <c r="F83" s="87"/>
      <c r="G83" s="88"/>
    </row>
    <row r="84" spans="1:7">
      <c r="A84" s="97" t="s">
        <v>435</v>
      </c>
      <c r="B84" s="90" t="s">
        <v>436</v>
      </c>
      <c r="C84" s="85" t="s">
        <v>15</v>
      </c>
      <c r="D84" s="85" t="str">
        <f t="shared" si="22"/>
        <v>Nee</v>
      </c>
      <c r="E84" s="86" t="str">
        <f t="shared" si="23"/>
        <v>n.v.t.</v>
      </c>
      <c r="F84" s="87"/>
      <c r="G84" s="88"/>
    </row>
    <row r="85" spans="1:7">
      <c r="A85" s="97" t="s">
        <v>437</v>
      </c>
      <c r="B85" s="90" t="s">
        <v>438</v>
      </c>
      <c r="C85" s="85" t="s">
        <v>15</v>
      </c>
      <c r="D85" s="85" t="str">
        <f t="shared" si="22"/>
        <v>Nee</v>
      </c>
      <c r="E85" s="86" t="str">
        <f t="shared" si="23"/>
        <v>n.v.t.</v>
      </c>
      <c r="F85" s="87"/>
      <c r="G85" s="88"/>
    </row>
    <row r="86" spans="1:7">
      <c r="A86" s="97" t="s">
        <v>439</v>
      </c>
      <c r="B86" s="90" t="s">
        <v>440</v>
      </c>
      <c r="C86" s="85" t="s">
        <v>15</v>
      </c>
      <c r="D86" s="85" t="str">
        <f t="shared" si="22"/>
        <v>Nee</v>
      </c>
      <c r="E86" s="86" t="str">
        <f t="shared" si="23"/>
        <v>n.v.t.</v>
      </c>
      <c r="F86" s="87"/>
      <c r="G86" s="88"/>
    </row>
    <row r="87" spans="1:7">
      <c r="A87" s="97" t="s">
        <v>441</v>
      </c>
      <c r="B87" s="90" t="s">
        <v>442</v>
      </c>
      <c r="C87" s="85" t="s">
        <v>15</v>
      </c>
      <c r="D87" s="85" t="str">
        <f t="shared" si="22"/>
        <v>Nee</v>
      </c>
      <c r="E87" s="86" t="str">
        <f t="shared" si="23"/>
        <v>n.v.t.</v>
      </c>
      <c r="F87" s="87"/>
      <c r="G87" s="88"/>
    </row>
    <row r="88" spans="1:7">
      <c r="A88" s="97" t="s">
        <v>443</v>
      </c>
      <c r="B88" s="90" t="s">
        <v>444</v>
      </c>
      <c r="C88" s="85" t="s">
        <v>15</v>
      </c>
      <c r="D88" s="85" t="str">
        <f t="shared" si="22"/>
        <v>Nee</v>
      </c>
      <c r="E88" s="86" t="str">
        <f t="shared" si="23"/>
        <v>n.v.t.</v>
      </c>
      <c r="F88" s="87"/>
      <c r="G88" s="88"/>
    </row>
    <row r="89" spans="1:7">
      <c r="A89" s="97" t="s">
        <v>445</v>
      </c>
      <c r="B89" s="90" t="s">
        <v>446</v>
      </c>
      <c r="C89" s="85" t="s">
        <v>15</v>
      </c>
      <c r="D89" s="85" t="str">
        <f t="shared" si="22"/>
        <v>Nee</v>
      </c>
      <c r="E89" s="86" t="str">
        <f t="shared" si="23"/>
        <v>n.v.t.</v>
      </c>
      <c r="F89" s="87"/>
      <c r="G89" s="88"/>
    </row>
    <row r="90" spans="1:7">
      <c r="A90" s="97" t="s">
        <v>447</v>
      </c>
      <c r="B90" s="90" t="s">
        <v>448</v>
      </c>
      <c r="C90" s="85" t="s">
        <v>15</v>
      </c>
      <c r="D90" s="85" t="str">
        <f t="shared" si="22"/>
        <v>Nee</v>
      </c>
      <c r="E90" s="86" t="str">
        <f t="shared" si="23"/>
        <v>n.v.t.</v>
      </c>
      <c r="F90" s="87"/>
      <c r="G90" s="88"/>
    </row>
    <row r="91" spans="1:7">
      <c r="A91" s="97" t="s">
        <v>449</v>
      </c>
      <c r="B91" s="90" t="s">
        <v>450</v>
      </c>
      <c r="C91" s="85" t="s">
        <v>15</v>
      </c>
      <c r="D91" s="85" t="str">
        <f t="shared" si="22"/>
        <v>Nee</v>
      </c>
      <c r="E91" s="86" t="str">
        <f t="shared" si="23"/>
        <v>n.v.t.</v>
      </c>
      <c r="F91" s="87"/>
      <c r="G91" s="88"/>
    </row>
    <row r="92" spans="1:7">
      <c r="A92" s="97" t="s">
        <v>451</v>
      </c>
      <c r="B92" s="90" t="s">
        <v>452</v>
      </c>
      <c r="C92" s="85" t="s">
        <v>15</v>
      </c>
      <c r="D92" s="85" t="str">
        <f t="shared" si="22"/>
        <v>Nee</v>
      </c>
      <c r="E92" s="86" t="str">
        <f t="shared" si="23"/>
        <v>n.v.t.</v>
      </c>
      <c r="F92" s="87"/>
      <c r="G92" s="88"/>
    </row>
    <row r="93" spans="1:7">
      <c r="A93" s="97" t="s">
        <v>453</v>
      </c>
      <c r="B93" s="90" t="s">
        <v>454</v>
      </c>
      <c r="C93" s="85" t="s">
        <v>15</v>
      </c>
      <c r="D93" s="85" t="str">
        <f t="shared" si="22"/>
        <v>Nee</v>
      </c>
      <c r="E93" s="86" t="str">
        <f t="shared" si="23"/>
        <v>n.v.t.</v>
      </c>
      <c r="F93" s="87"/>
      <c r="G93" s="88"/>
    </row>
    <row r="94" spans="1:7">
      <c r="A94" s="97" t="s">
        <v>455</v>
      </c>
      <c r="B94" s="90" t="s">
        <v>456</v>
      </c>
      <c r="C94" s="85" t="s">
        <v>15</v>
      </c>
      <c r="D94" s="85" t="str">
        <f t="shared" si="22"/>
        <v>Nee</v>
      </c>
      <c r="E94" s="86" t="str">
        <f t="shared" si="23"/>
        <v>n.v.t.</v>
      </c>
      <c r="F94" s="87"/>
      <c r="G94" s="88"/>
    </row>
    <row r="95" spans="1:7">
      <c r="A95" s="97" t="s">
        <v>457</v>
      </c>
      <c r="B95" s="90" t="s">
        <v>524</v>
      </c>
      <c r="C95" s="85" t="s">
        <v>15</v>
      </c>
      <c r="D95" s="85" t="str">
        <f t="shared" ref="D95:D96" si="24">IF(C95="Wens","Ja","Nee")</f>
        <v>Nee</v>
      </c>
      <c r="E95" s="86" t="str">
        <f t="shared" ref="E95:E96" si="25">IF(C95="Eis","n.v.t.",0)</f>
        <v>n.v.t.</v>
      </c>
      <c r="F95" s="87"/>
      <c r="G95" s="88"/>
    </row>
    <row r="96" spans="1:7">
      <c r="A96" s="97" t="s">
        <v>459</v>
      </c>
      <c r="B96" s="90" t="s">
        <v>525</v>
      </c>
      <c r="C96" s="85" t="s">
        <v>15</v>
      </c>
      <c r="D96" s="85" t="str">
        <f t="shared" si="24"/>
        <v>Nee</v>
      </c>
      <c r="E96" s="86" t="str">
        <f t="shared" si="25"/>
        <v>n.v.t.</v>
      </c>
      <c r="F96" s="87"/>
      <c r="G96" s="88"/>
    </row>
    <row r="97" spans="1:8" ht="28">
      <c r="A97" s="97" t="s">
        <v>461</v>
      </c>
      <c r="B97" s="89" t="s">
        <v>458</v>
      </c>
      <c r="C97" s="140"/>
      <c r="D97" s="141"/>
      <c r="E97" s="142"/>
      <c r="F97" s="143"/>
      <c r="G97" s="144"/>
    </row>
    <row r="98" spans="1:8" ht="28">
      <c r="A98" s="97" t="s">
        <v>463</v>
      </c>
      <c r="B98" s="90" t="s">
        <v>460</v>
      </c>
      <c r="C98" s="85" t="s">
        <v>15</v>
      </c>
      <c r="D98" s="85" t="str">
        <f t="shared" ref="D98:D105" si="26">IF(C98="Wens","Ja","Nee")</f>
        <v>Nee</v>
      </c>
      <c r="E98" s="86" t="str">
        <f t="shared" ref="E98:E105" si="27">IF(C98="Eis","n.v.t.",0)</f>
        <v>n.v.t.</v>
      </c>
      <c r="F98" s="87"/>
      <c r="G98" s="88"/>
    </row>
    <row r="99" spans="1:8" ht="28">
      <c r="A99" s="97" t="s">
        <v>465</v>
      </c>
      <c r="B99" s="90" t="s">
        <v>462</v>
      </c>
      <c r="C99" s="85" t="s">
        <v>15</v>
      </c>
      <c r="D99" s="85" t="str">
        <f t="shared" si="26"/>
        <v>Nee</v>
      </c>
      <c r="E99" s="86" t="str">
        <f t="shared" si="27"/>
        <v>n.v.t.</v>
      </c>
      <c r="F99" s="87"/>
      <c r="G99" s="88"/>
    </row>
    <row r="100" spans="1:8" ht="28">
      <c r="A100" s="97" t="s">
        <v>467</v>
      </c>
      <c r="B100" s="90" t="s">
        <v>464</v>
      </c>
      <c r="C100" s="85" t="s">
        <v>15</v>
      </c>
      <c r="D100" s="85" t="str">
        <f t="shared" si="26"/>
        <v>Nee</v>
      </c>
      <c r="E100" s="86" t="str">
        <f t="shared" si="27"/>
        <v>n.v.t.</v>
      </c>
      <c r="F100" s="87"/>
      <c r="G100" s="88"/>
    </row>
    <row r="101" spans="1:8" ht="28">
      <c r="A101" s="97" t="s">
        <v>469</v>
      </c>
      <c r="B101" s="90" t="s">
        <v>466</v>
      </c>
      <c r="C101" s="85" t="s">
        <v>15</v>
      </c>
      <c r="D101" s="85" t="str">
        <f t="shared" si="26"/>
        <v>Nee</v>
      </c>
      <c r="E101" s="86" t="str">
        <f t="shared" si="27"/>
        <v>n.v.t.</v>
      </c>
      <c r="F101" s="87"/>
      <c r="G101" s="88"/>
    </row>
    <row r="102" spans="1:8" ht="14.25" customHeight="1">
      <c r="A102" s="97" t="s">
        <v>471</v>
      </c>
      <c r="B102" s="90" t="s">
        <v>468</v>
      </c>
      <c r="C102" s="85" t="s">
        <v>15</v>
      </c>
      <c r="D102" s="85" t="str">
        <f t="shared" si="26"/>
        <v>Nee</v>
      </c>
      <c r="E102" s="86" t="str">
        <f t="shared" si="27"/>
        <v>n.v.t.</v>
      </c>
      <c r="F102" s="87"/>
      <c r="G102" s="88"/>
    </row>
    <row r="103" spans="1:8" ht="26.25" customHeight="1">
      <c r="A103" s="97" t="s">
        <v>473</v>
      </c>
      <c r="B103" s="90" t="s">
        <v>470</v>
      </c>
      <c r="C103" s="85" t="s">
        <v>15</v>
      </c>
      <c r="D103" s="85" t="str">
        <f t="shared" si="26"/>
        <v>Nee</v>
      </c>
      <c r="E103" s="86" t="str">
        <f t="shared" si="27"/>
        <v>n.v.t.</v>
      </c>
      <c r="F103" s="87"/>
      <c r="G103" s="88"/>
    </row>
    <row r="104" spans="1:8" ht="28">
      <c r="A104" s="97" t="s">
        <v>522</v>
      </c>
      <c r="B104" s="92" t="s">
        <v>472</v>
      </c>
      <c r="C104" s="85" t="s">
        <v>15</v>
      </c>
      <c r="D104" s="85" t="str">
        <f t="shared" si="26"/>
        <v>Nee</v>
      </c>
      <c r="E104" s="86" t="str">
        <f t="shared" si="27"/>
        <v>n.v.t.</v>
      </c>
      <c r="F104" s="87"/>
      <c r="G104" s="88"/>
    </row>
    <row r="105" spans="1:8">
      <c r="A105" s="97" t="s">
        <v>523</v>
      </c>
      <c r="B105" s="90" t="s">
        <v>474</v>
      </c>
      <c r="C105" s="85" t="s">
        <v>15</v>
      </c>
      <c r="D105" s="85" t="str">
        <f t="shared" si="26"/>
        <v>Nee</v>
      </c>
      <c r="E105" s="86" t="str">
        <f t="shared" si="27"/>
        <v>n.v.t.</v>
      </c>
      <c r="F105" s="87"/>
      <c r="G105" s="88"/>
    </row>
    <row r="106" spans="1:8">
      <c r="A106" s="81" t="s">
        <v>475</v>
      </c>
      <c r="B106" s="82" t="s">
        <v>476</v>
      </c>
      <c r="C106" s="135"/>
      <c r="D106" s="136"/>
      <c r="E106" s="137"/>
      <c r="F106" s="138"/>
      <c r="G106" s="139"/>
    </row>
    <row r="107" spans="1:8" ht="42">
      <c r="A107" s="83" t="s">
        <v>477</v>
      </c>
      <c r="B107" s="84" t="s">
        <v>478</v>
      </c>
      <c r="C107" s="85" t="s">
        <v>15</v>
      </c>
      <c r="D107" s="85" t="str">
        <f t="shared" ref="D107:D109" si="28">IF(C107="Wens","Ja","Nee")</f>
        <v>Nee</v>
      </c>
      <c r="E107" s="86" t="str">
        <f t="shared" ref="E107:E109" si="29">IF(C107="Eis","n.v.t.",0)</f>
        <v>n.v.t.</v>
      </c>
      <c r="F107" s="87"/>
      <c r="G107" s="88"/>
    </row>
    <row r="108" spans="1:8" ht="28">
      <c r="A108" s="83" t="s">
        <v>479</v>
      </c>
      <c r="B108" s="84" t="s">
        <v>480</v>
      </c>
      <c r="C108" s="85" t="s">
        <v>15</v>
      </c>
      <c r="D108" s="85" t="str">
        <f t="shared" si="28"/>
        <v>Nee</v>
      </c>
      <c r="E108" s="86" t="str">
        <f t="shared" si="29"/>
        <v>n.v.t.</v>
      </c>
      <c r="F108" s="87"/>
      <c r="G108" s="88"/>
    </row>
    <row r="109" spans="1:8" ht="28">
      <c r="A109" s="83" t="s">
        <v>481</v>
      </c>
      <c r="B109" s="84" t="s">
        <v>482</v>
      </c>
      <c r="C109" s="85" t="s">
        <v>15</v>
      </c>
      <c r="D109" s="85" t="str">
        <f t="shared" si="28"/>
        <v>Nee</v>
      </c>
      <c r="E109" s="86" t="str">
        <f t="shared" si="29"/>
        <v>n.v.t.</v>
      </c>
      <c r="F109" s="87"/>
      <c r="G109" s="88"/>
    </row>
    <row r="110" spans="1:8" s="15" customFormat="1" ht="20.25" customHeight="1">
      <c r="A110" s="25" t="s">
        <v>81</v>
      </c>
      <c r="B110" s="26" t="s">
        <v>483</v>
      </c>
      <c r="C110" s="27"/>
      <c r="D110" s="27"/>
      <c r="E110" s="28"/>
      <c r="F110" s="29"/>
      <c r="G110" s="30"/>
      <c r="H110" s="31"/>
    </row>
    <row r="111" spans="1:8" ht="28">
      <c r="A111" s="83" t="s">
        <v>83</v>
      </c>
      <c r="B111" s="84" t="s">
        <v>484</v>
      </c>
      <c r="C111" s="85" t="s">
        <v>15</v>
      </c>
      <c r="D111" s="85" t="str">
        <f>IF(C111="Wens","Ja","Nee")</f>
        <v>Nee</v>
      </c>
      <c r="E111" s="86" t="str">
        <f>IF(C111="Eis","n.v.t.",0)</f>
        <v>n.v.t.</v>
      </c>
      <c r="F111" s="87"/>
      <c r="G111" s="88"/>
    </row>
    <row r="112" spans="1:8" ht="16">
      <c r="A112" s="7"/>
      <c r="B112" s="8"/>
      <c r="C112" s="9"/>
      <c r="D112" s="18" t="s">
        <v>308</v>
      </c>
      <c r="E112" s="19">
        <f>SUM(E6:E111)</f>
        <v>100</v>
      </c>
      <c r="F112" s="11"/>
      <c r="G112" s="12"/>
      <c r="H112" s="32"/>
    </row>
    <row r="113" spans="1:8" hidden="1">
      <c r="A113" s="7"/>
      <c r="B113" s="8"/>
      <c r="C113" s="9"/>
      <c r="D113" s="9"/>
      <c r="E113" s="10"/>
      <c r="F113" s="11"/>
      <c r="G113" s="12"/>
      <c r="H113" s="32"/>
    </row>
    <row r="119" spans="1:8" hidden="1"/>
    <row r="120" spans="1:8" hidden="1"/>
    <row r="121" spans="1:8" hidden="1"/>
    <row r="122" spans="1:8" hidden="1"/>
    <row r="123" spans="1:8" hidden="1"/>
    <row r="124" spans="1:8" hidden="1"/>
    <row r="125" spans="1:8" hidden="1"/>
    <row r="126" spans="1:8" hidden="1"/>
    <row r="127" spans="1:8" hidden="1"/>
    <row r="128" spans="1: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sheetData>
  <mergeCells count="37">
    <mergeCell ref="C51:E51"/>
    <mergeCell ref="F51:G51"/>
    <mergeCell ref="C62:E62"/>
    <mergeCell ref="F62:G62"/>
    <mergeCell ref="C97:E97"/>
    <mergeCell ref="F97:G97"/>
    <mergeCell ref="C79:E79"/>
    <mergeCell ref="F79:G79"/>
    <mergeCell ref="C72:E72"/>
    <mergeCell ref="F72:G72"/>
    <mergeCell ref="C82:E82"/>
    <mergeCell ref="F82:G82"/>
    <mergeCell ref="F73:G73"/>
    <mergeCell ref="C106:E106"/>
    <mergeCell ref="F106:G106"/>
    <mergeCell ref="C21:E21"/>
    <mergeCell ref="F21:G21"/>
    <mergeCell ref="C70:E70"/>
    <mergeCell ref="F70:G70"/>
    <mergeCell ref="C68:E68"/>
    <mergeCell ref="F68:G68"/>
    <mergeCell ref="C39:E39"/>
    <mergeCell ref="F39:G39"/>
    <mergeCell ref="C32:E32"/>
    <mergeCell ref="F32:G32"/>
    <mergeCell ref="C43:E43"/>
    <mergeCell ref="F43:G43"/>
    <mergeCell ref="C76:E76"/>
    <mergeCell ref="F76:G76"/>
    <mergeCell ref="B1:B3"/>
    <mergeCell ref="F3:G3"/>
    <mergeCell ref="C15:E15"/>
    <mergeCell ref="F15:G15"/>
    <mergeCell ref="C16:E16"/>
    <mergeCell ref="F16:G16"/>
    <mergeCell ref="C9:E9"/>
    <mergeCell ref="F9:G9"/>
  </mergeCells>
  <phoneticPr fontId="32" type="noConversion"/>
  <dataValidations count="3">
    <dataValidation type="list" allowBlank="1" showInputMessage="1" showErrorMessage="1" sqref="C112:C113" xr:uid="{CF007863-3B17-495A-B608-2740F5205F7A}">
      <formula1>"Kies:,KO,Wens"</formula1>
    </dataValidation>
    <dataValidation type="list" operator="equal" showInputMessage="1" showErrorMessage="1" sqref="F5:G5 F14:G14 F77:F78 F110:G110 F112:F113 F6:F8 F10:F13 F17:F20" xr:uid="{06A069D8-DB15-43FF-88A6-628164D2BC40}">
      <formula1>"Ja,Nee"</formula1>
    </dataValidation>
    <dataValidation type="list" allowBlank="1" showInputMessage="1" showErrorMessage="1" sqref="C33:C38 C52:C61 C73:C75 C98:C105 C69 C111 C22:C31 C71 C40:C42 C17:C20 C63:C67 C77:C78 C6:C8 C10:C13 C44:C50 C107:C109 C80:C81 C83:C96" xr:uid="{D3818714-4C72-4064-B1B0-B5380CD8D68E}">
      <formula1>"Kies:,Eis,Wens"</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A90C3-64E7-BB41-B479-19B04442D388}">
  <dimension ref="A1:I80"/>
  <sheetViews>
    <sheetView topLeftCell="C64" zoomScale="180" zoomScaleNormal="120" workbookViewId="0">
      <selection activeCell="E78" sqref="E78"/>
    </sheetView>
  </sheetViews>
  <sheetFormatPr baseColWidth="10" defaultColWidth="0" defaultRowHeight="15" zeroHeight="1"/>
  <cols>
    <col min="1" max="1" width="5.83203125" customWidth="1"/>
    <col min="2" max="6" width="15.83203125" customWidth="1"/>
    <col min="7" max="7" width="50.83203125" customWidth="1"/>
    <col min="8" max="8" width="15.83203125" customWidth="1"/>
    <col min="9" max="9" width="1.83203125" customWidth="1"/>
    <col min="10" max="16384" width="11.5" hidden="1"/>
  </cols>
  <sheetData>
    <row r="1" spans="1:8" s="31" customFormat="1" ht="43" customHeight="1">
      <c r="B1" s="152" t="s">
        <v>485</v>
      </c>
      <c r="C1" s="152"/>
      <c r="D1" s="152"/>
      <c r="E1" s="152"/>
    </row>
    <row r="2" spans="1:8" s="31" customFormat="1" ht="16" customHeight="1">
      <c r="B2" s="152"/>
      <c r="C2" s="152"/>
      <c r="D2" s="152"/>
      <c r="E2" s="152"/>
    </row>
    <row r="3" spans="1:8" s="31" customFormat="1" ht="17" customHeight="1">
      <c r="B3" s="152"/>
      <c r="C3" s="152"/>
      <c r="D3" s="152"/>
      <c r="E3" s="152"/>
    </row>
    <row r="4" spans="1:8">
      <c r="A4" s="31"/>
      <c r="B4" s="31"/>
      <c r="C4" s="31"/>
      <c r="D4" s="31"/>
      <c r="E4" s="31"/>
      <c r="F4" s="31"/>
      <c r="G4" s="58" t="s">
        <v>208</v>
      </c>
      <c r="H4" s="59"/>
    </row>
    <row r="5" spans="1:8" s="33" customFormat="1" ht="16">
      <c r="A5" s="54" t="s">
        <v>9</v>
      </c>
      <c r="B5" s="55" t="s">
        <v>486</v>
      </c>
      <c r="C5" s="56"/>
      <c r="D5" s="56"/>
      <c r="E5" s="56"/>
      <c r="F5" s="57"/>
      <c r="G5" s="57"/>
      <c r="H5" s="57"/>
    </row>
    <row r="6" spans="1:8" s="33" customFormat="1" ht="48" customHeight="1">
      <c r="A6" s="34"/>
      <c r="B6" s="149" t="s">
        <v>535</v>
      </c>
      <c r="C6" s="149"/>
      <c r="D6" s="149"/>
      <c r="E6" s="149"/>
      <c r="F6" s="149"/>
      <c r="G6" s="149"/>
      <c r="H6" s="149"/>
    </row>
    <row r="7" spans="1:8" s="35" customFormat="1" ht="12.75" customHeight="1">
      <c r="A7" s="42"/>
      <c r="B7" s="43"/>
      <c r="C7" s="43"/>
      <c r="D7" s="43"/>
      <c r="E7" s="43"/>
      <c r="F7" s="50"/>
      <c r="G7" s="45"/>
      <c r="H7" s="79"/>
    </row>
    <row r="8" spans="1:8" s="33" customFormat="1" ht="16">
      <c r="A8" s="36"/>
      <c r="B8" s="43"/>
      <c r="C8" s="43"/>
      <c r="D8" s="43"/>
      <c r="E8" s="43"/>
      <c r="F8" s="60"/>
      <c r="G8" s="61" t="s">
        <v>487</v>
      </c>
      <c r="H8" s="62"/>
    </row>
    <row r="9" spans="1:8" s="33" customFormat="1" ht="12.75" customHeight="1">
      <c r="A9" s="36"/>
      <c r="B9" s="43"/>
      <c r="C9" s="43"/>
      <c r="D9" s="43"/>
      <c r="E9" s="43"/>
      <c r="F9" s="132" t="s">
        <v>488</v>
      </c>
      <c r="G9" s="80" t="s">
        <v>537</v>
      </c>
      <c r="H9" s="63" t="s">
        <v>536</v>
      </c>
    </row>
    <row r="10" spans="1:8" s="41" customFormat="1" ht="12.75" customHeight="1">
      <c r="A10" s="37"/>
      <c r="B10" s="43"/>
      <c r="C10" s="43"/>
      <c r="D10" s="43"/>
      <c r="E10" s="43"/>
      <c r="F10" s="38"/>
      <c r="G10" s="39" t="s">
        <v>489</v>
      </c>
      <c r="H10" s="40">
        <f>SUM(H11:H16)</f>
        <v>0</v>
      </c>
    </row>
    <row r="11" spans="1:8" s="33" customFormat="1" ht="12.75" customHeight="1">
      <c r="A11" s="36"/>
      <c r="B11" s="43"/>
      <c r="C11" s="43"/>
      <c r="D11" s="43"/>
      <c r="E11" s="43"/>
      <c r="F11" s="99"/>
      <c r="G11" s="100" t="s">
        <v>490</v>
      </c>
      <c r="H11" s="98">
        <v>0</v>
      </c>
    </row>
    <row r="12" spans="1:8" s="33" customFormat="1" ht="12.75" customHeight="1">
      <c r="A12" s="36"/>
      <c r="B12" s="43"/>
      <c r="C12" s="43"/>
      <c r="D12" s="43"/>
      <c r="E12" s="43"/>
      <c r="F12" s="99"/>
      <c r="G12" s="100" t="s">
        <v>491</v>
      </c>
      <c r="H12" s="98">
        <v>0</v>
      </c>
    </row>
    <row r="13" spans="1:8" s="33" customFormat="1" ht="12.75" customHeight="1">
      <c r="A13" s="36"/>
      <c r="B13" s="43"/>
      <c r="C13" s="43"/>
      <c r="D13" s="43"/>
      <c r="E13" s="43"/>
      <c r="F13" s="99"/>
      <c r="G13" s="100" t="s">
        <v>492</v>
      </c>
      <c r="H13" s="98">
        <v>0</v>
      </c>
    </row>
    <row r="14" spans="1:8" s="33" customFormat="1" ht="12.75" customHeight="1">
      <c r="A14" s="36"/>
      <c r="B14" s="43"/>
      <c r="C14" s="43"/>
      <c r="D14" s="43"/>
      <c r="E14" s="43"/>
      <c r="F14" s="99"/>
      <c r="G14" s="100" t="s">
        <v>493</v>
      </c>
      <c r="H14" s="98">
        <v>0</v>
      </c>
    </row>
    <row r="15" spans="1:8" s="33" customFormat="1" ht="12.75" customHeight="1">
      <c r="A15" s="36"/>
      <c r="B15" s="43"/>
      <c r="C15" s="43"/>
      <c r="D15" s="43"/>
      <c r="E15" s="43"/>
      <c r="F15" s="99"/>
      <c r="G15" s="100" t="s">
        <v>494</v>
      </c>
      <c r="H15" s="98">
        <v>0</v>
      </c>
    </row>
    <row r="16" spans="1:8" s="33" customFormat="1" ht="12.75" customHeight="1">
      <c r="A16" s="36"/>
      <c r="B16" s="43"/>
      <c r="C16" s="43"/>
      <c r="D16" s="43"/>
      <c r="E16" s="43"/>
      <c r="F16" s="99"/>
      <c r="G16" s="100" t="s">
        <v>495</v>
      </c>
      <c r="H16" s="98">
        <v>0</v>
      </c>
    </row>
    <row r="17" spans="1:8" s="35" customFormat="1" ht="12.75" customHeight="1">
      <c r="A17" s="42"/>
      <c r="B17" s="43"/>
      <c r="C17" s="43"/>
      <c r="D17" s="43"/>
      <c r="E17" s="43"/>
      <c r="F17" s="50"/>
      <c r="G17" s="45"/>
      <c r="H17" s="79"/>
    </row>
    <row r="18" spans="1:8" s="35" customFormat="1" ht="12.75" customHeight="1">
      <c r="A18" s="42"/>
      <c r="B18" s="43"/>
      <c r="C18" s="43"/>
      <c r="D18" s="43"/>
      <c r="E18" s="43"/>
      <c r="F18" s="50"/>
      <c r="G18" s="45"/>
      <c r="H18" s="79"/>
    </row>
    <row r="19" spans="1:8" s="33" customFormat="1" ht="12.75" customHeight="1">
      <c r="A19" s="36"/>
      <c r="B19" s="47"/>
      <c r="C19" s="47"/>
      <c r="D19" s="47"/>
      <c r="E19" s="47"/>
      <c r="F19" s="130" t="s">
        <v>496</v>
      </c>
      <c r="G19" s="130" t="s">
        <v>561</v>
      </c>
      <c r="H19" s="131" t="s">
        <v>536</v>
      </c>
    </row>
    <row r="20" spans="1:8" s="41" customFormat="1" ht="12.75" customHeight="1">
      <c r="A20" s="37"/>
      <c r="C20" s="48"/>
      <c r="D20" s="48"/>
      <c r="E20" s="48"/>
      <c r="F20" s="38"/>
      <c r="G20" s="39" t="s">
        <v>559</v>
      </c>
      <c r="H20" s="40">
        <f>SUM(H21:H25)</f>
        <v>0</v>
      </c>
    </row>
    <row r="21" spans="1:8" s="33" customFormat="1" ht="12.75" customHeight="1">
      <c r="A21" s="36"/>
      <c r="B21" s="47"/>
      <c r="C21" s="47"/>
      <c r="D21" s="47"/>
      <c r="E21" s="47"/>
      <c r="F21" s="101"/>
      <c r="G21" s="100"/>
      <c r="H21" s="98">
        <v>0</v>
      </c>
    </row>
    <row r="22" spans="1:8" s="33" customFormat="1" ht="12.75" customHeight="1">
      <c r="A22" s="36"/>
      <c r="B22" s="47"/>
      <c r="C22" s="47"/>
      <c r="D22" s="47"/>
      <c r="E22" s="47"/>
      <c r="F22" s="101"/>
      <c r="G22" s="100"/>
      <c r="H22" s="98">
        <v>0</v>
      </c>
    </row>
    <row r="23" spans="1:8" s="33" customFormat="1" ht="12.75" customHeight="1">
      <c r="A23" s="36"/>
      <c r="B23" s="47"/>
      <c r="C23" s="47"/>
      <c r="D23" s="47"/>
      <c r="E23" s="47"/>
      <c r="F23" s="101"/>
      <c r="G23" s="100"/>
      <c r="H23" s="98">
        <v>0</v>
      </c>
    </row>
    <row r="24" spans="1:8" s="33" customFormat="1" ht="12.75" customHeight="1">
      <c r="A24" s="36"/>
      <c r="B24" s="47"/>
      <c r="C24" s="47"/>
      <c r="D24" s="47"/>
      <c r="E24" s="47"/>
      <c r="F24" s="101"/>
      <c r="G24" s="100"/>
      <c r="H24" s="98">
        <v>0</v>
      </c>
    </row>
    <row r="25" spans="1:8" s="33" customFormat="1" ht="12.75" customHeight="1">
      <c r="A25" s="36"/>
      <c r="B25" s="47"/>
      <c r="C25" s="47"/>
      <c r="D25" s="47"/>
      <c r="E25" s="47"/>
      <c r="F25" s="101"/>
      <c r="G25" s="100"/>
      <c r="H25" s="98">
        <v>0</v>
      </c>
    </row>
    <row r="26" spans="1:8" s="35" customFormat="1" ht="12.75" customHeight="1">
      <c r="A26" s="42"/>
      <c r="B26" s="43"/>
      <c r="C26" s="43"/>
      <c r="D26" s="43"/>
      <c r="E26" s="43"/>
      <c r="F26" s="50"/>
      <c r="G26" s="45"/>
      <c r="H26" s="79"/>
    </row>
    <row r="27" spans="1:8" s="35" customFormat="1" ht="12" customHeight="1">
      <c r="A27" s="42"/>
      <c r="B27" s="43"/>
      <c r="C27" s="43"/>
      <c r="D27" s="43"/>
      <c r="E27" s="43"/>
      <c r="F27" s="44"/>
      <c r="G27" s="45"/>
      <c r="H27" s="46"/>
    </row>
    <row r="28" spans="1:8" s="33" customFormat="1" ht="12.75" customHeight="1">
      <c r="A28" s="36"/>
      <c r="B28" s="47"/>
      <c r="C28" s="47"/>
      <c r="D28" s="47"/>
      <c r="E28" s="47"/>
      <c r="F28" s="130" t="s">
        <v>496</v>
      </c>
      <c r="G28" s="130" t="s">
        <v>497</v>
      </c>
      <c r="H28" s="131" t="s">
        <v>498</v>
      </c>
    </row>
    <row r="29" spans="1:8" s="41" customFormat="1" ht="12.75" customHeight="1">
      <c r="A29" s="37"/>
      <c r="C29" s="48"/>
      <c r="D29" s="48"/>
      <c r="E29" s="48"/>
      <c r="F29" s="38"/>
      <c r="G29" s="39" t="s">
        <v>499</v>
      </c>
      <c r="H29" s="40">
        <f>SUM(H30:H34)</f>
        <v>0</v>
      </c>
    </row>
    <row r="30" spans="1:8" s="33" customFormat="1" ht="12.75" customHeight="1">
      <c r="A30" s="36"/>
      <c r="B30" s="47"/>
      <c r="C30" s="47"/>
      <c r="D30" s="47"/>
      <c r="E30" s="47"/>
      <c r="F30" s="101"/>
      <c r="G30" s="100"/>
      <c r="H30" s="98">
        <v>0</v>
      </c>
    </row>
    <row r="31" spans="1:8" s="33" customFormat="1" ht="12.75" customHeight="1">
      <c r="A31" s="36"/>
      <c r="B31" s="47"/>
      <c r="C31" s="47"/>
      <c r="D31" s="47"/>
      <c r="E31" s="47"/>
      <c r="F31" s="101"/>
      <c r="G31" s="100"/>
      <c r="H31" s="98">
        <v>0</v>
      </c>
    </row>
    <row r="32" spans="1:8" s="33" customFormat="1" ht="12.75" customHeight="1">
      <c r="A32" s="36"/>
      <c r="B32" s="47"/>
      <c r="C32" s="47"/>
      <c r="D32" s="47"/>
      <c r="E32" s="47"/>
      <c r="F32" s="101"/>
      <c r="G32" s="100"/>
      <c r="H32" s="98">
        <v>0</v>
      </c>
    </row>
    <row r="33" spans="1:8" s="33" customFormat="1" ht="12.75" customHeight="1">
      <c r="A33" s="36"/>
      <c r="B33" s="47"/>
      <c r="C33" s="47"/>
      <c r="D33" s="47"/>
      <c r="E33" s="47"/>
      <c r="F33" s="101"/>
      <c r="G33" s="100"/>
      <c r="H33" s="98">
        <v>0</v>
      </c>
    </row>
    <row r="34" spans="1:8" s="33" customFormat="1" ht="12.75" customHeight="1">
      <c r="A34" s="36"/>
      <c r="B34" s="47"/>
      <c r="C34" s="47"/>
      <c r="D34" s="47"/>
      <c r="E34" s="47"/>
      <c r="F34" s="101"/>
      <c r="G34" s="100"/>
      <c r="H34" s="98">
        <v>0</v>
      </c>
    </row>
    <row r="35" spans="1:8" s="35" customFormat="1" ht="12.75" customHeight="1">
      <c r="A35" s="42"/>
      <c r="B35" s="43"/>
      <c r="C35" s="43"/>
      <c r="D35" s="43"/>
      <c r="E35" s="43"/>
      <c r="F35" s="50"/>
      <c r="G35" s="45"/>
      <c r="H35" s="79"/>
    </row>
    <row r="36" spans="1:8" s="33" customFormat="1" ht="12.75" customHeight="1">
      <c r="A36" s="36"/>
      <c r="F36" s="49"/>
      <c r="G36" s="49"/>
      <c r="H36" s="35"/>
    </row>
    <row r="37" spans="1:8" s="33" customFormat="1" ht="12.75" customHeight="1">
      <c r="A37" s="36"/>
      <c r="B37" s="47"/>
      <c r="C37" s="47"/>
      <c r="D37" s="47"/>
      <c r="E37" s="47"/>
      <c r="F37" s="130" t="s">
        <v>496</v>
      </c>
      <c r="G37" s="130" t="s">
        <v>500</v>
      </c>
      <c r="H37" s="131" t="s">
        <v>501</v>
      </c>
    </row>
    <row r="38" spans="1:8" s="41" customFormat="1" ht="12.75" customHeight="1">
      <c r="A38" s="37"/>
      <c r="C38" s="48"/>
      <c r="D38" s="48"/>
      <c r="E38" s="48"/>
      <c r="F38" s="38"/>
      <c r="G38" s="39" t="s">
        <v>502</v>
      </c>
      <c r="H38" s="40">
        <f>SUM(H39:H41)</f>
        <v>0</v>
      </c>
    </row>
    <row r="39" spans="1:8" s="33" customFormat="1" ht="12.75" customHeight="1">
      <c r="A39" s="36"/>
      <c r="B39" s="47"/>
      <c r="C39" s="47"/>
      <c r="D39" s="47"/>
      <c r="E39" s="47"/>
      <c r="F39" s="101"/>
      <c r="G39" s="100" t="s">
        <v>503</v>
      </c>
      <c r="H39" s="98">
        <v>0</v>
      </c>
    </row>
    <row r="40" spans="1:8" s="33" customFormat="1" ht="12.75" customHeight="1">
      <c r="A40" s="36"/>
      <c r="B40" s="47"/>
      <c r="C40" s="47"/>
      <c r="D40" s="47"/>
      <c r="E40" s="47"/>
      <c r="F40" s="101"/>
      <c r="G40" s="100" t="s">
        <v>504</v>
      </c>
      <c r="H40" s="98">
        <v>0</v>
      </c>
    </row>
    <row r="41" spans="1:8" s="33" customFormat="1" ht="12.75" customHeight="1">
      <c r="A41" s="36"/>
      <c r="B41" s="47"/>
      <c r="C41" s="47"/>
      <c r="D41" s="47"/>
      <c r="E41" s="47"/>
      <c r="F41" s="101"/>
      <c r="G41" s="100" t="s">
        <v>495</v>
      </c>
      <c r="H41" s="98">
        <v>0</v>
      </c>
    </row>
    <row r="42" spans="1:8" s="35" customFormat="1" ht="12.75" customHeight="1">
      <c r="A42" s="42"/>
      <c r="B42" s="43"/>
      <c r="C42" s="43"/>
      <c r="D42" s="43"/>
      <c r="E42" s="43"/>
      <c r="F42" s="50"/>
      <c r="G42" s="45"/>
      <c r="H42" s="79"/>
    </row>
    <row r="43" spans="1:8" s="33" customFormat="1" ht="12.75" customHeight="1">
      <c r="A43" s="36"/>
      <c r="F43" s="49"/>
      <c r="G43" s="49"/>
      <c r="H43" s="35"/>
    </row>
    <row r="44" spans="1:8" s="33" customFormat="1" ht="12.75" customHeight="1">
      <c r="A44" s="36"/>
      <c r="B44" s="47"/>
      <c r="C44" s="47"/>
      <c r="D44" s="47"/>
      <c r="E44" s="47"/>
      <c r="F44" s="130" t="s">
        <v>496</v>
      </c>
      <c r="G44" s="130" t="s">
        <v>505</v>
      </c>
      <c r="H44" s="131" t="s">
        <v>501</v>
      </c>
    </row>
    <row r="45" spans="1:8" s="41" customFormat="1" ht="12.75" customHeight="1">
      <c r="A45" s="37"/>
      <c r="C45" s="48"/>
      <c r="D45" s="48"/>
      <c r="E45" s="48"/>
      <c r="F45" s="38"/>
      <c r="G45" s="39" t="s">
        <v>506</v>
      </c>
      <c r="H45" s="40">
        <f>SUM(H46:H48)</f>
        <v>0</v>
      </c>
    </row>
    <row r="46" spans="1:8" s="33" customFormat="1" ht="12.75" customHeight="1">
      <c r="A46" s="36"/>
      <c r="B46" s="47"/>
      <c r="C46" s="47"/>
      <c r="D46" s="47"/>
      <c r="E46" s="47"/>
      <c r="F46" s="101"/>
      <c r="G46" s="100"/>
      <c r="H46" s="98">
        <v>0</v>
      </c>
    </row>
    <row r="47" spans="1:8" s="33" customFormat="1" ht="12.75" customHeight="1">
      <c r="A47" s="36"/>
      <c r="B47" s="47"/>
      <c r="C47" s="47"/>
      <c r="D47" s="47"/>
      <c r="E47" s="47"/>
      <c r="F47" s="101"/>
      <c r="G47" s="100"/>
      <c r="H47" s="98">
        <v>0</v>
      </c>
    </row>
    <row r="48" spans="1:8" s="33" customFormat="1" ht="12.75" customHeight="1">
      <c r="A48" s="36"/>
      <c r="B48" s="47"/>
      <c r="C48" s="47"/>
      <c r="D48" s="47"/>
      <c r="E48" s="47"/>
      <c r="F48" s="101"/>
      <c r="G48" s="100"/>
      <c r="H48" s="98">
        <v>0</v>
      </c>
    </row>
    <row r="49" spans="1:8" s="33" customFormat="1" ht="12.75" customHeight="1">
      <c r="A49" s="36"/>
      <c r="B49" s="47"/>
      <c r="C49" s="47"/>
      <c r="D49" s="47"/>
      <c r="E49" s="47"/>
      <c r="F49" s="50"/>
      <c r="G49" s="45"/>
      <c r="H49" s="46"/>
    </row>
    <row r="50" spans="1:8" s="33" customFormat="1" ht="12.75" customHeight="1">
      <c r="A50" s="36"/>
      <c r="B50" s="47"/>
      <c r="C50" s="47"/>
      <c r="D50" s="47"/>
      <c r="E50" s="47"/>
      <c r="F50" s="50"/>
      <c r="G50" s="45"/>
      <c r="H50" s="46"/>
    </row>
    <row r="51" spans="1:8" s="33" customFormat="1" ht="12.75" customHeight="1" thickBot="1">
      <c r="A51" s="36"/>
      <c r="F51" s="51"/>
      <c r="G51" s="102" t="s">
        <v>507</v>
      </c>
      <c r="H51" s="103">
        <f>SUM(H29,H38,H10,H45)</f>
        <v>0</v>
      </c>
    </row>
    <row r="52" spans="1:8" s="33" customFormat="1" ht="12.75" customHeight="1" thickTop="1">
      <c r="A52" s="36"/>
      <c r="F52" s="51"/>
      <c r="G52" s="52"/>
      <c r="H52" s="53"/>
    </row>
    <row r="53" spans="1:8" s="33" customFormat="1" ht="16">
      <c r="A53" s="54" t="s">
        <v>42</v>
      </c>
      <c r="B53" s="55" t="s">
        <v>508</v>
      </c>
      <c r="C53" s="56"/>
      <c r="D53" s="56"/>
      <c r="E53" s="56"/>
      <c r="F53" s="57"/>
      <c r="G53" s="57"/>
      <c r="H53" s="56"/>
    </row>
    <row r="54" spans="1:8" s="33" customFormat="1" ht="48" customHeight="1">
      <c r="A54" s="64"/>
      <c r="B54" s="149" t="s">
        <v>509</v>
      </c>
      <c r="C54" s="149"/>
      <c r="D54" s="149"/>
      <c r="E54" s="149"/>
      <c r="F54" s="149"/>
      <c r="G54" s="149"/>
      <c r="H54" s="149"/>
    </row>
    <row r="55" spans="1:8" s="33" customFormat="1" ht="24">
      <c r="A55" s="34"/>
      <c r="B55" s="65"/>
      <c r="C55" s="65"/>
      <c r="D55" s="65"/>
      <c r="E55" s="65"/>
      <c r="F55" s="63"/>
      <c r="G55" s="69" t="s">
        <v>510</v>
      </c>
    </row>
    <row r="56" spans="1:8" s="33" customFormat="1" ht="12.75" customHeight="1">
      <c r="A56" s="34"/>
      <c r="B56" s="65"/>
      <c r="C56" s="65"/>
      <c r="D56" s="65"/>
      <c r="E56" s="65"/>
      <c r="F56" s="63" t="s">
        <v>511</v>
      </c>
      <c r="G56" s="98">
        <v>0</v>
      </c>
    </row>
    <row r="57" spans="1:8" s="33" customFormat="1" ht="12.75" customHeight="1">
      <c r="A57" s="34"/>
      <c r="B57" s="65"/>
      <c r="C57" s="65"/>
      <c r="D57" s="65"/>
      <c r="E57" s="65"/>
      <c r="F57" s="63" t="s">
        <v>556</v>
      </c>
      <c r="G57" s="98">
        <v>0</v>
      </c>
    </row>
    <row r="58" spans="1:8" s="33" customFormat="1" ht="12.75" customHeight="1">
      <c r="A58" s="34"/>
      <c r="B58" s="65"/>
      <c r="C58" s="65"/>
      <c r="D58" s="65"/>
      <c r="E58" s="65"/>
      <c r="F58" s="63" t="s">
        <v>512</v>
      </c>
      <c r="G58" s="98">
        <v>0</v>
      </c>
    </row>
    <row r="59" spans="1:8" s="33" customFormat="1" ht="12.75" customHeight="1">
      <c r="A59" s="34"/>
      <c r="B59" s="65"/>
      <c r="C59" s="65"/>
      <c r="D59" s="65"/>
      <c r="E59" s="65"/>
      <c r="F59" s="63" t="s">
        <v>557</v>
      </c>
      <c r="G59" s="98">
        <v>0</v>
      </c>
    </row>
    <row r="60" spans="1:8" s="33" customFormat="1" ht="12.75" customHeight="1">
      <c r="A60" s="34"/>
      <c r="B60" s="65"/>
      <c r="C60" s="65"/>
      <c r="D60" s="65"/>
      <c r="E60" s="65"/>
      <c r="F60" s="63" t="s">
        <v>513</v>
      </c>
      <c r="G60" s="98">
        <v>0</v>
      </c>
    </row>
    <row r="61" spans="1:8" s="33" customFormat="1" ht="12.75" customHeight="1">
      <c r="A61" s="34"/>
      <c r="B61" s="65"/>
      <c r="C61" s="65"/>
      <c r="D61" s="65"/>
      <c r="E61" s="65"/>
      <c r="F61" s="63" t="s">
        <v>558</v>
      </c>
      <c r="G61" s="98">
        <v>0</v>
      </c>
    </row>
    <row r="62" spans="1:8" s="33" customFormat="1" ht="12.75" customHeight="1" thickBot="1">
      <c r="A62" s="34"/>
      <c r="B62" s="65"/>
      <c r="C62" s="66"/>
      <c r="D62" s="66"/>
      <c r="E62" s="66"/>
      <c r="F62" s="102" t="s">
        <v>514</v>
      </c>
      <c r="G62" s="103">
        <f>SUM(G56:G61)</f>
        <v>0</v>
      </c>
    </row>
    <row r="63" spans="1:8" s="33" customFormat="1" ht="14" thickTop="1">
      <c r="A63" s="34"/>
      <c r="F63" s="51"/>
      <c r="G63" s="67"/>
      <c r="H63" s="68"/>
    </row>
    <row r="64" spans="1:8" s="33" customFormat="1" ht="16">
      <c r="A64" s="78" t="s">
        <v>81</v>
      </c>
      <c r="B64" s="55" t="s">
        <v>515</v>
      </c>
      <c r="C64" s="56"/>
      <c r="D64" s="56"/>
      <c r="E64" s="56"/>
      <c r="F64" s="57"/>
      <c r="G64" s="57"/>
      <c r="H64" s="56"/>
    </row>
    <row r="65" spans="1:8" s="33" customFormat="1" ht="12.75" customHeight="1">
      <c r="A65" s="70"/>
      <c r="F65" s="51"/>
      <c r="G65" s="51"/>
    </row>
    <row r="66" spans="1:8" s="33" customFormat="1" ht="12.75" customHeight="1">
      <c r="A66" s="70"/>
      <c r="E66" s="71" t="s">
        <v>486</v>
      </c>
      <c r="F66" s="51"/>
      <c r="G66" s="51"/>
    </row>
    <row r="67" spans="1:8" s="73" customFormat="1" ht="25.5" customHeight="1">
      <c r="A67" s="72"/>
      <c r="E67" s="104" t="s">
        <v>9</v>
      </c>
      <c r="F67" s="105" t="s">
        <v>486</v>
      </c>
      <c r="G67" s="106"/>
      <c r="H67" s="107">
        <f>SUM(H68:H72)-(H73)</f>
        <v>0</v>
      </c>
    </row>
    <row r="68" spans="1:8" s="33" customFormat="1" ht="12.75" customHeight="1">
      <c r="A68" s="70"/>
      <c r="F68" s="108"/>
      <c r="G68" s="109" t="s">
        <v>516</v>
      </c>
      <c r="H68" s="110">
        <f>H10</f>
        <v>0</v>
      </c>
    </row>
    <row r="69" spans="1:8" s="33" customFormat="1" ht="12.75" customHeight="1">
      <c r="A69" s="70"/>
      <c r="F69" s="111"/>
      <c r="G69" s="112" t="s">
        <v>560</v>
      </c>
      <c r="H69" s="110">
        <f>H20</f>
        <v>0</v>
      </c>
    </row>
    <row r="70" spans="1:8" s="33" customFormat="1" ht="12.75" customHeight="1">
      <c r="A70" s="70"/>
      <c r="F70" s="111"/>
      <c r="G70" s="112" t="s">
        <v>497</v>
      </c>
      <c r="H70" s="113">
        <f>H29</f>
        <v>0</v>
      </c>
    </row>
    <row r="71" spans="1:8" s="33" customFormat="1" ht="12.75" customHeight="1">
      <c r="A71" s="70"/>
      <c r="F71" s="111"/>
      <c r="G71" s="112" t="s">
        <v>500</v>
      </c>
      <c r="H71" s="113">
        <f>H38</f>
        <v>0</v>
      </c>
    </row>
    <row r="72" spans="1:8" s="33" customFormat="1" ht="12.75" customHeight="1">
      <c r="A72" s="70"/>
      <c r="F72" s="111"/>
      <c r="G72" s="112" t="s">
        <v>517</v>
      </c>
      <c r="H72" s="113">
        <f>H45</f>
        <v>0</v>
      </c>
    </row>
    <row r="73" spans="1:8" s="33" customFormat="1" ht="12.75" customHeight="1">
      <c r="A73" s="70"/>
      <c r="F73" s="114"/>
      <c r="G73" s="115" t="s">
        <v>518</v>
      </c>
      <c r="H73" s="116">
        <v>0</v>
      </c>
    </row>
    <row r="74" spans="1:8" s="35" customFormat="1" ht="12.75" customHeight="1">
      <c r="A74" s="74"/>
      <c r="F74" s="75"/>
      <c r="G74" s="45"/>
      <c r="H74" s="46"/>
    </row>
    <row r="75" spans="1:8" s="33" customFormat="1" ht="12.75" customHeight="1">
      <c r="A75" s="70"/>
      <c r="E75" s="76" t="s">
        <v>519</v>
      </c>
      <c r="F75" s="49"/>
      <c r="G75" s="49"/>
      <c r="H75" s="35"/>
    </row>
    <row r="76" spans="1:8" s="73" customFormat="1" ht="25.5" customHeight="1">
      <c r="A76" s="72"/>
      <c r="E76" s="104" t="str">
        <f>A53</f>
        <v>B</v>
      </c>
      <c r="F76" s="150" t="s">
        <v>571</v>
      </c>
      <c r="G76" s="151"/>
      <c r="H76" s="117">
        <f>G62-G61-G59-G57</f>
        <v>0</v>
      </c>
    </row>
    <row r="77" spans="1:8" s="33" customFormat="1" ht="12.75" customHeight="1">
      <c r="A77" s="70"/>
      <c r="E77" s="35"/>
      <c r="F77" s="75"/>
      <c r="G77" s="45"/>
      <c r="H77" s="46"/>
    </row>
    <row r="78" spans="1:8" s="33" customFormat="1" ht="12.75" customHeight="1">
      <c r="A78" s="70"/>
      <c r="E78" s="35"/>
      <c r="F78" s="49"/>
      <c r="G78" s="77" t="s">
        <v>520</v>
      </c>
      <c r="H78" s="35"/>
    </row>
    <row r="79" spans="1:8" s="33" customFormat="1" ht="12.75" customHeight="1">
      <c r="E79" s="35"/>
      <c r="F79" s="77"/>
      <c r="G79" s="80" t="s">
        <v>521</v>
      </c>
      <c r="H79" s="63" t="s">
        <v>498</v>
      </c>
    </row>
    <row r="80" spans="1:8" s="33" customFormat="1" ht="26.25" customHeight="1">
      <c r="E80" s="35"/>
      <c r="F80" s="49"/>
      <c r="G80" s="118" t="s">
        <v>572</v>
      </c>
      <c r="H80" s="119">
        <f>+H76+H67</f>
        <v>0</v>
      </c>
    </row>
  </sheetData>
  <mergeCells count="4">
    <mergeCell ref="B6:H6"/>
    <mergeCell ref="B54:H54"/>
    <mergeCell ref="F76:G76"/>
    <mergeCell ref="B1:E3"/>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4309D-6C82-934E-AC87-DC0F9DA9ED1B}">
  <dimension ref="A1"/>
  <sheetViews>
    <sheetView workbookViewId="0"/>
  </sheetViews>
  <sheetFormatPr baseColWidth="10" defaultColWidth="11.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4f057c-bb3a-4049-bc3b-28e2020692a9">
      <Terms xmlns="http://schemas.microsoft.com/office/infopath/2007/PartnerControls"/>
    </lcf76f155ced4ddcb4097134ff3c332f>
    <TaxCatchAll xmlns="f8937ff6-e7c4-4689-8c55-682a8498911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AA8E93EE79FA45AEEED64185B8528A" ma:contentTypeVersion="11" ma:contentTypeDescription="Een nieuw document maken." ma:contentTypeScope="" ma:versionID="e7c17a3322810cf85c25a30735dcfbbb">
  <xsd:schema xmlns:xsd="http://www.w3.org/2001/XMLSchema" xmlns:xs="http://www.w3.org/2001/XMLSchema" xmlns:p="http://schemas.microsoft.com/office/2006/metadata/properties" xmlns:ns2="2b4f057c-bb3a-4049-bc3b-28e2020692a9" xmlns:ns3="f8937ff6-e7c4-4689-8c55-682a8498911b" targetNamespace="http://schemas.microsoft.com/office/2006/metadata/properties" ma:root="true" ma:fieldsID="1ac5062b32c623c9cf2a0ea2bcf246ca" ns2:_="" ns3:_="">
    <xsd:import namespace="2b4f057c-bb3a-4049-bc3b-28e2020692a9"/>
    <xsd:import namespace="f8937ff6-e7c4-4689-8c55-682a8498911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4f057c-bb3a-4049-bc3b-28e202069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be5d938c-83f8-4d6e-94af-0add1120a39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937ff6-e7c4-4689-8c55-682a8498911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f09a4c4d-6a4c-4dab-b063-f9f74e31305d}" ma:internalName="TaxCatchAll" ma:showField="CatchAllData" ma:web="f8937ff6-e7c4-4689-8c55-682a849891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29E60A-E9B1-4FC9-86BD-1FB860A5223D}">
  <ds:schemaRefs>
    <ds:schemaRef ds:uri="http://purl.org/dc/terms/"/>
    <ds:schemaRef ds:uri="2b4f057c-bb3a-4049-bc3b-28e2020692a9"/>
    <ds:schemaRef ds:uri="http://purl.org/dc/dcmityp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f8937ff6-e7c4-4689-8c55-682a8498911b"/>
    <ds:schemaRef ds:uri="http://www.w3.org/XML/1998/namespace"/>
  </ds:schemaRefs>
</ds:datastoreItem>
</file>

<file path=customXml/itemProps2.xml><?xml version="1.0" encoding="utf-8"?>
<ds:datastoreItem xmlns:ds="http://schemas.openxmlformats.org/officeDocument/2006/customXml" ds:itemID="{40DDB005-93AB-4595-B36A-5D6C7941CFB3}">
  <ds:schemaRefs>
    <ds:schemaRef ds:uri="http://schemas.microsoft.com/sharepoint/v3/contenttype/forms"/>
  </ds:schemaRefs>
</ds:datastoreItem>
</file>

<file path=customXml/itemProps3.xml><?xml version="1.0" encoding="utf-8"?>
<ds:datastoreItem xmlns:ds="http://schemas.openxmlformats.org/officeDocument/2006/customXml" ds:itemID="{9BBC70F0-A167-4C45-8499-2CC0E2CD0A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4f057c-bb3a-4049-bc3b-28e2020692a9"/>
    <ds:schemaRef ds:uri="f8937ff6-e7c4-4689-8c55-682a849891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5</vt:i4>
      </vt:variant>
    </vt:vector>
  </HeadingPairs>
  <TitlesOfParts>
    <vt:vector size="5" baseType="lpstr">
      <vt:lpstr>1) Functionele Eisen en Wensen</vt:lpstr>
      <vt:lpstr>2) Migratie en implementatie</vt:lpstr>
      <vt:lpstr>3) On-going beheer</vt:lpstr>
      <vt:lpstr>4) Prijzen en tarieven</vt:lpstr>
      <vt:lpstr>5) Prijsonderbouwing</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Programma van Eisen en Wensen FSMIS</dc:title>
  <dc:subject/>
  <dc:creator>ir. Durk Boersma</dc:creator>
  <cp:keywords>Gemeente Hilversum</cp:keywords>
  <dc:description/>
  <cp:lastModifiedBy>Durk Boersma</cp:lastModifiedBy>
  <cp:revision/>
  <dcterms:created xsi:type="dcterms:W3CDTF">2018-05-16T08:16:34Z</dcterms:created>
  <dcterms:modified xsi:type="dcterms:W3CDTF">2023-11-24T13:07:55Z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20191030141208925</vt:lpwstr>
  </property>
  <property fmtid="{D5CDD505-2E9C-101B-9397-08002B2CF9AE}" pid="3" name="ContentTypeId">
    <vt:lpwstr>0x0101007BAA8E93EE79FA45AEEED64185B8528A</vt:lpwstr>
  </property>
  <property fmtid="{D5CDD505-2E9C-101B-9397-08002B2CF9AE}" pid="4" name="MediaServiceImageTags">
    <vt:lpwstr/>
  </property>
</Properties>
</file>