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olors4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style4.xml" ContentType="application/vnd.ms-office.chart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TenderteamInternationaledienstreizen/Shared Documents/General/02 Aanbesteden/1. PvE/Bijlagen/"/>
    </mc:Choice>
  </mc:AlternateContent>
  <xr:revisionPtr revIDLastSave="0" documentId="8_{8D77522B-368E-4534-9A76-28713A433935}" xr6:coauthVersionLast="47" xr6:coauthVersionMax="47" xr10:uidLastSave="{00000000-0000-0000-0000-000000000000}"/>
  <bookViews>
    <workbookView xWindow="30810" yWindow="1125" windowWidth="21600" windowHeight="11385" activeTab="2" xr2:uid="{9CE46780-B483-452D-8EF8-E0478424ABB5}"/>
  </bookViews>
  <sheets>
    <sheet name="Dienstreizen" sheetId="1" r:id="rId1"/>
    <sheet name="2022 totaal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7" i="2" l="1"/>
  <c r="B79" i="2"/>
  <c r="B78" i="2"/>
  <c r="B76" i="2"/>
  <c r="B75" i="2"/>
  <c r="B74" i="2"/>
  <c r="A75" i="2"/>
  <c r="A74" i="2"/>
  <c r="B73" i="2"/>
  <c r="A73" i="2"/>
  <c r="G16" i="1"/>
  <c r="F16" i="1"/>
  <c r="E16" i="1"/>
  <c r="D16" i="1"/>
  <c r="C16" i="1"/>
  <c r="B16" i="1"/>
  <c r="G5" i="1"/>
  <c r="F5" i="1"/>
  <c r="E5" i="1"/>
  <c r="D5" i="1"/>
  <c r="C5" i="1"/>
  <c r="B5" i="1"/>
  <c r="B80" i="2" l="1"/>
</calcChain>
</file>

<file path=xl/sharedStrings.xml><?xml version="1.0" encoding="utf-8"?>
<sst xmlns="http://schemas.openxmlformats.org/spreadsheetml/2006/main" count="85" uniqueCount="76">
  <si>
    <t>CO2e (ton)</t>
  </si>
  <si>
    <t>Internationale treinreizen</t>
  </si>
  <si>
    <t>Lease- en bedrijfswagens benzine</t>
  </si>
  <si>
    <t>Lease- en bedrijfswagens diesel</t>
  </si>
  <si>
    <t>Lease- en bedrijfswagens Elektrisch grijs</t>
  </si>
  <si>
    <t>Lease- en bedrijfswagens Elektrisch groen</t>
  </si>
  <si>
    <t>Vliegreizen middellang</t>
  </si>
  <si>
    <t>Zakelijk gebruik privéwagen</t>
  </si>
  <si>
    <t>Totaal</t>
  </si>
  <si>
    <t xml:space="preserve">Vliegreizen </t>
  </si>
  <si>
    <t>Afstand (km)</t>
  </si>
  <si>
    <t>Adm. Hellfrichlaan elektriciteit groen</t>
  </si>
  <si>
    <t>Adm. Hellfrichlaan stadsverwarming</t>
  </si>
  <si>
    <t>Benodigde pompenergie elektrisch groen</t>
  </si>
  <si>
    <t>Diesel NSA (Ad.Hellf.)</t>
  </si>
  <si>
    <t>Diesel NSA (Inktpot)</t>
  </si>
  <si>
    <t>Elektricteit teruggeleverd aan het net infra</t>
  </si>
  <si>
    <t>Externe servers elektra grijs</t>
  </si>
  <si>
    <t>Externe servers groene stroom</t>
  </si>
  <si>
    <t>Externe servers Railcenter</t>
  </si>
  <si>
    <t>Externe servers Railcenter Groen</t>
  </si>
  <si>
    <t>Infra elektriciteit overig groen</t>
  </si>
  <si>
    <t>Infra gas overig</t>
  </si>
  <si>
    <t>Infra overig groen gas</t>
  </si>
  <si>
    <t>Infra treinbeveiliging groen</t>
  </si>
  <si>
    <t>Inktpot elektra groen</t>
  </si>
  <si>
    <t>Inktpot stadsverwarming</t>
  </si>
  <si>
    <t>Ongevallenbestrijding stadsverwarming</t>
  </si>
  <si>
    <t>Projectkantoren aardgas</t>
  </si>
  <si>
    <t>Projectkantoren elektra grijs</t>
  </si>
  <si>
    <t>Projectkantoren elektra groen</t>
  </si>
  <si>
    <t>Projectkantoren groen gas</t>
  </si>
  <si>
    <t>Projectkantoren NSA diesel</t>
  </si>
  <si>
    <t>Projectkantoren stadsverwarming</t>
  </si>
  <si>
    <t>Regiokantoren Aardgas grijs</t>
  </si>
  <si>
    <t>Regiokantoren elektra grijs</t>
  </si>
  <si>
    <t>Regiokantoren elektra groen</t>
  </si>
  <si>
    <t>Regiokantoren Groen gas</t>
  </si>
  <si>
    <t>Regiokantoren stadsverwarming</t>
  </si>
  <si>
    <t>Spoortunnels elektra groen</t>
  </si>
  <si>
    <t>Spoortunnels NSA diesel</t>
  </si>
  <si>
    <t>Stations liften &amp; roltrappen groene stroom</t>
  </si>
  <si>
    <t>Stations liften &amp; roltrappen groene stroom zon</t>
  </si>
  <si>
    <t>Stations overig elektriciteit grijs</t>
  </si>
  <si>
    <t>Stations overig gas</t>
  </si>
  <si>
    <t>Stations overig groen gas</t>
  </si>
  <si>
    <t>Stations overige elektriciteit groen</t>
  </si>
  <si>
    <t>Stations overige elektriciteit groen zon</t>
  </si>
  <si>
    <t>Stations overige stadsverwarming</t>
  </si>
  <si>
    <t>Stations transferruimten groene stroom zon</t>
  </si>
  <si>
    <t>Tulpenburg aardgas grijs</t>
  </si>
  <si>
    <t>Tulpenburg elektriciteit groen</t>
  </si>
  <si>
    <t>Tulpenburg groen gas</t>
  </si>
  <si>
    <t>Tulpenburg stadsverwarming</t>
  </si>
  <si>
    <t>VL-Post Aardgas</t>
  </si>
  <si>
    <t>VL-Post Groen gas</t>
  </si>
  <si>
    <t>VL-Post NSA diesel</t>
  </si>
  <si>
    <t>VL-posten elektra grijs</t>
  </si>
  <si>
    <t>VL-posten elektra groen</t>
  </si>
  <si>
    <t>VL-posten elektra groen zon</t>
  </si>
  <si>
    <t>Werkplaatsen ICB Aardgas</t>
  </si>
  <si>
    <t>Werkplaatsen ICB elektra grijs</t>
  </si>
  <si>
    <t>Werkplaatsen ICB elektra groen</t>
  </si>
  <si>
    <t>Werkplaatsen ICB Groen gas</t>
  </si>
  <si>
    <t>Wisselverwarming aardgas centrale buis</t>
  </si>
  <si>
    <t>Wisselverwarming aardgas centrale buis gasonverbrand</t>
  </si>
  <si>
    <t>wisselverwarming elektrisch bodemenergie groen</t>
  </si>
  <si>
    <t>wisselverwarming elektrisch groen</t>
  </si>
  <si>
    <t>Wisselverwarming gasbranderpijp</t>
  </si>
  <si>
    <t>Wisselverwarming gasbranderpijp aardgas onverbrand</t>
  </si>
  <si>
    <t>Wisselverwarming gasbranderpijp groen gas</t>
  </si>
  <si>
    <t>Wisselverwarming groen gas centrale buis</t>
  </si>
  <si>
    <t>Lease- en bedrijfswagens</t>
  </si>
  <si>
    <t>Kantoren en ICT</t>
  </si>
  <si>
    <t>Stations</t>
  </si>
  <si>
    <t>Assetmanagement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</si>
</sst>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12529"/>
      <name val="Open Sans"/>
      <family val="2"/>
    </font>
    <font>
      <sz val="11"/>
      <color rgb="FF212529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ECE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DEE2E6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4" fillId="2" borderId="1" xfId="1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0" fillId="0" borderId="3" xfId="0" applyBorder="1"/>
    <xf numFmtId="164" fontId="0" fillId="0" borderId="3" xfId="1" applyNumberFormat="1" applyFont="1" applyBorder="1"/>
    <xf numFmtId="0" fontId="2" fillId="0" borderId="3" xfId="0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CO2 uitstoot dienstreizen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2025371828521432E-2"/>
          <c:y val="0.13680968096809684"/>
          <c:w val="0.89019685039370078"/>
          <c:h val="0.63404450681288604"/>
        </c:manualLayout>
      </c:layout>
      <c:lineChart>
        <c:grouping val="standard"/>
        <c:varyColors val="0"/>
        <c:ser>
          <c:idx val="0"/>
          <c:order val="0"/>
          <c:tx>
            <c:strRef>
              <c:f>Dienstreizen!$A$2</c:f>
              <c:strCache>
                <c:ptCount val="1"/>
                <c:pt idx="0">
                  <c:v>Internationale treinreizen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Dienstreizen!$B$1:$G$1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Dienstreizen!$B$2:$G$2</c:f>
              <c:numCache>
                <c:formatCode>General</c:formatCode>
                <c:ptCount val="6"/>
                <c:pt idx="0">
                  <c:v>10.29</c:v>
                </c:pt>
                <c:pt idx="1">
                  <c:v>14.5</c:v>
                </c:pt>
                <c:pt idx="2">
                  <c:v>8.3800000000000008</c:v>
                </c:pt>
                <c:pt idx="3">
                  <c:v>3.67</c:v>
                </c:pt>
                <c:pt idx="4">
                  <c:v>1.21</c:v>
                </c:pt>
                <c:pt idx="5">
                  <c:v>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0-4642-97A5-A9FF5DE69F8A}"/>
            </c:ext>
          </c:extLst>
        </c:ser>
        <c:ser>
          <c:idx val="1"/>
          <c:order val="1"/>
          <c:tx>
            <c:strRef>
              <c:f>Dienstreizen!$A$3</c:f>
              <c:strCache>
                <c:ptCount val="1"/>
                <c:pt idx="0">
                  <c:v>Vliegreizen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Dienstreizen!$B$1:$G$1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Dienstreizen!$B$3:$G$3</c:f>
              <c:numCache>
                <c:formatCode>General</c:formatCode>
                <c:ptCount val="6"/>
                <c:pt idx="0">
                  <c:v>128.49</c:v>
                </c:pt>
                <c:pt idx="1">
                  <c:v>147.15</c:v>
                </c:pt>
                <c:pt idx="2">
                  <c:v>168.77</c:v>
                </c:pt>
                <c:pt idx="3">
                  <c:v>27.3</c:v>
                </c:pt>
                <c:pt idx="4">
                  <c:v>5.97</c:v>
                </c:pt>
                <c:pt idx="5">
                  <c:v>79.97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0-4642-97A5-A9FF5DE69F8A}"/>
            </c:ext>
          </c:extLst>
        </c:ser>
        <c:ser>
          <c:idx val="2"/>
          <c:order val="2"/>
          <c:tx>
            <c:strRef>
              <c:f>Dienstreizen!$A$4</c:f>
              <c:strCache>
                <c:ptCount val="1"/>
                <c:pt idx="0">
                  <c:v>Zakelijk gebruik privéwagen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Dienstreizen!$B$1:$G$1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Dienstreizen!$B$4:$G$4</c:f>
              <c:numCache>
                <c:formatCode>General</c:formatCode>
                <c:ptCount val="6"/>
                <c:pt idx="0">
                  <c:v>220.72</c:v>
                </c:pt>
                <c:pt idx="1">
                  <c:v>203.42</c:v>
                </c:pt>
                <c:pt idx="2">
                  <c:v>224.71</c:v>
                </c:pt>
                <c:pt idx="3">
                  <c:v>173.62</c:v>
                </c:pt>
                <c:pt idx="4">
                  <c:v>225.89</c:v>
                </c:pt>
                <c:pt idx="5">
                  <c:v>255.98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10-4642-97A5-A9FF5DE69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2141912"/>
        <c:axId val="822078280"/>
      </c:lineChart>
      <c:catAx>
        <c:axId val="82214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22078280"/>
        <c:crosses val="autoZero"/>
        <c:auto val="1"/>
        <c:lblAlgn val="ctr"/>
        <c:lblOffset val="100"/>
        <c:noMultiLvlLbl val="0"/>
      </c:catAx>
      <c:valAx>
        <c:axId val="82207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2214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Kilometers</a:t>
            </a:r>
            <a:r>
              <a:rPr lang="de-DE" baseline="0"/>
              <a:t> dienstreizen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Dienstreizen!$A$13</c:f>
              <c:strCache>
                <c:ptCount val="1"/>
                <c:pt idx="0">
                  <c:v>Internationale treinreizen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Dienstreizen!$B$12:$G$12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Dienstreizen!$B$13:$G$13</c:f>
              <c:numCache>
                <c:formatCode>_ * #,##0_ ;_ * \-#,##0_ ;_ * "-"??_ ;_ @_ </c:formatCode>
                <c:ptCount val="6"/>
                <c:pt idx="0">
                  <c:v>395636</c:v>
                </c:pt>
                <c:pt idx="1">
                  <c:v>557777</c:v>
                </c:pt>
                <c:pt idx="2">
                  <c:v>322133</c:v>
                </c:pt>
                <c:pt idx="3">
                  <c:v>141043</c:v>
                </c:pt>
                <c:pt idx="4">
                  <c:v>46367</c:v>
                </c:pt>
                <c:pt idx="5">
                  <c:v>267000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2-4285-9D1A-414D3013DD5E}"/>
            </c:ext>
          </c:extLst>
        </c:ser>
        <c:ser>
          <c:idx val="1"/>
          <c:order val="1"/>
          <c:tx>
            <c:strRef>
              <c:f>Dienstreizen!$A$14</c:f>
              <c:strCache>
                <c:ptCount val="1"/>
                <c:pt idx="0">
                  <c:v>Vliegreizen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Dienstreizen!$B$12:$G$12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Dienstreizen!$B$14:$G$14</c:f>
              <c:numCache>
                <c:formatCode>_ * #,##0_ ;_ * \-#,##0_ ;_ * "-"??_ ;_ @_ </c:formatCode>
                <c:ptCount val="6"/>
                <c:pt idx="0">
                  <c:v>642441</c:v>
                </c:pt>
                <c:pt idx="1">
                  <c:v>735730</c:v>
                </c:pt>
                <c:pt idx="2">
                  <c:v>843862</c:v>
                </c:pt>
                <c:pt idx="3">
                  <c:v>136492.45000000001</c:v>
                </c:pt>
                <c:pt idx="4">
                  <c:v>29844</c:v>
                </c:pt>
                <c:pt idx="5">
                  <c:v>464951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2-4285-9D1A-414D3013DD5E}"/>
            </c:ext>
          </c:extLst>
        </c:ser>
        <c:ser>
          <c:idx val="2"/>
          <c:order val="2"/>
          <c:tx>
            <c:strRef>
              <c:f>Dienstreizen!$A$15</c:f>
              <c:strCache>
                <c:ptCount val="1"/>
                <c:pt idx="0">
                  <c:v>Zakelijk gebruik privéwagen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Dienstreizen!$B$12:$G$12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Dienstreizen!$B$15:$G$15</c:f>
              <c:numCache>
                <c:formatCode>_ * #,##0_ ;_ * \-#,##0_ ;_ * "-"??_ ;_ @_ </c:formatCode>
                <c:ptCount val="6"/>
                <c:pt idx="0">
                  <c:v>1003287</c:v>
                </c:pt>
                <c:pt idx="1">
                  <c:v>924648.47</c:v>
                </c:pt>
                <c:pt idx="2">
                  <c:v>1021407</c:v>
                </c:pt>
                <c:pt idx="3">
                  <c:v>890349</c:v>
                </c:pt>
                <c:pt idx="4">
                  <c:v>1158394</c:v>
                </c:pt>
                <c:pt idx="5">
                  <c:v>1326301.56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2-4285-9D1A-414D3013D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288576"/>
        <c:axId val="959292840"/>
      </c:lineChart>
      <c:catAx>
        <c:axId val="95928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9292840"/>
        <c:crosses val="autoZero"/>
        <c:auto val="1"/>
        <c:lblAlgn val="ctr"/>
        <c:lblOffset val="100"/>
        <c:noMultiLvlLbl val="0"/>
      </c:catAx>
      <c:valAx>
        <c:axId val="95929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928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CO2 emissie internationale dienstreizen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Dienstreizen!$A$2</c:f>
              <c:strCache>
                <c:ptCount val="1"/>
                <c:pt idx="0">
                  <c:v>Internationale treinreizen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Dienstreizen!$B$1:$G$1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Dienstreizen!$B$2:$G$2</c:f>
              <c:numCache>
                <c:formatCode>General</c:formatCode>
                <c:ptCount val="6"/>
                <c:pt idx="0">
                  <c:v>10.29</c:v>
                </c:pt>
                <c:pt idx="1">
                  <c:v>14.5</c:v>
                </c:pt>
                <c:pt idx="2">
                  <c:v>8.3800000000000008</c:v>
                </c:pt>
                <c:pt idx="3">
                  <c:v>3.67</c:v>
                </c:pt>
                <c:pt idx="4">
                  <c:v>1.21</c:v>
                </c:pt>
                <c:pt idx="5">
                  <c:v>6.94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5-47A1-9A96-8D321F157002}"/>
            </c:ext>
          </c:extLst>
        </c:ser>
        <c:ser>
          <c:idx val="1"/>
          <c:order val="1"/>
          <c:tx>
            <c:strRef>
              <c:f>Dienstreizen!$A$3</c:f>
              <c:strCache>
                <c:ptCount val="1"/>
                <c:pt idx="0">
                  <c:v>Vliegreizen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Dienstreizen!$B$1:$G$1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Dienstreizen!$B$3:$G$3</c:f>
              <c:numCache>
                <c:formatCode>General</c:formatCode>
                <c:ptCount val="6"/>
                <c:pt idx="0">
                  <c:v>128.49</c:v>
                </c:pt>
                <c:pt idx="1">
                  <c:v>147.15</c:v>
                </c:pt>
                <c:pt idx="2">
                  <c:v>168.77</c:v>
                </c:pt>
                <c:pt idx="3">
                  <c:v>27.3</c:v>
                </c:pt>
                <c:pt idx="4">
                  <c:v>5.97</c:v>
                </c:pt>
                <c:pt idx="5">
                  <c:v>79.97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5-47A1-9A96-8D321F157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4987256"/>
        <c:axId val="874987584"/>
      </c:barChart>
      <c:catAx>
        <c:axId val="874987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4987584"/>
        <c:crosses val="autoZero"/>
        <c:auto val="1"/>
        <c:lblAlgn val="ctr"/>
        <c:lblOffset val="100"/>
        <c:noMultiLvlLbl val="0"/>
      </c:catAx>
      <c:valAx>
        <c:axId val="87498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4987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Kilometers internationale</a:t>
            </a:r>
            <a:r>
              <a:rPr lang="de-DE" baseline="0"/>
              <a:t> dienstreizen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Dienstreizen!$A$13</c:f>
              <c:strCache>
                <c:ptCount val="1"/>
                <c:pt idx="0">
                  <c:v>Internationale treinreizen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Dienstreizen!$B$12:$G$12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Dienstreizen!$B$13:$G$13</c:f>
              <c:numCache>
                <c:formatCode>_ * #,##0_ ;_ * \-#,##0_ ;_ * "-"??_ ;_ @_ </c:formatCode>
                <c:ptCount val="6"/>
                <c:pt idx="0">
                  <c:v>395636</c:v>
                </c:pt>
                <c:pt idx="1">
                  <c:v>557777</c:v>
                </c:pt>
                <c:pt idx="2">
                  <c:v>322133</c:v>
                </c:pt>
                <c:pt idx="3">
                  <c:v>141043</c:v>
                </c:pt>
                <c:pt idx="4">
                  <c:v>46367</c:v>
                </c:pt>
                <c:pt idx="5">
                  <c:v>267000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0-4984-B6AE-1A8527A445FA}"/>
            </c:ext>
          </c:extLst>
        </c:ser>
        <c:ser>
          <c:idx val="1"/>
          <c:order val="1"/>
          <c:tx>
            <c:strRef>
              <c:f>Dienstreizen!$A$14</c:f>
              <c:strCache>
                <c:ptCount val="1"/>
                <c:pt idx="0">
                  <c:v>Vliegreizen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Dienstreizen!$B$12:$G$12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Dienstreizen!$B$14:$G$14</c:f>
              <c:numCache>
                <c:formatCode>_ * #,##0_ ;_ * \-#,##0_ ;_ * "-"??_ ;_ @_ </c:formatCode>
                <c:ptCount val="6"/>
                <c:pt idx="0">
                  <c:v>642441</c:v>
                </c:pt>
                <c:pt idx="1">
                  <c:v>735730</c:v>
                </c:pt>
                <c:pt idx="2">
                  <c:v>843862</c:v>
                </c:pt>
                <c:pt idx="3">
                  <c:v>136492.45000000001</c:v>
                </c:pt>
                <c:pt idx="4">
                  <c:v>29844</c:v>
                </c:pt>
                <c:pt idx="5">
                  <c:v>464951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20-4984-B6AE-1A8527A4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051520"/>
        <c:axId val="766054144"/>
      </c:barChart>
      <c:catAx>
        <c:axId val="76605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054144"/>
        <c:crosses val="autoZero"/>
        <c:auto val="1"/>
        <c:lblAlgn val="ctr"/>
        <c:lblOffset val="100"/>
        <c:noMultiLvlLbl val="0"/>
      </c:catAx>
      <c:valAx>
        <c:axId val="7660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605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CO2 emissies ProRail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F8A-40EA-AA56-545682ACBB0A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F8A-40EA-AA56-545682ACBB0A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F8A-40EA-AA56-545682ACBB0A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1F8A-40EA-AA56-545682ACBB0A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F8A-40EA-AA56-545682ACBB0A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F8A-40EA-AA56-545682ACBB0A}"/>
              </c:ext>
            </c:extLst>
          </c:dPt>
          <c:dPt>
            <c:idx val="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F8A-40EA-AA56-545682ACBB0A}"/>
              </c:ext>
            </c:extLst>
          </c:dPt>
          <c:dLbls>
            <c:dLbl>
              <c:idx val="0"/>
              <c:layout>
                <c:manualLayout>
                  <c:x val="-3.4985156267231345E-2"/>
                  <c:y val="0.100742705122789"/>
                </c:manualLayout>
              </c:layout>
              <c:numFmt formatCode="0.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7563025210084E-2"/>
                      <c:h val="4.11293166871206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F8A-40EA-AA56-545682ACBB0A}"/>
                </c:ext>
              </c:extLst>
            </c:dLbl>
            <c:dLbl>
              <c:idx val="1"/>
              <c:layout>
                <c:manualLayout>
                  <c:x val="-3.8627671541057368E-2"/>
                  <c:y val="1.3024070832049957E-2"/>
                </c:manualLayout>
              </c:layout>
              <c:numFmt formatCode="0.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719887955182065E-2"/>
                      <c:h val="4.98155263375679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F8A-40EA-AA56-545682ACBB0A}"/>
                </c:ext>
              </c:extLst>
            </c:dLbl>
            <c:dLbl>
              <c:idx val="2"/>
              <c:layout>
                <c:manualLayout>
                  <c:x val="1.7907761529808773E-3"/>
                  <c:y val="8.1411214968185874E-2"/>
                </c:manualLayout>
              </c:layout>
              <c:numFmt formatCode="0.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792717086834734E-2"/>
                      <c:h val="4.98155263375679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F8A-40EA-AA56-545682ACBB0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 totaal'!$A$73:$A$79</c:f>
              <c:strCache>
                <c:ptCount val="7"/>
                <c:pt idx="0">
                  <c:v>Zakelijk gebruik privéwagen</c:v>
                </c:pt>
                <c:pt idx="1">
                  <c:v>Internationale treinreizen</c:v>
                </c:pt>
                <c:pt idx="2">
                  <c:v>Vliegreizen middellang</c:v>
                </c:pt>
                <c:pt idx="3">
                  <c:v>Lease- en bedrijfswagens</c:v>
                </c:pt>
                <c:pt idx="4">
                  <c:v>Kantoren en ICT</c:v>
                </c:pt>
                <c:pt idx="5">
                  <c:v>Stations</c:v>
                </c:pt>
                <c:pt idx="6">
                  <c:v>Assetmanagement</c:v>
                </c:pt>
              </c:strCache>
            </c:strRef>
          </c:cat>
          <c:val>
            <c:numRef>
              <c:f>'2022 totaal'!$B$73:$B$79</c:f>
              <c:numCache>
                <c:formatCode>_ * #,##0_ ;_ * \-#,##0_ ;_ * "-"??_ ;_ @_ </c:formatCode>
                <c:ptCount val="7"/>
                <c:pt idx="0">
                  <c:v>256</c:v>
                </c:pt>
                <c:pt idx="1">
                  <c:v>6.9</c:v>
                </c:pt>
                <c:pt idx="2">
                  <c:v>80</c:v>
                </c:pt>
                <c:pt idx="3">
                  <c:v>1665.6</c:v>
                </c:pt>
                <c:pt idx="4">
                  <c:v>2908.5999999999995</c:v>
                </c:pt>
                <c:pt idx="5">
                  <c:v>304.8</c:v>
                </c:pt>
                <c:pt idx="6">
                  <c:v>4751.2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A-40EA-AA56-545682ACBB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548808456802125"/>
          <c:y val="0.65991344310858069"/>
          <c:w val="0.28976731056416943"/>
          <c:h val="0.330279957866690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261937</xdr:rowOff>
    </xdr:from>
    <xdr:to>
      <xdr:col>16</xdr:col>
      <xdr:colOff>352425</xdr:colOff>
      <xdr:row>14</xdr:row>
      <xdr:rowOff>42862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AE97444-FAB3-4556-8350-9B09D5A22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585787</xdr:colOff>
      <xdr:row>15</xdr:row>
      <xdr:rowOff>109537</xdr:rowOff>
    </xdr:from>
    <xdr:to>
      <xdr:col>16</xdr:col>
      <xdr:colOff>280987</xdr:colOff>
      <xdr:row>29</xdr:row>
      <xdr:rowOff>157162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146E244-3001-4A1F-93AF-70A3D19A8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633412</xdr:colOff>
      <xdr:row>18</xdr:row>
      <xdr:rowOff>33337</xdr:rowOff>
    </xdr:from>
    <xdr:to>
      <xdr:col>3</xdr:col>
      <xdr:colOff>347662</xdr:colOff>
      <xdr:row>32</xdr:row>
      <xdr:rowOff>109537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9F07512D-1B68-479F-B07C-1B57BEC5A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376237</xdr:colOff>
      <xdr:row>18</xdr:row>
      <xdr:rowOff>23812</xdr:rowOff>
    </xdr:from>
    <xdr:to>
      <xdr:col>8</xdr:col>
      <xdr:colOff>414337</xdr:colOff>
      <xdr:row>32</xdr:row>
      <xdr:rowOff>100012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54B61CBC-EF20-4872-8729-2744AAFEE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142876</xdr:colOff>
      <xdr:row>61</xdr:row>
      <xdr:rowOff>119061</xdr:rowOff>
    </xdr:from>
    <xdr:to>
      <xdr:col>6</xdr:col>
      <xdr:colOff>1104900</xdr:colOff>
      <xdr:row>87</xdr:row>
      <xdr:rowOff>104775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4907D18-F9E9-4385-A452-45CAEADDE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C5BE-2952-4F2E-BC6A-90868DAA9653}">
  <dimension ref="A1:G24"/>
  <sheetViews>
    <sheetView workbookViewId="0">
      <selection activeCell="A9" sqref="A9"/>
    </sheetView>
  </sheetViews>
  <sheetFormatPr defaultRowHeight="15" x14ac:dyDescent="0.25"/>
  <cols>
    <col min="1" max="1" width="43.42578125" bestFit="1" customWidth="1"/>
    <col min="2" max="7" width="14.7109375" customWidth="1"/>
  </cols>
  <sheetData>
    <row r="1" spans="1:7" ht="33.75" thickBot="1" x14ac:dyDescent="0.3">
      <c r="A1" s="1" t="s">
        <v>0</v>
      </c>
      <c r="B1" s="2">
        <v>2017</v>
      </c>
      <c r="C1" s="2">
        <v>2018</v>
      </c>
      <c r="D1" s="2">
        <v>2019</v>
      </c>
      <c r="E1" s="2">
        <v>2020</v>
      </c>
      <c r="F1" s="2">
        <v>2021</v>
      </c>
      <c r="G1" s="2">
        <v>2022</v>
      </c>
    </row>
    <row r="2" spans="1:7" ht="17.25" thickBot="1" x14ac:dyDescent="0.3">
      <c r="A2" s="3" t="s">
        <v>1</v>
      </c>
      <c r="B2" s="4">
        <v>10.29</v>
      </c>
      <c r="C2" s="4">
        <v>14.5</v>
      </c>
      <c r="D2" s="4">
        <v>8.3800000000000008</v>
      </c>
      <c r="E2" s="4">
        <v>3.67</v>
      </c>
      <c r="F2" s="4">
        <v>1.21</v>
      </c>
      <c r="G2" s="4">
        <v>6.94</v>
      </c>
    </row>
    <row r="3" spans="1:7" ht="17.25" thickBot="1" x14ac:dyDescent="0.3">
      <c r="A3" s="3" t="s">
        <v>9</v>
      </c>
      <c r="B3" s="4">
        <v>128.49</v>
      </c>
      <c r="C3" s="4">
        <v>147.15</v>
      </c>
      <c r="D3" s="4">
        <v>168.77</v>
      </c>
      <c r="E3" s="4">
        <v>27.3</v>
      </c>
      <c r="F3" s="4">
        <v>5.97</v>
      </c>
      <c r="G3" s="4">
        <v>79.97</v>
      </c>
    </row>
    <row r="4" spans="1:7" ht="17.25" thickBot="1" x14ac:dyDescent="0.3">
      <c r="A4" s="3" t="s">
        <v>7</v>
      </c>
      <c r="B4" s="4">
        <v>220.72</v>
      </c>
      <c r="C4" s="4">
        <v>203.42</v>
      </c>
      <c r="D4" s="4">
        <v>224.71</v>
      </c>
      <c r="E4" s="4">
        <v>173.62</v>
      </c>
      <c r="F4" s="4">
        <v>225.89</v>
      </c>
      <c r="G4" s="4">
        <v>255.98</v>
      </c>
    </row>
    <row r="5" spans="1:7" ht="17.25" thickBot="1" x14ac:dyDescent="0.3">
      <c r="A5" s="6" t="s">
        <v>8</v>
      </c>
      <c r="B5" s="7">
        <f>SUM(B2:B4)</f>
        <v>359.5</v>
      </c>
      <c r="C5" s="7">
        <f t="shared" ref="C5:G5" si="0">SUM(C2:C4)</f>
        <v>365.07</v>
      </c>
      <c r="D5" s="7">
        <f t="shared" si="0"/>
        <v>401.86</v>
      </c>
      <c r="E5" s="7">
        <f t="shared" si="0"/>
        <v>204.59</v>
      </c>
      <c r="F5" s="7">
        <f t="shared" si="0"/>
        <v>233.07</v>
      </c>
      <c r="G5" s="7">
        <f t="shared" si="0"/>
        <v>342.89</v>
      </c>
    </row>
    <row r="12" spans="1:7" ht="17.25" thickBot="1" x14ac:dyDescent="0.3">
      <c r="A12" s="1" t="s">
        <v>10</v>
      </c>
      <c r="B12" s="2">
        <v>2017</v>
      </c>
      <c r="C12" s="2">
        <v>2018</v>
      </c>
      <c r="D12" s="2">
        <v>2019</v>
      </c>
      <c r="E12" s="2">
        <v>2020</v>
      </c>
      <c r="F12" s="2">
        <v>2021</v>
      </c>
      <c r="G12" s="2">
        <v>2022</v>
      </c>
    </row>
    <row r="13" spans="1:7" ht="17.25" thickBot="1" x14ac:dyDescent="0.3">
      <c r="A13" s="3" t="s">
        <v>1</v>
      </c>
      <c r="B13" s="9">
        <v>395636</v>
      </c>
      <c r="C13" s="9">
        <v>557777</v>
      </c>
      <c r="D13" s="9">
        <v>322133</v>
      </c>
      <c r="E13" s="9">
        <v>141043</v>
      </c>
      <c r="F13" s="9">
        <v>46367</v>
      </c>
      <c r="G13" s="9">
        <v>267000</v>
      </c>
    </row>
    <row r="14" spans="1:7" ht="17.25" thickBot="1" x14ac:dyDescent="0.3">
      <c r="A14" s="3" t="s">
        <v>9</v>
      </c>
      <c r="B14" s="9">
        <v>642441</v>
      </c>
      <c r="C14" s="9">
        <v>735730</v>
      </c>
      <c r="D14" s="9">
        <v>843862</v>
      </c>
      <c r="E14" s="9">
        <v>136492.45000000001</v>
      </c>
      <c r="F14" s="9">
        <v>29844</v>
      </c>
      <c r="G14" s="9">
        <v>464951</v>
      </c>
    </row>
    <row r="15" spans="1:7" ht="17.25" thickBot="1" x14ac:dyDescent="0.3">
      <c r="A15" s="3" t="s">
        <v>7</v>
      </c>
      <c r="B15" s="9">
        <v>1003287</v>
      </c>
      <c r="C15" s="9">
        <v>924648.47</v>
      </c>
      <c r="D15" s="9">
        <v>1021407</v>
      </c>
      <c r="E15" s="9">
        <v>890349</v>
      </c>
      <c r="F15" s="9">
        <v>1158394</v>
      </c>
      <c r="G15" s="9">
        <v>1326301.56</v>
      </c>
    </row>
    <row r="16" spans="1:7" ht="17.25" thickBot="1" x14ac:dyDescent="0.3">
      <c r="A16" s="6" t="s">
        <v>8</v>
      </c>
      <c r="B16" s="10">
        <f>SUM(B13:B15)</f>
        <v>2041364</v>
      </c>
      <c r="C16" s="10">
        <f t="shared" ref="C16" si="1">SUM(C13:C15)</f>
        <v>2218155.4699999997</v>
      </c>
      <c r="D16" s="10">
        <f t="shared" ref="D16" si="2">SUM(D13:D15)</f>
        <v>2187402</v>
      </c>
      <c r="E16" s="10">
        <f t="shared" ref="E16" si="3">SUM(E13:E15)</f>
        <v>1167884.45</v>
      </c>
      <c r="F16" s="10">
        <f t="shared" ref="F16" si="4">SUM(F13:F15)</f>
        <v>1234605</v>
      </c>
      <c r="G16" s="10">
        <f t="shared" ref="G16" si="5">SUM(G13:G15)</f>
        <v>2058252.56</v>
      </c>
    </row>
    <row r="21" spans="2:7" x14ac:dyDescent="0.25">
      <c r="B21" s="8"/>
      <c r="C21" s="8"/>
      <c r="D21" s="8"/>
      <c r="E21" s="8"/>
      <c r="F21" s="8"/>
      <c r="G21" s="8"/>
    </row>
    <row r="22" spans="2:7" x14ac:dyDescent="0.25">
      <c r="B22" s="8"/>
      <c r="C22" s="8"/>
      <c r="D22" s="8"/>
      <c r="E22" s="8"/>
      <c r="F22" s="8"/>
      <c r="G22" s="8"/>
    </row>
    <row r="23" spans="2:7" x14ac:dyDescent="0.25">
      <c r="B23" s="8"/>
      <c r="C23" s="8"/>
      <c r="D23" s="8"/>
      <c r="E23" s="8"/>
      <c r="F23" s="8"/>
      <c r="G23" s="8"/>
    </row>
    <row r="24" spans="2:7" x14ac:dyDescent="0.25">
      <c r="B24" s="8"/>
      <c r="C24" s="8"/>
      <c r="D24" s="8"/>
      <c r="E24" s="8"/>
      <c r="F24" s="8"/>
      <c r="G24" s="8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AEF7-4A70-47E3-98C4-404832209521}">
  <dimension ref="A1:B80"/>
  <sheetViews>
    <sheetView topLeftCell="A76" workbookViewId="0">
      <selection activeCell="A90" sqref="A90"/>
    </sheetView>
  </sheetViews>
  <sheetFormatPr defaultColWidth="19" defaultRowHeight="15" x14ac:dyDescent="0.25"/>
  <cols>
    <col min="1" max="1" width="57.85546875" bestFit="1" customWidth="1"/>
    <col min="2" max="2" width="21.5703125" customWidth="1"/>
  </cols>
  <sheetData>
    <row r="1" spans="1:2" ht="33.75" thickBot="1" x14ac:dyDescent="0.3">
      <c r="A1" s="11" t="s">
        <v>0</v>
      </c>
      <c r="B1" s="12">
        <v>2022</v>
      </c>
    </row>
    <row r="2" spans="1:2" ht="17.25" thickBot="1" x14ac:dyDescent="0.3">
      <c r="A2" s="3" t="s">
        <v>11</v>
      </c>
      <c r="B2" s="4">
        <v>0</v>
      </c>
    </row>
    <row r="3" spans="1:2" ht="17.25" thickBot="1" x14ac:dyDescent="0.3">
      <c r="A3" s="3" t="s">
        <v>12</v>
      </c>
      <c r="B3" s="4">
        <v>182.5</v>
      </c>
    </row>
    <row r="4" spans="1:2" ht="17.25" thickBot="1" x14ac:dyDescent="0.3">
      <c r="A4" s="3" t="s">
        <v>13</v>
      </c>
      <c r="B4" s="4">
        <v>0</v>
      </c>
    </row>
    <row r="5" spans="1:2" ht="17.25" thickBot="1" x14ac:dyDescent="0.3">
      <c r="A5" s="3" t="s">
        <v>14</v>
      </c>
      <c r="B5" s="4">
        <v>0.1</v>
      </c>
    </row>
    <row r="6" spans="1:2" ht="17.25" thickBot="1" x14ac:dyDescent="0.3">
      <c r="A6" s="3" t="s">
        <v>15</v>
      </c>
      <c r="B6" s="4">
        <v>0.3</v>
      </c>
    </row>
    <row r="7" spans="1:2" ht="17.25" thickBot="1" x14ac:dyDescent="0.3">
      <c r="A7" s="3" t="s">
        <v>16</v>
      </c>
      <c r="B7" s="4">
        <v>0</v>
      </c>
    </row>
    <row r="8" spans="1:2" ht="17.25" thickBot="1" x14ac:dyDescent="0.3">
      <c r="A8" s="3" t="s">
        <v>17</v>
      </c>
      <c r="B8" s="5">
        <v>1281.8</v>
      </c>
    </row>
    <row r="9" spans="1:2" ht="17.25" thickBot="1" x14ac:dyDescent="0.3">
      <c r="A9" s="3" t="s">
        <v>18</v>
      </c>
      <c r="B9" s="4">
        <v>0</v>
      </c>
    </row>
    <row r="10" spans="1:2" ht="17.25" thickBot="1" x14ac:dyDescent="0.3">
      <c r="A10" s="3" t="s">
        <v>19</v>
      </c>
      <c r="B10" s="4">
        <v>658.9</v>
      </c>
    </row>
    <row r="11" spans="1:2" ht="17.25" thickBot="1" x14ac:dyDescent="0.3">
      <c r="A11" s="3" t="s">
        <v>20</v>
      </c>
      <c r="B11" s="4">
        <v>0</v>
      </c>
    </row>
    <row r="12" spans="1:2" ht="17.25" thickBot="1" x14ac:dyDescent="0.3">
      <c r="A12" s="3" t="s">
        <v>21</v>
      </c>
      <c r="B12" s="4">
        <v>0</v>
      </c>
    </row>
    <row r="13" spans="1:2" ht="17.25" thickBot="1" x14ac:dyDescent="0.3">
      <c r="A13" s="3" t="s">
        <v>22</v>
      </c>
      <c r="B13" s="4">
        <v>0</v>
      </c>
    </row>
    <row r="14" spans="1:2" ht="17.25" thickBot="1" x14ac:dyDescent="0.3">
      <c r="A14" s="3" t="s">
        <v>23</v>
      </c>
      <c r="B14" s="4">
        <v>147.69999999999999</v>
      </c>
    </row>
    <row r="15" spans="1:2" ht="17.25" thickBot="1" x14ac:dyDescent="0.3">
      <c r="A15" s="3" t="s">
        <v>24</v>
      </c>
      <c r="B15" s="4">
        <v>0</v>
      </c>
    </row>
    <row r="16" spans="1:2" ht="17.25" thickBot="1" x14ac:dyDescent="0.3">
      <c r="A16" s="3" t="s">
        <v>25</v>
      </c>
      <c r="B16" s="4">
        <v>0</v>
      </c>
    </row>
    <row r="17" spans="1:2" ht="17.25" thickBot="1" x14ac:dyDescent="0.3">
      <c r="A17" s="3" t="s">
        <v>26</v>
      </c>
      <c r="B17" s="4">
        <v>366.3</v>
      </c>
    </row>
    <row r="18" spans="1:2" ht="17.25" thickBot="1" x14ac:dyDescent="0.3">
      <c r="A18" s="3" t="s">
        <v>1</v>
      </c>
      <c r="B18" s="4">
        <v>6.9</v>
      </c>
    </row>
    <row r="19" spans="1:2" ht="17.25" thickBot="1" x14ac:dyDescent="0.3">
      <c r="A19" s="3" t="s">
        <v>2</v>
      </c>
      <c r="B19" s="4">
        <v>577.29999999999995</v>
      </c>
    </row>
    <row r="20" spans="1:2" ht="17.25" thickBot="1" x14ac:dyDescent="0.3">
      <c r="A20" s="3" t="s">
        <v>3</v>
      </c>
      <c r="B20" s="4">
        <v>914.5</v>
      </c>
    </row>
    <row r="21" spans="1:2" ht="17.25" thickBot="1" x14ac:dyDescent="0.3">
      <c r="A21" s="3" t="s">
        <v>4</v>
      </c>
      <c r="B21" s="4">
        <v>173.8</v>
      </c>
    </row>
    <row r="22" spans="1:2" ht="17.25" thickBot="1" x14ac:dyDescent="0.3">
      <c r="A22" s="3" t="s">
        <v>5</v>
      </c>
      <c r="B22" s="4">
        <v>0</v>
      </c>
    </row>
    <row r="23" spans="1:2" ht="17.25" thickBot="1" x14ac:dyDescent="0.3">
      <c r="A23" s="3" t="s">
        <v>27</v>
      </c>
      <c r="B23" s="4">
        <v>3.4</v>
      </c>
    </row>
    <row r="24" spans="1:2" ht="17.25" thickBot="1" x14ac:dyDescent="0.3">
      <c r="A24" s="3" t="s">
        <v>28</v>
      </c>
      <c r="B24" s="4">
        <v>0</v>
      </c>
    </row>
    <row r="25" spans="1:2" ht="17.25" thickBot="1" x14ac:dyDescent="0.3">
      <c r="A25" s="3" t="s">
        <v>29</v>
      </c>
      <c r="B25" s="4">
        <v>52.7</v>
      </c>
    </row>
    <row r="26" spans="1:2" ht="17.25" thickBot="1" x14ac:dyDescent="0.3">
      <c r="A26" s="3" t="s">
        <v>30</v>
      </c>
      <c r="B26" s="4">
        <v>0</v>
      </c>
    </row>
    <row r="27" spans="1:2" ht="17.25" thickBot="1" x14ac:dyDescent="0.3">
      <c r="A27" s="3" t="s">
        <v>31</v>
      </c>
      <c r="B27" s="4">
        <v>28.9</v>
      </c>
    </row>
    <row r="28" spans="1:2" ht="17.25" thickBot="1" x14ac:dyDescent="0.3">
      <c r="A28" s="3" t="s">
        <v>32</v>
      </c>
      <c r="B28" s="4">
        <v>0.1</v>
      </c>
    </row>
    <row r="29" spans="1:2" ht="17.25" thickBot="1" x14ac:dyDescent="0.3">
      <c r="A29" s="3" t="s">
        <v>33</v>
      </c>
      <c r="B29" s="4">
        <v>12.5</v>
      </c>
    </row>
    <row r="30" spans="1:2" ht="17.25" thickBot="1" x14ac:dyDescent="0.3">
      <c r="A30" s="3" t="s">
        <v>34</v>
      </c>
      <c r="B30" s="4">
        <v>52.1</v>
      </c>
    </row>
    <row r="31" spans="1:2" ht="17.25" thickBot="1" x14ac:dyDescent="0.3">
      <c r="A31" s="3" t="s">
        <v>35</v>
      </c>
      <c r="B31" s="4">
        <v>0</v>
      </c>
    </row>
    <row r="32" spans="1:2" ht="17.25" thickBot="1" x14ac:dyDescent="0.3">
      <c r="A32" s="3" t="s">
        <v>36</v>
      </c>
      <c r="B32" s="4">
        <v>0</v>
      </c>
    </row>
    <row r="33" spans="1:2" ht="17.25" thickBot="1" x14ac:dyDescent="0.3">
      <c r="A33" s="3" t="s">
        <v>37</v>
      </c>
      <c r="B33" s="4">
        <v>46</v>
      </c>
    </row>
    <row r="34" spans="1:2" ht="17.25" thickBot="1" x14ac:dyDescent="0.3">
      <c r="A34" s="3" t="s">
        <v>38</v>
      </c>
      <c r="B34" s="4">
        <v>48.1</v>
      </c>
    </row>
    <row r="35" spans="1:2" ht="17.25" thickBot="1" x14ac:dyDescent="0.3">
      <c r="A35" s="3" t="s">
        <v>39</v>
      </c>
      <c r="B35" s="4">
        <v>0</v>
      </c>
    </row>
    <row r="36" spans="1:2" ht="17.25" thickBot="1" x14ac:dyDescent="0.3">
      <c r="A36" s="3" t="s">
        <v>40</v>
      </c>
      <c r="B36" s="4">
        <v>121.3</v>
      </c>
    </row>
    <row r="37" spans="1:2" ht="17.25" thickBot="1" x14ac:dyDescent="0.3">
      <c r="A37" s="3" t="s">
        <v>41</v>
      </c>
      <c r="B37" s="4">
        <v>0</v>
      </c>
    </row>
    <row r="38" spans="1:2" ht="17.25" thickBot="1" x14ac:dyDescent="0.3">
      <c r="A38" s="3" t="s">
        <v>42</v>
      </c>
      <c r="B38" s="4">
        <v>0</v>
      </c>
    </row>
    <row r="39" spans="1:2" ht="17.25" thickBot="1" x14ac:dyDescent="0.3">
      <c r="A39" s="3" t="s">
        <v>43</v>
      </c>
      <c r="B39" s="4">
        <v>0</v>
      </c>
    </row>
    <row r="40" spans="1:2" ht="17.25" thickBot="1" x14ac:dyDescent="0.3">
      <c r="A40" s="3" t="s">
        <v>44</v>
      </c>
      <c r="B40" s="4">
        <v>0</v>
      </c>
    </row>
    <row r="41" spans="1:2" ht="17.25" thickBot="1" x14ac:dyDescent="0.3">
      <c r="A41" s="3" t="s">
        <v>45</v>
      </c>
      <c r="B41" s="4">
        <v>248.6</v>
      </c>
    </row>
    <row r="42" spans="1:2" ht="17.25" thickBot="1" x14ac:dyDescent="0.3">
      <c r="A42" s="3" t="s">
        <v>46</v>
      </c>
      <c r="B42" s="4">
        <v>0</v>
      </c>
    </row>
    <row r="43" spans="1:2" ht="17.25" thickBot="1" x14ac:dyDescent="0.3">
      <c r="A43" s="3" t="s">
        <v>47</v>
      </c>
      <c r="B43" s="4">
        <v>0</v>
      </c>
    </row>
    <row r="44" spans="1:2" ht="17.25" thickBot="1" x14ac:dyDescent="0.3">
      <c r="A44" s="3" t="s">
        <v>48</v>
      </c>
      <c r="B44" s="4">
        <v>56.2</v>
      </c>
    </row>
    <row r="45" spans="1:2" ht="17.25" thickBot="1" x14ac:dyDescent="0.3">
      <c r="A45" s="3" t="s">
        <v>49</v>
      </c>
      <c r="B45" s="4">
        <v>0</v>
      </c>
    </row>
    <row r="46" spans="1:2" ht="17.25" thickBot="1" x14ac:dyDescent="0.3">
      <c r="A46" s="3" t="s">
        <v>50</v>
      </c>
      <c r="B46" s="4">
        <v>0</v>
      </c>
    </row>
    <row r="47" spans="1:2" ht="17.25" thickBot="1" x14ac:dyDescent="0.3">
      <c r="A47" s="3" t="s">
        <v>51</v>
      </c>
      <c r="B47" s="4">
        <v>0</v>
      </c>
    </row>
    <row r="48" spans="1:2" ht="17.25" thickBot="1" x14ac:dyDescent="0.3">
      <c r="A48" s="3" t="s">
        <v>52</v>
      </c>
      <c r="B48" s="4">
        <v>5.7</v>
      </c>
    </row>
    <row r="49" spans="1:2" ht="17.25" thickBot="1" x14ac:dyDescent="0.3">
      <c r="A49" s="3" t="s">
        <v>53</v>
      </c>
      <c r="B49" s="4">
        <v>61.5</v>
      </c>
    </row>
    <row r="50" spans="1:2" ht="17.25" thickBot="1" x14ac:dyDescent="0.3">
      <c r="A50" s="3" t="s">
        <v>54</v>
      </c>
      <c r="B50" s="4">
        <v>0</v>
      </c>
    </row>
    <row r="51" spans="1:2" ht="17.25" thickBot="1" x14ac:dyDescent="0.3">
      <c r="A51" s="3" t="s">
        <v>55</v>
      </c>
      <c r="B51" s="4">
        <v>265.39999999999998</v>
      </c>
    </row>
    <row r="52" spans="1:2" ht="17.25" thickBot="1" x14ac:dyDescent="0.3">
      <c r="A52" s="3" t="s">
        <v>56</v>
      </c>
      <c r="B52" s="4">
        <v>0.8</v>
      </c>
    </row>
    <row r="53" spans="1:2" ht="17.25" thickBot="1" x14ac:dyDescent="0.3">
      <c r="A53" s="3" t="s">
        <v>57</v>
      </c>
      <c r="B53" s="4">
        <v>0</v>
      </c>
    </row>
    <row r="54" spans="1:2" ht="17.25" thickBot="1" x14ac:dyDescent="0.3">
      <c r="A54" s="3" t="s">
        <v>58</v>
      </c>
      <c r="B54" s="4">
        <v>0</v>
      </c>
    </row>
    <row r="55" spans="1:2" ht="17.25" thickBot="1" x14ac:dyDescent="0.3">
      <c r="A55" s="3" t="s">
        <v>59</v>
      </c>
      <c r="B55" s="4">
        <v>0</v>
      </c>
    </row>
    <row r="56" spans="1:2" ht="17.25" thickBot="1" x14ac:dyDescent="0.3">
      <c r="A56" s="3" t="s">
        <v>6</v>
      </c>
      <c r="B56" s="4">
        <v>80</v>
      </c>
    </row>
    <row r="57" spans="1:2" ht="17.25" thickBot="1" x14ac:dyDescent="0.3">
      <c r="A57" s="3" t="s">
        <v>60</v>
      </c>
      <c r="B57" s="4">
        <v>50.5</v>
      </c>
    </row>
    <row r="58" spans="1:2" ht="17.25" thickBot="1" x14ac:dyDescent="0.3">
      <c r="A58" s="3" t="s">
        <v>61</v>
      </c>
      <c r="B58" s="4">
        <v>0</v>
      </c>
    </row>
    <row r="59" spans="1:2" ht="17.25" thickBot="1" x14ac:dyDescent="0.3">
      <c r="A59" s="3" t="s">
        <v>62</v>
      </c>
      <c r="B59" s="4">
        <v>0</v>
      </c>
    </row>
    <row r="60" spans="1:2" ht="17.25" thickBot="1" x14ac:dyDescent="0.3">
      <c r="A60" s="3" t="s">
        <v>63</v>
      </c>
      <c r="B60" s="4">
        <v>57.2</v>
      </c>
    </row>
    <row r="61" spans="1:2" ht="17.25" thickBot="1" x14ac:dyDescent="0.3">
      <c r="A61" s="3" t="s">
        <v>64</v>
      </c>
      <c r="B61" s="4">
        <v>0</v>
      </c>
    </row>
    <row r="62" spans="1:2" ht="17.25" thickBot="1" x14ac:dyDescent="0.3">
      <c r="A62" s="3" t="s">
        <v>65</v>
      </c>
      <c r="B62" s="4">
        <v>79.900000000000006</v>
      </c>
    </row>
    <row r="63" spans="1:2" ht="17.25" thickBot="1" x14ac:dyDescent="0.3">
      <c r="A63" s="3" t="s">
        <v>66</v>
      </c>
      <c r="B63" s="4">
        <v>0</v>
      </c>
    </row>
    <row r="64" spans="1:2" ht="17.25" thickBot="1" x14ac:dyDescent="0.3">
      <c r="A64" s="3" t="s">
        <v>67</v>
      </c>
      <c r="B64" s="4">
        <v>0</v>
      </c>
    </row>
    <row r="65" spans="1:2" ht="17.25" thickBot="1" x14ac:dyDescent="0.3">
      <c r="A65" s="3" t="s">
        <v>68</v>
      </c>
      <c r="B65" s="4">
        <v>0</v>
      </c>
    </row>
    <row r="66" spans="1:2" ht="17.25" thickBot="1" x14ac:dyDescent="0.3">
      <c r="A66" s="3" t="s">
        <v>69</v>
      </c>
      <c r="B66" s="5">
        <v>1814</v>
      </c>
    </row>
    <row r="67" spans="1:2" ht="17.25" thickBot="1" x14ac:dyDescent="0.3">
      <c r="A67" s="3" t="s">
        <v>70</v>
      </c>
      <c r="B67" s="5">
        <v>1888.7</v>
      </c>
    </row>
    <row r="68" spans="1:2" ht="17.25" thickBot="1" x14ac:dyDescent="0.3">
      <c r="A68" s="3" t="s">
        <v>71</v>
      </c>
      <c r="B68" s="4">
        <v>433.4</v>
      </c>
    </row>
    <row r="69" spans="1:2" ht="17.25" thickBot="1" x14ac:dyDescent="0.3">
      <c r="A69" s="3" t="s">
        <v>7</v>
      </c>
      <c r="B69" s="4">
        <v>256</v>
      </c>
    </row>
    <row r="70" spans="1:2" ht="17.25" thickBot="1" x14ac:dyDescent="0.3">
      <c r="A70" s="6" t="s">
        <v>8</v>
      </c>
      <c r="B70" s="7">
        <v>9973.1</v>
      </c>
    </row>
    <row r="73" spans="1:2" x14ac:dyDescent="0.25">
      <c r="A73" s="13" t="str">
        <f>A69</f>
        <v>Zakelijk gebruik privéwagen</v>
      </c>
      <c r="B73" s="14">
        <f>B69</f>
        <v>256</v>
      </c>
    </row>
    <row r="74" spans="1:2" x14ac:dyDescent="0.25">
      <c r="A74" s="13" t="str">
        <f>A18</f>
        <v>Internationale treinreizen</v>
      </c>
      <c r="B74" s="14">
        <f>B18</f>
        <v>6.9</v>
      </c>
    </row>
    <row r="75" spans="1:2" x14ac:dyDescent="0.25">
      <c r="A75" s="13" t="str">
        <f>A56</f>
        <v>Vliegreizen middellang</v>
      </c>
      <c r="B75" s="14">
        <f>B56</f>
        <v>80</v>
      </c>
    </row>
    <row r="76" spans="1:2" x14ac:dyDescent="0.25">
      <c r="A76" s="13" t="s">
        <v>72</v>
      </c>
      <c r="B76" s="14">
        <f>B19+B20+B21+B22</f>
        <v>1665.6</v>
      </c>
    </row>
    <row r="77" spans="1:2" x14ac:dyDescent="0.25">
      <c r="A77" s="13" t="s">
        <v>73</v>
      </c>
      <c r="B77" s="14">
        <f>SUM(B2,B3,B5,B6,B8,B9,B10,B11,B16,B17,B23,B24,B25,B26,B27,B28,B29,B30,B31,B32,B33,B34,B46,B47,B48,B49,B57,B58,B59,B60)</f>
        <v>2908.5999999999995</v>
      </c>
    </row>
    <row r="78" spans="1:2" x14ac:dyDescent="0.25">
      <c r="A78" s="13" t="s">
        <v>74</v>
      </c>
      <c r="B78" s="14">
        <f>SUM(B37:B45)</f>
        <v>304.8</v>
      </c>
    </row>
    <row r="79" spans="1:2" x14ac:dyDescent="0.25">
      <c r="A79" s="13" t="s">
        <v>75</v>
      </c>
      <c r="B79" s="14">
        <f>SUM(B4,B7,B12:B15,B35:B36,B50:B55,B61:B68)</f>
        <v>4751.2</v>
      </c>
    </row>
    <row r="80" spans="1:2" x14ac:dyDescent="0.25">
      <c r="A80" s="15" t="s">
        <v>8</v>
      </c>
      <c r="B80" s="15">
        <f ca="1">SUM(B73:B80)</f>
        <v>9973.0999999999985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667F-5BF2-4A72-88E7-EEABCDBF2622}">
  <dimension ref="A1"/>
  <sheetViews>
    <sheetView tabSelected="1"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72E4C82429D4EBB9BBB7BAF0F83A6" ma:contentTypeVersion="13" ma:contentTypeDescription="Create a new document." ma:contentTypeScope="" ma:versionID="07267f088f4add6664fbffc2c164ea4d">
  <xsd:schema xmlns:xsd="http://www.w3.org/2001/XMLSchema" xmlns:xs="http://www.w3.org/2001/XMLSchema" xmlns:p="http://schemas.microsoft.com/office/2006/metadata/properties" xmlns:ns2="66e90854-da86-4f1a-95ea-681bc5676dfe" xmlns:ns3="3fd3f457-073e-438f-921b-35992fa2df44" targetNamespace="http://schemas.microsoft.com/office/2006/metadata/properties" ma:root="true" ma:fieldsID="fa3b3c51a44a30fed877794e24f92517" ns2:_="" ns3:_="">
    <xsd:import namespace="66e90854-da86-4f1a-95ea-681bc5676dfe"/>
    <xsd:import namespace="3fd3f457-073e-438f-921b-35992fa2df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90854-da86-4f1a-95ea-681bc5676d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15273c58-9d72-43c8-bdd2-4fccce83419e}" ma:internalName="TaxCatchAll" ma:showField="CatchAllData" ma:web="66e90854-da86-4f1a-95ea-681bc567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3f457-073e-438f-921b-35992fa2d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e90854-da86-4f1a-95ea-681bc5676dfe" xsi:nil="true"/>
    <lcf76f155ced4ddcb4097134ff3c332f xmlns="3fd3f457-073e-438f-921b-35992fa2df44">
      <Terms xmlns="http://schemas.microsoft.com/office/infopath/2007/PartnerControls"/>
    </lcf76f155ced4ddcb4097134ff3c332f>
    <_dlc_DocId xmlns="66e90854-da86-4f1a-95ea-681bc5676dfe">TS011B41701-556231802-222</_dlc_DocId>
    <_dlc_DocIdUrl xmlns="66e90854-da86-4f1a-95ea-681bc5676dfe">
      <Url>https://prorailbv.sharepoint.com/teams/TenderteamInternationaledienstreizen/_layouts/15/DocIdRedir.aspx?ID=TS011B41701-556231802-222</Url>
      <Description>TS011B41701-556231802-222</Description>
    </_dlc_DocIdUrl>
  </documentManagement>
</p:properties>
</file>

<file path=customXml/itemProps1.xml><?xml version="1.0" encoding="utf-8"?>
<ds:datastoreItem xmlns:ds="http://schemas.openxmlformats.org/officeDocument/2006/customXml" ds:itemID="{37F81C48-0E1C-461B-A29B-B15C03CF3926}"/>
</file>

<file path=customXml/itemProps2.xml><?xml version="1.0" encoding="utf-8"?>
<ds:datastoreItem xmlns:ds="http://schemas.openxmlformats.org/officeDocument/2006/customXml" ds:itemID="{66E1B22B-6F22-46E4-86A1-273049A3D8CE}"/>
</file>

<file path=customXml/itemProps3.xml><?xml version="1.0" encoding="utf-8"?>
<ds:datastoreItem xmlns:ds="http://schemas.openxmlformats.org/officeDocument/2006/customXml" ds:itemID="{3081428F-F27F-49E3-BD85-15CA2692B22F}"/>
</file>

<file path=customXml/itemProps4.xml><?xml version="1.0" encoding="utf-8"?>
<ds:datastoreItem xmlns:ds="http://schemas.openxmlformats.org/officeDocument/2006/customXml" ds:itemID="{20DD3988-4468-4501-AD19-628809D9C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Dienstreizen</vt:lpstr>
      <vt:lpstr>2022 totaal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Olde Monnikhof, GHM (Gerald)</dc:creator>
  <cp:lastModifiedBy>Kanhai-Roopram, KA (Kawita)</cp:lastModifiedBy>
  <dcterms:created xsi:type="dcterms:W3CDTF">2023-10-06T05:10:42Z</dcterms:created>
  <dcterms:modified xsi:type="dcterms:W3CDTF">2024-01-22T14:11:28Z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2023-10-06T05:10:42Z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f2dbf54e-b2af-4a70-8327-d97bef410df8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0x0101009ED72E4C82429D4EBB9BBB7BAF0F83A6</vt:lpwstr>
  </property>
  <property fmtid="{D5CDD505-2E9C-101B-9397-08002B2CF9AE}" pid="10" name="_dlc_DocIdItemGuid">
    <vt:lpwstr>de450ad6-ee01-4162-b152-88298c089acd</vt:lpwstr>
  </property>
  <property fmtid="{D5CDD505-2E9C-101B-9397-08002B2CF9AE}" pid="11" name="MediaServiceImageTags">
    <vt:lpwstr/>
  </property>
</Properties>
</file>