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24226"/>
  <mc:AlternateContent xmlns:mc="http://schemas.openxmlformats.org/markup-compatibility/2006">
    <mc:Choice Requires="x15">
      <x15ac:absPath xmlns:x15ac="http://schemas.microsoft.com/office/spreadsheetml/2010/11/ac" url="https://unitedqualitybv.sharepoint.com/klanten/Docs/Echt-Susteren/EA textiel (1219)/06. Bestanden voor publicatie/"/>
    </mc:Choice>
  </mc:AlternateContent>
  <xr:revisionPtr revIDLastSave="58" documentId="8_{3E7B6500-E4AC-4500-B087-BF6EF863B582}" xr6:coauthVersionLast="47" xr6:coauthVersionMax="47" xr10:uidLastSave="{2443F8FB-62D4-4559-89BF-A099A2A388F7}"/>
  <bookViews>
    <workbookView xWindow="-108" yWindow="-108" windowWidth="23256" windowHeight="12576" tabRatio="840" activeTab="1" xr2:uid="{00000000-000D-0000-FFFF-FFFF00000000}"/>
  </bookViews>
  <sheets>
    <sheet name="Voorblad" sheetId="18" r:id="rId1"/>
    <sheet name="1. Kwal. gunningscriteria" sheetId="26" r:id="rId2"/>
    <sheet name="2. Inschrijfprijs" sheetId="29" r:id="rId3"/>
  </sheets>
  <definedNames>
    <definedName name="_xlnm.Print_Area" localSheetId="1">'1. Kwal. gunningscriteria'!$A$1:$M$45</definedName>
    <definedName name="_xlnm.Print_Area" localSheetId="2">'2. Inschrijfprijs'!$A$1:$I$46</definedName>
    <definedName name="_xlnm.Print_Area" localSheetId="0">Voorblad!$B$2:$I$23</definedName>
    <definedName name="_xlnm.Print_Titles" localSheetId="1">'1. Kwal. gunningscriteria'!$1:$1</definedName>
    <definedName name="_xlnm.Print_Titles" localSheetId="2">'2. Inschrijfprijs'!$1:$1</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6" i="26" l="1"/>
  <c r="F11" i="26" l="1" a="1"/>
  <c r="F11" i="26" s="1"/>
  <c r="E5" i="29"/>
  <c r="D12" i="29"/>
  <c r="E11" i="29"/>
  <c r="K4" i="26"/>
  <c r="E13" i="26"/>
  <c r="E12" i="26"/>
  <c r="F12" i="29" l="1"/>
  <c r="F11" i="29"/>
  <c r="F5" i="29"/>
  <c r="K5" i="26" l="1"/>
  <c r="F4" i="29" l="1"/>
  <c r="F6" i="29" s="1"/>
  <c r="F10" i="29"/>
  <c r="F13" i="29" s="1"/>
  <c r="F16" i="29" l="1"/>
  <c r="K7" i="26"/>
  <c r="E39" i="2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<sst xmlns="http://schemas.openxmlformats.org/spreadsheetml/2006/main" count="160" uniqueCount="124">
  <si>
    <t>Inhoud:</t>
  </si>
  <si>
    <t>Naam inschrijver:</t>
  </si>
  <si>
    <t>Nr.</t>
  </si>
  <si>
    <t>Type</t>
  </si>
  <si>
    <t>Vraagstelling: Duurzaam materieel</t>
  </si>
  <si>
    <t>Antwoordopties</t>
  </si>
  <si>
    <t xml:space="preserve">Binnen aantal maanden na ingangsdatum contract </t>
  </si>
  <si>
    <t>Antwoord</t>
  </si>
  <si>
    <t>A</t>
  </si>
  <si>
    <t>nee</t>
  </si>
  <si>
    <t>Ja = 100% van het maximaal aantal te behalen punten. Nee = 0 punten
Nee = 0% van het maximaal aantal te behalen punten</t>
  </si>
  <si>
    <t>B</t>
  </si>
  <si>
    <t>C</t>
  </si>
  <si>
    <t>0
(direct vanaf ingangsdatum)</t>
  </si>
  <si>
    <t>D</t>
  </si>
  <si>
    <t>ALG</t>
  </si>
  <si>
    <t>Voorwaarde</t>
  </si>
  <si>
    <t>NR.</t>
  </si>
  <si>
    <t xml:space="preserve">Voorwaarden </t>
  </si>
  <si>
    <t>PR-10</t>
  </si>
  <si>
    <t>Eigenaar</t>
  </si>
  <si>
    <t>Plaats</t>
  </si>
  <si>
    <t>Postcode</t>
  </si>
  <si>
    <t>Adres</t>
  </si>
  <si>
    <t>Naam</t>
  </si>
  <si>
    <t>PR-9</t>
  </si>
  <si>
    <t>PR-8</t>
  </si>
  <si>
    <t>PR-7</t>
  </si>
  <si>
    <t>Eenheid</t>
  </si>
  <si>
    <t>Omschrijving</t>
  </si>
  <si>
    <t>Per lediging</t>
  </si>
  <si>
    <t>PR-1</t>
  </si>
  <si>
    <t>2. Inschrijfprijs</t>
  </si>
  <si>
    <t>Systematiek voor het toekennen van de score</t>
  </si>
  <si>
    <t>Fictieve korting 
(behaalde kwaliteitswaarde)</t>
  </si>
  <si>
    <t>Maximale fictieve korting 
(maximale kwaliteitswaarde)</t>
  </si>
  <si>
    <t>Behaalde fictieve korting</t>
  </si>
  <si>
    <t>PR-5</t>
  </si>
  <si>
    <t>PR-2</t>
  </si>
  <si>
    <t>PR-3</t>
  </si>
  <si>
    <t>1. Kwalitatieve gunningcriteria</t>
  </si>
  <si>
    <t xml:space="preserve">Conform het Programma van eisen moeten alle voertuigen die inschrijver inzet (voor inzameling en transport) minimaal voldoen aan emissienorm Euro-6 /Euro-6. In dit gunningscriterium wordt gevraagd of inschrijver bereid is om structureel duurzamere voertuigen (voor  inzameling en transport) in te zetten. 
Vraagstelling: Zet inschrijver voor inzameling (binnen het werkgebied van opdrachtgever) en transport (vanuit het werkgebied naar de ontvangstlocatie (eerste lossingsadres of direct verwerkingslocatie), aanvullend op hetgeen dat geëist is in het Programma van eisen, voertuigen in met een duurzamere vorm van aandrijving of duurzamere brandstof?
</t>
  </si>
  <si>
    <t>Vraag</t>
  </si>
  <si>
    <t>Toekennen van de score</t>
  </si>
  <si>
    <t>KG-2</t>
  </si>
  <si>
    <t>Inzet duurzamere inzamelvoertuigen</t>
  </si>
  <si>
    <t>KG-1</t>
  </si>
  <si>
    <t xml:space="preserve">  </t>
  </si>
  <si>
    <t>…………………………..................................................................</t>
  </si>
  <si>
    <t>Algemeen</t>
  </si>
  <si>
    <t>Inschrijver past, op straffe van uitsluiting, alleen de geel gearceerde cellen aan. Inschrijver moet alle geel gearceerde cellen invullen. Alle ingevulde waarden (in de gele cellen) moeten correct en ondubbelzinnig zijn.</t>
  </si>
  <si>
    <t xml:space="preserve">De eenheidsprijzen zijn conform alle voorwaarden uit het programma van eisen en alle overige aanbestedingsdocumenten (waaronder de kwalitatieve gunningscriteria). Als de eenheidsprijs een opbrengst voor opdrachtgever is, moet inschrijver zelf een negatief getal invullen (incl. minteken).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</si>
  <si>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</si>
  <si>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Maximale kwaliteitswaarde</t>
  </si>
  <si>
    <t>[Invullen door inschrijver]</t>
  </si>
  <si>
    <t>A) 0%</t>
  </si>
  <si>
    <t>C) 2% tot 4%</t>
  </si>
  <si>
    <t>D) 4% tot 6%</t>
  </si>
  <si>
    <t>E) 6% tot 8%</t>
  </si>
  <si>
    <t xml:space="preserve">Inschrijver past, op straffe van uitsluiting, alleen de geel gearceerde cellen aan. Inschrijver moet alle geel gearceerde cellen correct en ondubbelzinnig invullen. </t>
  </si>
  <si>
    <t>Totaal</t>
  </si>
  <si>
    <t>A) Nee</t>
  </si>
  <si>
    <t>B) Ja</t>
  </si>
  <si>
    <t>Antwoord (percentage boven op het geëiste)</t>
  </si>
  <si>
    <t>.........................................................................................</t>
  </si>
  <si>
    <t>B) Ja, inschrijver is gecertificeerd op niveau 1</t>
  </si>
  <si>
    <t>C) Ja, inschrijver is gecertificeerd op niveau 2</t>
  </si>
  <si>
    <t xml:space="preserve">D) Ja, inschrijver is gecertificeerd op niveau 3 </t>
  </si>
  <si>
    <t xml:space="preserve">E) Ja, inschrijver is gecertificeerd op niveau 4 </t>
  </si>
  <si>
    <t>F) Ja, inschrijver is gecertificeerd op niveau 5</t>
  </si>
  <si>
    <t>Maximaal te behalen fictieve korting
Totaal maximaal te behalen kwaliteitswaarde KG-1 tm KG-3)</t>
  </si>
  <si>
    <t>Inschrijver geeft hier zijn naam op.</t>
  </si>
  <si>
    <t>Prijs per eenheid (2) excl. btw</t>
  </si>
  <si>
    <t>Aantal (3)</t>
  </si>
  <si>
    <t>Subtotaal (2x3) excl. btw</t>
  </si>
  <si>
    <t>,</t>
  </si>
  <si>
    <t>De prijzen voor de genoemde opties worden niet meegewogen in de beoordeling van het onderdeel prijs.</t>
  </si>
  <si>
    <t>Inschrijver vermeldt de correcte NAW-gegevens van de overslaglocatie(s) die als ontvangstlocatie(s) voor het ingezamelde textiel gebruikt zullen worden, alsmede de eigenaar van de overslaglocatie(s).</t>
  </si>
  <si>
    <t xml:space="preserve">Inschrijver vermeldt de correcte NAW-gegevens van de  verwerkingslocatie(s) van textiel, alsmede de eigenaar van de verwerkingsinrichting. </t>
  </si>
  <si>
    <t>Social Return</t>
  </si>
  <si>
    <t>B) 0,1% tot 2%</t>
  </si>
  <si>
    <t>F) 8% of meer</t>
  </si>
  <si>
    <t>Vergroten omvang textielinzameling</t>
  </si>
  <si>
    <t>PR-6</t>
  </si>
  <si>
    <t xml:space="preserve">De inschrijfprijs bestaat uit het Subtotaal Deel A en Subtotaal Deel B (bij elkaar opgeteld). De inschrijfprijs wordt gebruikt voor de beoordeling om de beste prijs-kwaliteitverhouding te kunnen vaststellen.  </t>
  </si>
  <si>
    <t>NAAM INSCHRIJVER: (1)</t>
  </si>
  <si>
    <t xml:space="preserve">Deel A: Prijs inzameling textiel bovengrondse containers </t>
  </si>
  <si>
    <t>Subtotaal Deel A: Prijs inzameling en verwerking bovengrondse containers (4)</t>
  </si>
  <si>
    <t>10 weken</t>
  </si>
  <si>
    <t>8 weken</t>
  </si>
  <si>
    <t>6 weken</t>
  </si>
  <si>
    <t>4 weken</t>
  </si>
  <si>
    <t>Deel B: Opbrengsten inzameling textiel</t>
  </si>
  <si>
    <t xml:space="preserve">per container per maand </t>
  </si>
  <si>
    <t>PR-4.1</t>
  </si>
  <si>
    <t>PR-4.2</t>
  </si>
  <si>
    <t>Binnen 3 maanden na ingangsdatum van de overeenkomst, wordt minimaal 70% van de inzamelbewegingen op de inzamelroute (routeinzameling) uitgevoerd met voertuigen die uitsluitend rijden op CNG/LNG.</t>
  </si>
  <si>
    <t>Binnen 3 maanden na ingangsdatum van de overeenkomst, wordt minimaal 70% van de inzamelbewegingen op de inzamelroute (routeinzameling) uitgevoerd met hybride aangedreven voertuigen (onder hybride wordt verstaan een combinatie van diesel met elektrisch).</t>
  </si>
  <si>
    <t xml:space="preserve">Alle voertuigen met een dieselmotor die inschrijver inzet vanaf de ingangsdatum van de overeenkomst gebruiken als brandstof Biodiesel B100 (HVO100). </t>
  </si>
  <si>
    <t>WBM over het te verwerken restafval (tarief 2024 = € 39,23)</t>
  </si>
  <si>
    <t>Opbrengsten recyclebaar textiel (bij opbrengst het bedrag opgeven met een "-"  teken</t>
  </si>
  <si>
    <r>
      <t>Dit subtotaal (A) voor het onderdeel inzameling, transport en huurkosten van textiel uit</t>
    </r>
    <r>
      <rPr>
        <strike/>
        <sz val="10"/>
        <rFont val="Century Gothic"/>
        <family val="2"/>
      </rPr>
      <t xml:space="preserve"> </t>
    </r>
    <r>
      <rPr>
        <sz val="10"/>
        <rFont val="Century Gothic"/>
        <family val="2"/>
      </rPr>
      <t xml:space="preserve">bovengrondse containers wordt gebruikt voor de beoordeling van het onderdeel prijs. </t>
    </r>
  </si>
  <si>
    <t xml:space="preserve">Dit subtotaal (B) voor het onderdeel verwerking restafval en de opbrengsten van textiel wordt gebruikt voor de beoordeling van het onderdeel prijs. </t>
  </si>
  <si>
    <r>
      <t>Gegevens verwerkingslocatie(s)</t>
    </r>
    <r>
      <rPr>
        <b/>
        <sz val="11"/>
        <color rgb="FFFFFFFF"/>
        <rFont val="Century Gothic"/>
        <family val="2"/>
      </rPr>
      <t xml:space="preserve"> (9)</t>
    </r>
  </si>
  <si>
    <t xml:space="preserve">Gegevens ontvangstlocatie (8) </t>
  </si>
  <si>
    <t xml:space="preserve">Optioneel (7) </t>
  </si>
  <si>
    <r>
      <rPr>
        <b/>
        <u/>
        <sz val="12"/>
        <color rgb="FFFFFFFF"/>
        <rFont val="Century Gothic"/>
        <family val="2"/>
      </rPr>
      <t>Inschrijfprijs (6)</t>
    </r>
    <r>
      <rPr>
        <b/>
        <sz val="12"/>
        <color rgb="FFFFFFFF"/>
        <rFont val="Century Gothic"/>
        <family val="2"/>
      </rPr>
      <t xml:space="preserve">: 
Subtotaal deel A + Subtotaal Deel B </t>
    </r>
  </si>
  <si>
    <t>per ton</t>
  </si>
  <si>
    <t>Inzamelkosten textiel bovengrondse containers bij de uitvoering van de noodzakelijke inzamelroutes inclusief aftransport en de verwerkingskosten en/of -opbrengsten</t>
  </si>
  <si>
    <t>Per ton</t>
  </si>
  <si>
    <t xml:space="preserve">Kosten voor de verwerking van het restafval in het aangeboden textiel  exclusief WBM </t>
  </si>
  <si>
    <t>Prijs lediging bij calamiteiten conform eis E-23 van het Programma van eisen</t>
  </si>
  <si>
    <t>De inschrijver past SROI toe conform het uitvoeringsprotocol
(zie tevens Bijlage L - Protocol Social Return)</t>
  </si>
  <si>
    <t>minimaal 12% SROI v.d. inschrijfprijs</t>
  </si>
  <si>
    <t>minimaal 8% SROI v.d. inschrijfprijs</t>
  </si>
  <si>
    <t>minimaal 6% SROI v.d. inschrijfprijs</t>
  </si>
  <si>
    <t>5% SROI v.d. inschrijfprijs</t>
  </si>
  <si>
    <t xml:space="preserve">Maandelijkse kosten voor het beschikbaar stellen van een bovengrondse handlos inzamelcontainer met een inhoud van ± 1,8 m3 </t>
  </si>
  <si>
    <t>Subtotaal Deel B: Opbrengsten textiel inzameling (5)</t>
  </si>
  <si>
    <t>Bij start van de overeenkomst, wordt minimaal 75% van de inzamelbewegingen op de inzamelroute (routeinzameling) uitgevoerd met elektrisch of H2 aangedreven voertuigen.</t>
  </si>
  <si>
    <r>
      <rPr>
        <b/>
        <sz val="10"/>
        <rFont val="Century Gothic"/>
        <family val="2"/>
      </rPr>
      <t xml:space="preserve">Gesloten vraag 
</t>
    </r>
    <r>
      <rPr>
        <sz val="10"/>
        <rFont val="Century Gothic"/>
        <family val="2"/>
      </rPr>
      <t>Per antwoordoptie (A t/m D) "Ja"/"Nee" als antwoord invullen (per antwoordoptie een keuze tussen "Ja" of "Nee" maken). Meerdere antwoordopties kunnen met "Ja" beantwoord worden .
Per antwoordoptie die inschrijver met "ja" beantwoordt, krijgt inschrijver het opgegeven aantal punten toegekend. Het totaal aantal behaalde punten op KG-1  is de som van de behaalde punten per antwoordoptie.</t>
    </r>
    <r>
      <rPr>
        <b/>
        <sz val="10"/>
        <color rgb="FFFF0000"/>
        <rFont val="Century Gothic"/>
        <family val="2"/>
      </rPr>
      <t xml:space="preserve"> Bij a</t>
    </r>
    <r>
      <rPr>
        <b/>
        <u/>
        <sz val="10"/>
        <color rgb="FFFF0000"/>
        <rFont val="Century Gothic"/>
        <family val="2"/>
      </rPr>
      <t>ntwoordopties A en B en C mag er maximaal één keuze met "ja" beantwoord worden.  Indien inschrijver bij antwoordopties A, B en C meer dan 1 keer met "Ja" beantwoordt, ontvangt inschrijver € 0,- fictieve korting voor zowel antwoordoptie A, B alsook C.</t>
    </r>
  </si>
  <si>
    <r>
      <t>Gunningscriteria textiel</t>
    </r>
    <r>
      <rPr>
        <b/>
        <sz val="12"/>
        <color rgb="FFFF0000"/>
        <rFont val="Century Gothic"/>
        <family val="2"/>
      </rPr>
      <t xml:space="preserve"> GEWIJZIGD nav NvI1</t>
    </r>
    <r>
      <rPr>
        <b/>
        <sz val="12"/>
        <color indexed="9"/>
        <rFont val="Century Gothic"/>
        <family val="2"/>
      </rPr>
      <t xml:space="preserve">
2. Inschrijfprijs</t>
    </r>
  </si>
  <si>
    <r>
      <t xml:space="preserve">Gunningscriteria textiel </t>
    </r>
    <r>
      <rPr>
        <b/>
        <sz val="12"/>
        <color rgb="FFFF0000"/>
        <rFont val="Century Gothic"/>
        <family val="2"/>
      </rPr>
      <t>GEWIJZIGD nav NvI1</t>
    </r>
    <r>
      <rPr>
        <b/>
        <sz val="12"/>
        <color indexed="9"/>
        <rFont val="Century Gothic"/>
        <family val="2"/>
      </rPr>
      <t xml:space="preserve">
1. Kwalitatieve gunningscriteria</t>
    </r>
  </si>
  <si>
    <r>
      <t xml:space="preserve">Europese openbare aanbesteding
 "Inzameling en verwerking van  textiel"
Gunningscriteria
</t>
    </r>
    <r>
      <rPr>
        <b/>
        <sz val="12"/>
        <color rgb="FFFF0000"/>
        <rFont val="Century Gothic"/>
        <family val="2"/>
      </rPr>
      <t xml:space="preserve"> GEWIJZIGD nav NvI1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</si>
</sst>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s>
  <fonts count="67" x14ac:knownFonts="1">
    <font>
      <sz val="10"/>
      <color theme="1"/>
      <name val="Century Gothic"/>
      <family val="2"/>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sz val="10"/>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sz val="10"/>
      <name val="Arial"/>
      <family val="2"/>
    </font>
    <font>
      <b/>
      <sz val="10"/>
      <name val="Century Gothic"/>
      <family val="2"/>
    </font>
    <font>
      <sz val="10"/>
      <name val="Arial"/>
      <family val="2"/>
    </font>
    <font>
      <b/>
      <sz val="12"/>
      <name val="Century Gothic"/>
      <family val="2"/>
    </font>
    <font>
      <sz val="10"/>
      <name val="Century Gothic"/>
      <family val="2"/>
    </font>
    <font>
      <sz val="10"/>
      <color theme="1"/>
      <name val="Century Gothic"/>
      <family val="2"/>
    </font>
    <font>
      <u/>
      <sz val="10"/>
      <color theme="10"/>
      <name val="Arial"/>
      <family val="2"/>
    </font>
    <font>
      <sz val="11"/>
      <color theme="1"/>
      <name val="Calibri"/>
      <family val="2"/>
      <scheme val="minor"/>
    </font>
    <font>
      <sz val="10"/>
      <color rgb="FFFF0000"/>
      <name val="Century Gothic"/>
      <family val="2"/>
    </font>
    <font>
      <sz val="9"/>
      <color theme="1"/>
      <name val="Century Gothic"/>
      <family val="2"/>
    </font>
    <font>
      <sz val="10"/>
      <color theme="0" tint="-0.14999847407452621"/>
      <name val="Century Gothic"/>
      <family val="2"/>
    </font>
    <font>
      <b/>
      <sz val="11"/>
      <color indexed="9"/>
      <name val="Century Gothic"/>
      <family val="2"/>
    </font>
    <font>
      <u/>
      <sz val="10"/>
      <color theme="0" tint="-0.14999847407452621"/>
      <name val="Century Gothic"/>
      <family val="2"/>
    </font>
    <font>
      <b/>
      <u/>
      <sz val="12"/>
      <color indexed="30"/>
      <name val="Century Gothic"/>
      <family val="2"/>
    </font>
    <font>
      <b/>
      <sz val="10"/>
      <color theme="1"/>
      <name val="Century Gothic"/>
      <family val="2"/>
    </font>
    <font>
      <sz val="11"/>
      <name val="Century Gothic"/>
      <family val="2"/>
    </font>
    <font>
      <b/>
      <sz val="11"/>
      <color theme="0"/>
      <name val="Century Gothic"/>
      <family val="2"/>
    </font>
    <font>
      <sz val="9"/>
      <color rgb="FFFF0000"/>
      <name val="Century Gothic"/>
      <family val="2"/>
    </font>
    <font>
      <sz val="11"/>
      <color theme="1"/>
      <name val="Century Gothic"/>
      <family val="2"/>
    </font>
    <font>
      <b/>
      <sz val="12"/>
      <color theme="0"/>
      <name val="Century Gothic"/>
      <family val="2"/>
    </font>
    <font>
      <b/>
      <sz val="11"/>
      <name val="Century Gothic"/>
      <family val="2"/>
    </font>
    <font>
      <sz val="11"/>
      <color theme="1"/>
      <name val="Cambria"/>
      <family val="2"/>
      <scheme val="major"/>
    </font>
    <font>
      <b/>
      <sz val="12"/>
      <color indexed="9"/>
      <name val="Century Gothic"/>
      <family val="2"/>
    </font>
    <font>
      <b/>
      <sz val="11"/>
      <color theme="0"/>
      <name val="Cambria"/>
      <family val="2"/>
      <scheme val="major"/>
    </font>
    <font>
      <sz val="10"/>
      <color theme="1"/>
      <name val="Cambria"/>
      <family val="2"/>
      <scheme val="major"/>
    </font>
    <font>
      <b/>
      <sz val="10"/>
      <color rgb="FFFF0000"/>
      <name val="Century Gothic"/>
      <family val="2"/>
    </font>
    <font>
      <b/>
      <u/>
      <sz val="10"/>
      <color rgb="FFFF0000"/>
      <name val="Century Gothic"/>
      <family val="2"/>
    </font>
    <font>
      <sz val="10"/>
      <color rgb="FF000000"/>
      <name val="Century Gothic"/>
      <family val="2"/>
    </font>
    <font>
      <sz val="11"/>
      <color theme="0"/>
      <name val="Cambria"/>
      <family val="2"/>
      <scheme val="major"/>
    </font>
    <font>
      <sz val="12"/>
      <color theme="1"/>
      <name val="Century Gothic"/>
      <family val="2"/>
    </font>
    <font>
      <b/>
      <sz val="9"/>
      <name val="Century Gothic"/>
      <family val="2"/>
    </font>
    <font>
      <b/>
      <sz val="9"/>
      <color theme="0"/>
      <name val="Century Gothic"/>
      <family val="2"/>
    </font>
    <font>
      <b/>
      <sz val="11"/>
      <color theme="1"/>
      <name val="Century Gothic"/>
      <family val="2"/>
    </font>
    <font>
      <b/>
      <sz val="12"/>
      <color rgb="FFFFFFFF"/>
      <name val="Century Gothic"/>
      <family val="2"/>
    </font>
    <font>
      <b/>
      <u/>
      <sz val="12"/>
      <color rgb="FFFFFFFF"/>
      <name val="Century Gothic"/>
      <family val="2"/>
    </font>
    <font>
      <b/>
      <sz val="12"/>
      <color theme="1"/>
      <name val="Century Gothic"/>
      <family val="2"/>
    </font>
    <font>
      <b/>
      <sz val="11"/>
      <color rgb="FFFFFFFF"/>
      <name val="Century Gothic"/>
      <family val="2"/>
    </font>
    <font>
      <sz val="11"/>
      <color rgb="FFFF0000"/>
      <name val="Century Gothic"/>
      <family val="2"/>
    </font>
    <font>
      <sz val="8"/>
      <name val="Century Gothic"/>
      <family val="2"/>
    </font>
    <font>
      <strike/>
      <sz val="10"/>
      <name val="Century Gothic"/>
      <family val="2"/>
    </font>
    <font>
      <b/>
      <sz val="12"/>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3366FF"/>
        <bgColor indexed="64"/>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theme="5" tint="0.59999389629810485"/>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bottom/>
      <diagonal/>
    </border>
    <border>
      <left style="thin">
        <color indexed="64"/>
      </left>
      <right/>
      <top/>
      <bottom style="thin">
        <color indexed="64"/>
      </bottom>
      <diagonal/>
    </border>
  </borders>
  <cellStyleXfs count="786">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2" fillId="0" borderId="0" applyNumberForma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5"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5"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3" fillId="0" borderId="0"/>
    <xf numFmtId="0" fontId="6" fillId="0" borderId="0"/>
    <xf numFmtId="0" fontId="31" fillId="0" borderId="0"/>
    <xf numFmtId="0" fontId="33" fillId="0" borderId="0"/>
    <xf numFmtId="0" fontId="6" fillId="0" borderId="0"/>
    <xf numFmtId="0" fontId="33"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33" fillId="0" borderId="0"/>
    <xf numFmtId="0" fontId="33" fillId="0" borderId="0"/>
    <xf numFmtId="0" fontId="33"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2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31"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6"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1"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44" fontId="33" fillId="0" borderId="0" applyFont="0" applyFill="0" applyBorder="0" applyAlignment="0" applyProtection="0"/>
    <xf numFmtId="43" fontId="6" fillId="0" borderId="0" applyFont="0" applyFill="0" applyBorder="0" applyAlignment="0" applyProtection="0"/>
    <xf numFmtId="9" fontId="31" fillId="0" borderId="0" applyFont="0" applyFill="0" applyBorder="0" applyAlignment="0" applyProtection="0"/>
    <xf numFmtId="9" fontId="6" fillId="0" borderId="0" applyFont="0" applyFill="0" applyBorder="0" applyAlignment="0" applyProtection="0"/>
    <xf numFmtId="0" fontId="4" fillId="0" borderId="0"/>
    <xf numFmtId="0" fontId="3" fillId="0" borderId="0"/>
    <xf numFmtId="0" fontId="35"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0" fontId="2" fillId="0" borderId="0"/>
    <xf numFmtId="44" fontId="31" fillId="0" borderId="0" applyFont="0" applyFill="0" applyBorder="0" applyAlignment="0" applyProtection="0"/>
  </cellStyleXfs>
  <cellXfs count="294">
    <xf numFmtId="0" fontId="0" fillId="0" borderId="0" xfId="0"/>
    <xf numFmtId="9" fontId="7" fillId="0" borderId="0" xfId="774" applyFont="1" applyFill="1" applyBorder="1" applyAlignment="1" applyProtection="1">
      <alignment vertical="top" wrapText="1"/>
    </xf>
    <xf numFmtId="1" fontId="31" fillId="27" borderId="10" xfId="772" applyNumberFormat="1" applyFont="1" applyFill="1" applyBorder="1" applyAlignment="1" applyProtection="1">
      <alignment horizontal="center" vertical="center"/>
      <protection locked="0"/>
    </xf>
    <xf numFmtId="9" fontId="30" fillId="0" borderId="10" xfId="774" applyFont="1" applyFill="1" applyBorder="1" applyAlignment="1" applyProtection="1">
      <alignment vertical="top" wrapText="1"/>
    </xf>
    <xf numFmtId="164" fontId="56" fillId="0" borderId="0" xfId="391" applyFont="1" applyBorder="1" applyAlignment="1" applyProtection="1">
      <alignment vertical="center"/>
    </xf>
    <xf numFmtId="164" fontId="46" fillId="30" borderId="39" xfId="391" applyFont="1" applyFill="1" applyBorder="1" applyAlignment="1" applyProtection="1">
      <alignment horizontal="right" vertical="center"/>
    </xf>
    <xf numFmtId="164" fontId="56" fillId="0" borderId="0" xfId="391" applyFont="1" applyBorder="1" applyAlignment="1" applyProtection="1">
      <alignment horizontal="right" vertical="center"/>
    </xf>
    <xf numFmtId="164" fontId="56" fillId="0" borderId="11" xfId="391" applyFont="1" applyBorder="1" applyAlignment="1" applyProtection="1">
      <alignment horizontal="right" vertical="center"/>
    </xf>
    <xf numFmtId="164" fontId="31" fillId="27" borderId="14" xfId="391" applyFont="1" applyFill="1" applyBorder="1" applyAlignment="1" applyProtection="1">
      <alignment horizontal="left" vertical="center"/>
      <protection locked="0"/>
    </xf>
    <xf numFmtId="164" fontId="0" fillId="0" borderId="14" xfId="391" applyFont="1" applyBorder="1" applyAlignment="1" applyProtection="1">
      <alignment vertical="center"/>
    </xf>
    <xf numFmtId="164" fontId="2" fillId="0" borderId="11" xfId="391" applyFont="1" applyFill="1" applyBorder="1" applyAlignment="1" applyProtection="1">
      <alignment vertical="center"/>
    </xf>
    <xf numFmtId="164" fontId="46" fillId="0" borderId="0" xfId="391" applyFont="1" applyFill="1" applyBorder="1" applyAlignment="1" applyProtection="1">
      <alignment horizontal="right" vertical="center"/>
    </xf>
    <xf numFmtId="0" fontId="30" fillId="27" borderId="38" xfId="782" applyFont="1" applyFill="1" applyBorder="1" applyAlignment="1" applyProtection="1">
      <alignment vertical="center" wrapText="1"/>
      <protection locked="0"/>
    </xf>
    <xf numFmtId="0" fontId="30" fillId="27" borderId="37" xfId="782" applyFont="1" applyFill="1" applyBorder="1" applyAlignment="1" applyProtection="1">
      <alignment vertical="center" wrapText="1"/>
      <protection locked="0"/>
    </xf>
    <xf numFmtId="0" fontId="30" fillId="27" borderId="37" xfId="782" applyFont="1" applyFill="1" applyBorder="1" applyAlignment="1" applyProtection="1">
      <alignment horizontal="center" vertical="center"/>
      <protection locked="0"/>
    </xf>
    <xf numFmtId="0" fontId="30" fillId="27" borderId="37" xfId="782" applyFont="1" applyFill="1" applyBorder="1" applyAlignment="1" applyProtection="1">
      <alignment horizontal="left" vertical="center"/>
      <protection locked="0"/>
    </xf>
    <xf numFmtId="0" fontId="30" fillId="27" borderId="14" xfId="782" applyFont="1" applyFill="1" applyBorder="1" applyAlignment="1" applyProtection="1">
      <alignment vertical="center" wrapText="1"/>
      <protection locked="0"/>
    </xf>
    <xf numFmtId="0" fontId="30" fillId="27" borderId="32" xfId="782" applyFont="1" applyFill="1" applyBorder="1" applyAlignment="1" applyProtection="1">
      <alignment vertical="center" wrapText="1"/>
      <protection locked="0"/>
    </xf>
    <xf numFmtId="0" fontId="30" fillId="27" borderId="32" xfId="782" applyFont="1" applyFill="1" applyBorder="1" applyAlignment="1" applyProtection="1">
      <alignment horizontal="center" vertical="center"/>
      <protection locked="0"/>
    </xf>
    <xf numFmtId="0" fontId="30" fillId="27" borderId="32" xfId="782" applyFont="1" applyFill="1" applyBorder="1" applyAlignment="1" applyProtection="1">
      <alignment horizontal="left" vertical="center"/>
      <protection locked="0"/>
    </xf>
    <xf numFmtId="164" fontId="31" fillId="27" borderId="37" xfId="391" applyFont="1" applyFill="1" applyBorder="1" applyAlignment="1" applyProtection="1">
      <alignment horizontal="left" vertical="center"/>
      <protection locked="0"/>
    </xf>
    <xf numFmtId="0" fontId="30" fillId="25" borderId="15" xfId="0" applyFont="1" applyFill="1" applyBorder="1"/>
    <xf numFmtId="0" fontId="30" fillId="25" borderId="16" xfId="0" applyFont="1" applyFill="1" applyBorder="1"/>
    <xf numFmtId="0" fontId="30" fillId="25" borderId="17" xfId="0" applyFont="1" applyFill="1" applyBorder="1"/>
    <xf numFmtId="0" fontId="30" fillId="25" borderId="18" xfId="0" applyFont="1" applyFill="1" applyBorder="1"/>
    <xf numFmtId="0" fontId="30" fillId="25" borderId="0" xfId="0" applyFont="1" applyFill="1"/>
    <xf numFmtId="0" fontId="30" fillId="25" borderId="19" xfId="0" applyFont="1" applyFill="1" applyBorder="1"/>
    <xf numFmtId="0" fontId="30" fillId="25" borderId="18" xfId="0" applyFont="1" applyFill="1" applyBorder="1" applyAlignment="1">
      <alignment vertical="top"/>
    </xf>
    <xf numFmtId="0" fontId="30" fillId="25" borderId="0" xfId="0" applyFont="1" applyFill="1" applyAlignment="1">
      <alignment vertical="top"/>
    </xf>
    <xf numFmtId="0" fontId="0" fillId="25" borderId="0" xfId="0" applyFill="1"/>
    <xf numFmtId="0" fontId="30" fillId="25" borderId="19" xfId="0" applyFont="1" applyFill="1" applyBorder="1" applyAlignment="1">
      <alignment vertical="top"/>
    </xf>
    <xf numFmtId="0" fontId="36" fillId="25" borderId="0" xfId="0" applyFont="1" applyFill="1" applyAlignment="1">
      <alignment vertical="top"/>
    </xf>
    <xf numFmtId="0" fontId="39" fillId="25" borderId="0" xfId="0" applyFont="1" applyFill="1"/>
    <xf numFmtId="0" fontId="27" fillId="25" borderId="0" xfId="0" applyFont="1" applyFill="1"/>
    <xf numFmtId="0" fontId="40" fillId="25" borderId="0" xfId="0" quotePrefix="1" applyFont="1" applyFill="1"/>
    <xf numFmtId="0" fontId="0" fillId="25" borderId="0" xfId="0" quotePrefix="1" applyFill="1"/>
    <xf numFmtId="0" fontId="34" fillId="25" borderId="0" xfId="0" applyFont="1" applyFill="1" applyAlignment="1">
      <alignment horizontal="left" vertical="top"/>
    </xf>
    <xf numFmtId="0" fontId="36" fillId="25" borderId="18" xfId="0" applyFont="1" applyFill="1" applyBorder="1" applyAlignment="1">
      <alignment vertical="top"/>
    </xf>
    <xf numFmtId="0" fontId="36" fillId="25" borderId="0" xfId="0" applyFont="1" applyFill="1"/>
    <xf numFmtId="0" fontId="38" fillId="25" borderId="0" xfId="0" applyFont="1" applyFill="1"/>
    <xf numFmtId="0" fontId="36" fillId="25" borderId="19" xfId="0" applyFont="1" applyFill="1" applyBorder="1" applyAlignment="1">
      <alignment vertical="top"/>
    </xf>
    <xf numFmtId="0" fontId="36" fillId="25" borderId="0" xfId="0" quotePrefix="1" applyFont="1" applyFill="1"/>
    <xf numFmtId="0" fontId="30" fillId="25" borderId="20" xfId="0" applyFont="1" applyFill="1" applyBorder="1"/>
    <xf numFmtId="0" fontId="30" fillId="25" borderId="21" xfId="0" applyFont="1" applyFill="1" applyBorder="1"/>
    <xf numFmtId="0" fontId="30" fillId="25" borderId="22" xfId="0" applyFont="1" applyFill="1" applyBorder="1"/>
    <xf numFmtId="44" fontId="34" fillId="0" borderId="0" xfId="737" applyFont="1" applyFill="1" applyBorder="1" applyAlignment="1" applyProtection="1">
      <alignment horizontal="center" vertical="center" wrapText="1"/>
    </xf>
    <xf numFmtId="164" fontId="31" fillId="27" borderId="32" xfId="391" applyFont="1" applyFill="1" applyBorder="1" applyAlignment="1" applyProtection="1">
      <alignment horizontal="left" vertical="center"/>
      <protection locked="0"/>
    </xf>
    <xf numFmtId="164" fontId="0" fillId="0" borderId="52" xfId="391" applyFont="1" applyBorder="1" applyAlignment="1" applyProtection="1">
      <alignment vertical="center"/>
    </xf>
    <xf numFmtId="164" fontId="58" fillId="30" borderId="49" xfId="391" applyFont="1" applyFill="1" applyBorder="1" applyAlignment="1" applyProtection="1">
      <alignment vertical="center"/>
    </xf>
    <xf numFmtId="164" fontId="0" fillId="0" borderId="54" xfId="391" applyFont="1" applyBorder="1" applyAlignment="1" applyProtection="1">
      <alignment vertical="center"/>
    </xf>
    <xf numFmtId="164" fontId="31" fillId="27" borderId="56" xfId="391" applyFont="1" applyFill="1" applyBorder="1" applyAlignment="1" applyProtection="1">
      <alignment horizontal="left" vertical="center"/>
      <protection locked="0"/>
    </xf>
    <xf numFmtId="44" fontId="7" fillId="25" borderId="56" xfId="785" applyFont="1" applyFill="1" applyBorder="1" applyAlignment="1" applyProtection="1">
      <alignment horizontal="left" vertical="center" wrapText="1"/>
    </xf>
    <xf numFmtId="0" fontId="37" fillId="24" borderId="10" xfId="547" applyFont="1" applyFill="1" applyBorder="1" applyAlignment="1">
      <alignment horizontal="right" vertical="center" wrapText="1"/>
    </xf>
    <xf numFmtId="0" fontId="35" fillId="0" borderId="0" xfId="777" applyFont="1" applyAlignment="1">
      <alignment vertical="center"/>
    </xf>
    <xf numFmtId="0" fontId="37" fillId="24" borderId="10" xfId="548" applyFont="1" applyFill="1" applyBorder="1" applyAlignment="1">
      <alignment horizontal="center" vertical="center" wrapText="1"/>
    </xf>
    <xf numFmtId="0" fontId="37" fillId="24" borderId="10" xfId="548" applyFont="1" applyFill="1" applyBorder="1" applyAlignment="1">
      <alignment horizontal="left" vertical="center" wrapText="1"/>
    </xf>
    <xf numFmtId="0" fontId="63" fillId="0" borderId="0" xfId="548" applyFont="1" applyAlignment="1">
      <alignment horizontal="left" vertical="center" wrapText="1"/>
    </xf>
    <xf numFmtId="0" fontId="41" fillId="0" borderId="0" xfId="548" applyFont="1" applyAlignment="1">
      <alignment horizontal="left" vertical="center" wrapText="1"/>
    </xf>
    <xf numFmtId="0" fontId="30" fillId="0" borderId="10" xfId="547" applyFont="1" applyBorder="1" applyAlignment="1">
      <alignment horizontal="center" vertical="center" wrapText="1"/>
    </xf>
    <xf numFmtId="0" fontId="0" fillId="0" borderId="10" xfId="547" applyFont="1" applyBorder="1" applyAlignment="1">
      <alignment vertical="center" wrapText="1"/>
    </xf>
    <xf numFmtId="44" fontId="30" fillId="0" borderId="10" xfId="547" applyNumberFormat="1" applyFont="1" applyBorder="1" applyAlignment="1">
      <alignment horizontal="center" vertical="center" wrapText="1"/>
    </xf>
    <xf numFmtId="0" fontId="30" fillId="0" borderId="0" xfId="548" applyFont="1" applyAlignment="1">
      <alignment horizontal="left" vertical="center" wrapText="1"/>
    </xf>
    <xf numFmtId="0" fontId="30" fillId="0" borderId="10" xfId="547" applyFont="1" applyBorder="1" applyAlignment="1">
      <alignment vertical="center" wrapText="1"/>
    </xf>
    <xf numFmtId="0" fontId="34" fillId="0" borderId="0" xfId="548" applyFont="1" applyAlignment="1">
      <alignment horizontal="left" vertical="center" wrapText="1"/>
    </xf>
    <xf numFmtId="0" fontId="7" fillId="0" borderId="0" xfId="547" applyFont="1" applyAlignment="1">
      <alignment horizontal="center" vertical="center" wrapText="1"/>
    </xf>
    <xf numFmtId="0" fontId="7" fillId="0" borderId="0" xfId="547" applyFont="1" applyAlignment="1">
      <alignment vertical="center" wrapText="1"/>
    </xf>
    <xf numFmtId="44" fontId="43" fillId="0" borderId="0" xfId="547" applyNumberFormat="1" applyFont="1" applyAlignment="1">
      <alignment horizontal="center" vertical="center" wrapText="1"/>
    </xf>
    <xf numFmtId="44" fontId="7" fillId="0" borderId="0" xfId="547" quotePrefix="1" applyNumberFormat="1" applyFont="1" applyAlignment="1">
      <alignment horizontal="center" vertical="center" wrapText="1"/>
    </xf>
    <xf numFmtId="0" fontId="49" fillId="0" borderId="0" xfId="778" applyFont="1" applyAlignment="1">
      <alignment vertical="center"/>
    </xf>
    <xf numFmtId="0" fontId="42" fillId="26" borderId="10" xfId="548" applyFont="1" applyFill="1" applyBorder="1" applyAlignment="1">
      <alignment horizontal="center" vertical="center" wrapText="1"/>
    </xf>
    <xf numFmtId="0" fontId="42" fillId="26" borderId="10" xfId="548" applyFont="1" applyFill="1" applyBorder="1" applyAlignment="1">
      <alignment horizontal="left" vertical="center" wrapText="1"/>
    </xf>
    <xf numFmtId="0" fontId="47" fillId="0" borderId="0" xfId="778" applyFont="1" applyAlignment="1">
      <alignment vertical="center"/>
    </xf>
    <xf numFmtId="0" fontId="7" fillId="25" borderId="56" xfId="548" applyFont="1" applyFill="1" applyBorder="1" applyAlignment="1">
      <alignment horizontal="center" vertical="center" wrapText="1"/>
    </xf>
    <xf numFmtId="0" fontId="50" fillId="0" borderId="0" xfId="778" applyFont="1" applyAlignment="1">
      <alignment vertical="center"/>
    </xf>
    <xf numFmtId="0" fontId="47" fillId="0" borderId="0" xfId="779" applyFont="1" applyAlignment="1">
      <alignment horizontal="left" vertical="center"/>
    </xf>
    <xf numFmtId="44" fontId="47" fillId="0" borderId="0" xfId="779" applyNumberFormat="1" applyFont="1" applyAlignment="1">
      <alignment horizontal="center" vertical="center"/>
    </xf>
    <xf numFmtId="0" fontId="47" fillId="0" borderId="0" xfId="779" applyFont="1" applyAlignment="1">
      <alignment horizontal="center" vertical="center" wrapText="1"/>
    </xf>
    <xf numFmtId="0" fontId="30" fillId="0" borderId="0" xfId="557" applyFont="1" applyAlignment="1">
      <alignment vertical="center" wrapText="1"/>
    </xf>
    <xf numFmtId="0" fontId="31" fillId="0" borderId="0" xfId="778" applyFont="1" applyAlignment="1">
      <alignment vertical="center"/>
    </xf>
    <xf numFmtId="0" fontId="31" fillId="0" borderId="0" xfId="779" applyFont="1" applyAlignment="1">
      <alignment horizontal="left" vertical="center"/>
    </xf>
    <xf numFmtId="44" fontId="31" fillId="0" borderId="0" xfId="779" applyNumberFormat="1" applyFont="1" applyAlignment="1">
      <alignment horizontal="left" vertical="center"/>
    </xf>
    <xf numFmtId="0" fontId="31" fillId="0" borderId="0" xfId="779" applyFont="1" applyAlignment="1">
      <alignment horizontal="center" vertical="center" wrapText="1"/>
    </xf>
    <xf numFmtId="44" fontId="31" fillId="0" borderId="0" xfId="779" applyNumberFormat="1" applyFont="1" applyAlignment="1">
      <alignment horizontal="left" vertical="center" wrapText="1"/>
    </xf>
    <xf numFmtId="44" fontId="0" fillId="0" borderId="0" xfId="779" applyNumberFormat="1" applyFont="1" applyAlignment="1">
      <alignment horizontal="left" vertical="center"/>
    </xf>
    <xf numFmtId="0" fontId="0" fillId="0" borderId="0" xfId="779" applyFont="1" applyAlignment="1">
      <alignment horizontal="center" vertical="center" wrapText="1"/>
    </xf>
    <xf numFmtId="0" fontId="42" fillId="26" borderId="12" xfId="777" applyFont="1" applyFill="1" applyBorder="1" applyAlignment="1">
      <alignment horizontal="left" vertical="center"/>
    </xf>
    <xf numFmtId="0" fontId="42" fillId="26" borderId="29" xfId="777" applyFont="1" applyFill="1" applyBorder="1" applyAlignment="1">
      <alignment horizontal="left" vertical="center"/>
    </xf>
    <xf numFmtId="0" fontId="42" fillId="26" borderId="23" xfId="777" applyFont="1" applyFill="1" applyBorder="1" applyAlignment="1">
      <alignment horizontal="left" vertical="center"/>
    </xf>
    <xf numFmtId="0" fontId="42" fillId="0" borderId="45" xfId="777" applyFont="1" applyBorder="1" applyAlignment="1">
      <alignment vertical="center"/>
    </xf>
    <xf numFmtId="0" fontId="35" fillId="0" borderId="0" xfId="777" applyFont="1" applyAlignment="1">
      <alignment horizontal="center" vertical="center"/>
    </xf>
    <xf numFmtId="0" fontId="35" fillId="0" borderId="0" xfId="777" applyFont="1" applyAlignment="1">
      <alignment horizontal="center" vertical="center" wrapText="1"/>
    </xf>
    <xf numFmtId="0" fontId="30" fillId="0" borderId="0" xfId="547" applyFont="1" applyAlignment="1">
      <alignment horizontal="center" vertical="center" wrapText="1"/>
    </xf>
    <xf numFmtId="44" fontId="30" fillId="0" borderId="0" xfId="547" applyNumberFormat="1" applyFont="1" applyAlignment="1">
      <alignment horizontal="center" vertical="center" wrapText="1"/>
    </xf>
    <xf numFmtId="44" fontId="53" fillId="0" borderId="0" xfId="0" applyNumberFormat="1" applyFont="1" applyAlignment="1">
      <alignment vertical="center"/>
    </xf>
    <xf numFmtId="0" fontId="30" fillId="0" borderId="0" xfId="557" applyFont="1" applyAlignment="1">
      <alignment horizontal="center" vertical="center" wrapText="1"/>
    </xf>
    <xf numFmtId="0" fontId="31" fillId="25" borderId="0" xfId="547" applyFont="1" applyFill="1" applyAlignment="1">
      <alignment horizontal="center" vertical="center" wrapText="1"/>
    </xf>
    <xf numFmtId="0" fontId="31" fillId="0" borderId="0" xfId="777" applyFont="1" applyAlignment="1">
      <alignment horizontal="center" vertical="center"/>
    </xf>
    <xf numFmtId="44" fontId="31" fillId="0" borderId="0" xfId="779" applyNumberFormat="1" applyFont="1" applyAlignment="1">
      <alignment horizontal="left" vertical="top"/>
    </xf>
    <xf numFmtId="0" fontId="31" fillId="0" borderId="0" xfId="777" applyFont="1" applyAlignment="1">
      <alignment vertical="center"/>
    </xf>
    <xf numFmtId="0" fontId="31" fillId="0" borderId="0" xfId="777" applyFont="1" applyAlignment="1">
      <alignment horizontal="center" vertical="center" wrapText="1"/>
    </xf>
    <xf numFmtId="44" fontId="0" fillId="0" borderId="0" xfId="779" applyNumberFormat="1" applyFont="1" applyAlignment="1">
      <alignment horizontal="left" vertical="top" wrapText="1"/>
    </xf>
    <xf numFmtId="0" fontId="55" fillId="0" borderId="0" xfId="778" applyFont="1" applyAlignment="1">
      <alignment vertical="center"/>
    </xf>
    <xf numFmtId="0" fontId="55" fillId="0" borderId="0" xfId="779" applyFont="1" applyAlignment="1">
      <alignment horizontal="center" vertical="center"/>
    </xf>
    <xf numFmtId="44" fontId="55" fillId="0" borderId="0" xfId="779" applyNumberFormat="1" applyFont="1" applyAlignment="1">
      <alignment horizontal="center" vertical="center"/>
    </xf>
    <xf numFmtId="0" fontId="45" fillId="24" borderId="10" xfId="547" applyFont="1" applyFill="1" applyBorder="1" applyAlignment="1">
      <alignment horizontal="center" vertical="center" wrapText="1"/>
    </xf>
    <xf numFmtId="0" fontId="45" fillId="0" borderId="45" xfId="547" applyFont="1" applyBorder="1" applyAlignment="1">
      <alignment horizontal="center" vertical="center" wrapText="1"/>
    </xf>
    <xf numFmtId="0" fontId="55" fillId="0" borderId="0" xfId="547" applyFont="1" applyAlignment="1">
      <alignment horizontal="center" vertical="center" wrapText="1"/>
    </xf>
    <xf numFmtId="0" fontId="55" fillId="0" borderId="0" xfId="779" applyFont="1" applyAlignment="1">
      <alignment horizontal="left" vertical="center"/>
    </xf>
    <xf numFmtId="44" fontId="29" fillId="0" borderId="56" xfId="779" applyNumberFormat="1" applyFont="1" applyBorder="1" applyAlignment="1">
      <alignment horizontal="center" vertical="center" wrapText="1"/>
    </xf>
    <xf numFmtId="44" fontId="29" fillId="0" borderId="45" xfId="779" applyNumberFormat="1" applyFont="1" applyBorder="1" applyAlignment="1">
      <alignment horizontal="center" vertical="center" wrapText="1"/>
    </xf>
    <xf numFmtId="0" fontId="54" fillId="25" borderId="0" xfId="778" applyFont="1" applyFill="1" applyAlignment="1">
      <alignment vertical="center"/>
    </xf>
    <xf numFmtId="0" fontId="54" fillId="25" borderId="0" xfId="779" applyFont="1" applyFill="1" applyAlignment="1">
      <alignment horizontal="left" vertical="center"/>
    </xf>
    <xf numFmtId="0" fontId="49" fillId="25" borderId="31" xfId="547" applyFont="1" applyFill="1" applyBorder="1" applyAlignment="1">
      <alignment horizontal="center" vertical="center" wrapText="1"/>
    </xf>
    <xf numFmtId="44" fontId="49" fillId="25" borderId="0" xfId="779" applyNumberFormat="1" applyFont="1" applyFill="1" applyAlignment="1">
      <alignment horizontal="center" vertical="center" wrapText="1"/>
    </xf>
    <xf numFmtId="0" fontId="54" fillId="25" borderId="0" xfId="547" applyFont="1" applyFill="1" applyAlignment="1">
      <alignment horizontal="center" vertical="center" wrapText="1"/>
    </xf>
    <xf numFmtId="0" fontId="44" fillId="24" borderId="31" xfId="547" applyFont="1" applyFill="1" applyBorder="1" applyAlignment="1">
      <alignment horizontal="center" vertical="center" wrapText="1"/>
    </xf>
    <xf numFmtId="0" fontId="44" fillId="24" borderId="26" xfId="547" applyFont="1" applyFill="1" applyBorder="1" applyAlignment="1">
      <alignment horizontal="center" vertical="center" wrapText="1"/>
    </xf>
    <xf numFmtId="0" fontId="44" fillId="28" borderId="10" xfId="548" applyFont="1" applyFill="1" applyBorder="1" applyAlignment="1">
      <alignment horizontal="center" vertical="center" wrapText="1"/>
    </xf>
    <xf numFmtId="0" fontId="44" fillId="25" borderId="10" xfId="548" applyFont="1" applyFill="1" applyBorder="1" applyAlignment="1">
      <alignment horizontal="center" vertical="center" wrapText="1"/>
    </xf>
    <xf numFmtId="0" fontId="44" fillId="0" borderId="12" xfId="779" applyFont="1" applyBorder="1" applyAlignment="1">
      <alignment horizontal="left" vertical="center"/>
    </xf>
    <xf numFmtId="0" fontId="44" fillId="0" borderId="29" xfId="779" applyFont="1" applyBorder="1" applyAlignment="1">
      <alignment horizontal="left" vertical="center"/>
    </xf>
    <xf numFmtId="0" fontId="44" fillId="0" borderId="23" xfId="779" applyFont="1" applyBorder="1" applyAlignment="1">
      <alignment horizontal="left" vertical="center"/>
    </xf>
    <xf numFmtId="164" fontId="31" fillId="0" borderId="37" xfId="391" applyFont="1" applyFill="1" applyBorder="1" applyAlignment="1" applyProtection="1">
      <alignment horizontal="left" vertical="center"/>
    </xf>
    <xf numFmtId="164" fontId="2" fillId="0" borderId="0" xfId="391" applyFont="1" applyFill="1" applyBorder="1" applyAlignment="1" applyProtection="1">
      <alignment horizontal="left" vertical="center"/>
    </xf>
    <xf numFmtId="44" fontId="30" fillId="0" borderId="56" xfId="547" applyNumberFormat="1" applyFont="1" applyBorder="1" applyAlignment="1">
      <alignment horizontal="center" vertical="center" wrapText="1"/>
    </xf>
    <xf numFmtId="0" fontId="51" fillId="25" borderId="0" xfId="0" applyFont="1" applyFill="1"/>
    <xf numFmtId="0" fontId="45" fillId="26" borderId="34" xfId="547" applyFont="1" applyFill="1" applyBorder="1" applyAlignment="1">
      <alignment vertical="center" wrapText="1"/>
    </xf>
    <xf numFmtId="0" fontId="29" fillId="0" borderId="0" xfId="547" applyFont="1" applyAlignment="1">
      <alignment vertical="center" wrapText="1"/>
    </xf>
    <xf numFmtId="0" fontId="42" fillId="0" borderId="0" xfId="782" applyFont="1" applyAlignment="1">
      <alignment horizontal="center" vertical="center" wrapText="1"/>
    </xf>
    <xf numFmtId="0" fontId="2" fillId="0" borderId="0" xfId="782" applyFont="1" applyAlignment="1">
      <alignment vertical="top" wrapText="1"/>
    </xf>
    <xf numFmtId="0" fontId="2" fillId="0" borderId="0" xfId="782" applyFont="1" applyAlignment="1">
      <alignment vertical="center" wrapText="1"/>
    </xf>
    <xf numFmtId="0" fontId="46" fillId="28" borderId="13" xfId="548" applyFont="1" applyFill="1" applyBorder="1" applyAlignment="1">
      <alignment horizontal="center" vertical="center" wrapText="1"/>
    </xf>
    <xf numFmtId="0" fontId="46" fillId="28" borderId="32" xfId="548" applyFont="1" applyFill="1" applyBorder="1" applyAlignment="1">
      <alignment vertical="center" wrapText="1"/>
    </xf>
    <xf numFmtId="0" fontId="46" fillId="28" borderId="32" xfId="548" applyFont="1" applyFill="1" applyBorder="1" applyAlignment="1">
      <alignment horizontal="center" vertical="center" wrapText="1"/>
    </xf>
    <xf numFmtId="0" fontId="46" fillId="28" borderId="14" xfId="548" applyFont="1" applyFill="1" applyBorder="1" applyAlignment="1">
      <alignment horizontal="center" vertical="center" wrapText="1"/>
    </xf>
    <xf numFmtId="0" fontId="44" fillId="0" borderId="0" xfId="0" applyFont="1"/>
    <xf numFmtId="0" fontId="30" fillId="0" borderId="36" xfId="0" applyFont="1" applyBorder="1" applyAlignment="1">
      <alignment horizontal="center" vertical="center"/>
    </xf>
    <xf numFmtId="0" fontId="30" fillId="0" borderId="37" xfId="665" applyFont="1" applyBorder="1" applyAlignment="1">
      <alignment vertical="center" wrapText="1"/>
    </xf>
    <xf numFmtId="0" fontId="30" fillId="0" borderId="37" xfId="0" applyFont="1" applyBorder="1" applyAlignment="1">
      <alignment horizontal="center" vertical="center"/>
    </xf>
    <xf numFmtId="0" fontId="30" fillId="0" borderId="48" xfId="0" applyFont="1" applyBorder="1" applyAlignment="1">
      <alignment horizontal="center" vertical="center"/>
    </xf>
    <xf numFmtId="0" fontId="30" fillId="0" borderId="37" xfId="0" applyFont="1" applyBorder="1" applyAlignment="1">
      <alignment horizontal="center" vertical="center" wrapText="1"/>
    </xf>
    <xf numFmtId="0" fontId="2" fillId="0" borderId="28" xfId="0" applyFont="1" applyBorder="1" applyAlignment="1">
      <alignment horizontal="center" vertical="center"/>
    </xf>
    <xf numFmtId="0" fontId="57" fillId="0" borderId="0" xfId="0" applyFont="1" applyAlignment="1">
      <alignment vertical="center" wrapText="1"/>
    </xf>
    <xf numFmtId="0" fontId="37" fillId="24" borderId="30" xfId="547" applyFont="1" applyFill="1" applyBorder="1" applyAlignment="1">
      <alignment horizontal="center" vertical="center" wrapText="1"/>
    </xf>
    <xf numFmtId="0" fontId="63" fillId="0" borderId="0" xfId="0" applyFont="1"/>
    <xf numFmtId="0" fontId="0" fillId="0" borderId="13" xfId="0" applyBorder="1" applyAlignment="1">
      <alignment horizontal="center" vertical="center"/>
    </xf>
    <xf numFmtId="0" fontId="30" fillId="0" borderId="32" xfId="665" applyFont="1" applyBorder="1" applyAlignment="1">
      <alignment vertical="center" wrapText="1"/>
    </xf>
    <xf numFmtId="0" fontId="0" fillId="0" borderId="32" xfId="0" applyBorder="1" applyAlignment="1">
      <alignment horizontal="center" vertical="center" wrapText="1"/>
    </xf>
    <xf numFmtId="0" fontId="30" fillId="0" borderId="48" xfId="547" applyFont="1" applyBorder="1" applyAlignment="1">
      <alignment horizontal="center" vertical="center"/>
    </xf>
    <xf numFmtId="0" fontId="0" fillId="0" borderId="50" xfId="0" applyBorder="1" applyAlignment="1">
      <alignment horizontal="center" vertical="center"/>
    </xf>
    <xf numFmtId="0" fontId="30" fillId="0" borderId="51" xfId="665" applyFont="1" applyBorder="1" applyAlignment="1">
      <alignment vertical="center" wrapText="1"/>
    </xf>
    <xf numFmtId="0" fontId="0" fillId="0" borderId="46" xfId="0" applyBorder="1" applyAlignment="1">
      <alignment horizontal="center" vertical="center" wrapText="1"/>
    </xf>
    <xf numFmtId="0" fontId="30" fillId="0" borderId="55" xfId="547" applyFont="1" applyBorder="1" applyAlignment="1">
      <alignment horizontal="center" vertical="center"/>
    </xf>
    <xf numFmtId="0" fontId="34" fillId="0" borderId="0" xfId="0" applyFont="1" applyAlignment="1">
      <alignment vertical="center"/>
    </xf>
    <xf numFmtId="0" fontId="0" fillId="0" borderId="36" xfId="0" applyBorder="1" applyAlignment="1">
      <alignment horizontal="center" vertical="center"/>
    </xf>
    <xf numFmtId="0" fontId="30" fillId="0" borderId="57" xfId="665" applyFont="1" applyBorder="1" applyAlignment="1">
      <alignment vertical="center" wrapText="1"/>
    </xf>
    <xf numFmtId="0" fontId="0" fillId="0" borderId="37" xfId="0" applyBorder="1" applyAlignment="1">
      <alignment horizontal="center" vertical="center" wrapText="1"/>
    </xf>
    <xf numFmtId="0" fontId="30" fillId="0" borderId="58" xfId="547" applyFont="1" applyBorder="1" applyAlignment="1">
      <alignment horizontal="center" vertical="center"/>
    </xf>
    <xf numFmtId="0" fontId="34" fillId="0" borderId="0" xfId="0" applyFont="1"/>
    <xf numFmtId="0" fontId="2" fillId="0" borderId="28" xfId="547" applyFont="1" applyBorder="1" applyAlignment="1">
      <alignment horizontal="center" vertical="center"/>
    </xf>
    <xf numFmtId="0" fontId="2" fillId="0" borderId="0" xfId="659" applyFont="1" applyAlignment="1">
      <alignment vertical="center" wrapText="1"/>
    </xf>
    <xf numFmtId="0" fontId="2" fillId="0" borderId="0" xfId="547" applyFont="1" applyAlignment="1">
      <alignment horizontal="center" vertical="center"/>
    </xf>
    <xf numFmtId="165" fontId="2" fillId="0" borderId="0" xfId="588" applyNumberFormat="1" applyFont="1" applyAlignment="1">
      <alignment horizontal="center" vertical="center" wrapText="1"/>
    </xf>
    <xf numFmtId="0" fontId="37" fillId="24" borderId="53" xfId="547" applyFont="1" applyFill="1" applyBorder="1" applyAlignment="1">
      <alignment horizontal="center" vertical="center" wrapText="1"/>
    </xf>
    <xf numFmtId="1" fontId="2" fillId="0" borderId="0" xfId="547" applyNumberFormat="1" applyFont="1" applyAlignment="1">
      <alignment horizontal="center" vertical="center"/>
    </xf>
    <xf numFmtId="0" fontId="7" fillId="0" borderId="28"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xf>
    <xf numFmtId="0" fontId="2" fillId="0" borderId="0" xfId="587" applyFont="1" applyAlignment="1">
      <alignment horizontal="center" vertical="center" wrapText="1"/>
    </xf>
    <xf numFmtId="0" fontId="2" fillId="0" borderId="27" xfId="587" applyFont="1" applyBorder="1" applyAlignment="1">
      <alignment horizontal="center" vertical="center" wrapText="1"/>
    </xf>
    <xf numFmtId="0" fontId="59" fillId="24" borderId="30" xfId="547" applyFont="1" applyFill="1" applyBorder="1" applyAlignment="1">
      <alignment horizontal="center" vertical="center" wrapText="1"/>
    </xf>
    <xf numFmtId="165" fontId="61" fillId="29" borderId="30" xfId="588" applyNumberFormat="1" applyFont="1" applyFill="1" applyBorder="1" applyAlignment="1">
      <alignment horizontal="center" vertical="center" wrapText="1"/>
    </xf>
    <xf numFmtId="0" fontId="34" fillId="0" borderId="0" xfId="0" applyFont="1" applyAlignment="1">
      <alignment vertical="top" wrapText="1"/>
    </xf>
    <xf numFmtId="0" fontId="37" fillId="0" borderId="0" xfId="547" applyFont="1" applyAlignment="1">
      <alignment horizontal="center" vertical="center" wrapText="1"/>
    </xf>
    <xf numFmtId="0" fontId="44" fillId="0" borderId="0" xfId="587" applyFont="1" applyAlignment="1">
      <alignment horizontal="center" vertical="center" wrapText="1"/>
    </xf>
    <xf numFmtId="0" fontId="30" fillId="0" borderId="13" xfId="0" applyFont="1" applyBorder="1" applyAlignment="1">
      <alignment horizontal="center" vertical="center"/>
    </xf>
    <xf numFmtId="0" fontId="30" fillId="0" borderId="32" xfId="0" applyFont="1" applyBorder="1" applyAlignment="1">
      <alignment horizontal="left" vertical="center" wrapText="1"/>
    </xf>
    <xf numFmtId="0" fontId="30" fillId="0" borderId="32" xfId="0" applyFont="1" applyBorder="1" applyAlignment="1">
      <alignment horizontal="center" vertical="center"/>
    </xf>
    <xf numFmtId="0" fontId="31" fillId="0" borderId="0" xfId="587" applyFont="1" applyAlignment="1">
      <alignment horizontal="center" vertical="center" wrapText="1"/>
    </xf>
    <xf numFmtId="0" fontId="31" fillId="0" borderId="0" xfId="0" applyFont="1"/>
    <xf numFmtId="0" fontId="37" fillId="24" borderId="34" xfId="547" applyFont="1" applyFill="1" applyBorder="1" applyAlignment="1">
      <alignment horizontal="center" vertical="center" wrapText="1"/>
    </xf>
    <xf numFmtId="0" fontId="37" fillId="24" borderId="35" xfId="547" applyFont="1" applyFill="1" applyBorder="1" applyAlignment="1">
      <alignment horizontal="center" vertical="center" wrapText="1"/>
    </xf>
    <xf numFmtId="0" fontId="27" fillId="28" borderId="13" xfId="548" applyFont="1" applyFill="1" applyBorder="1" applyAlignment="1">
      <alignment horizontal="center" vertical="center" wrapText="1"/>
    </xf>
    <xf numFmtId="0" fontId="27" fillId="28" borderId="32" xfId="548" applyFont="1" applyFill="1" applyBorder="1" applyAlignment="1">
      <alignment horizontal="center" vertical="center" wrapText="1"/>
    </xf>
    <xf numFmtId="0" fontId="27" fillId="28" borderId="14" xfId="548" applyFont="1" applyFill="1" applyBorder="1" applyAlignment="1">
      <alignment horizontal="center" vertical="center" wrapText="1"/>
    </xf>
    <xf numFmtId="0" fontId="27" fillId="0" borderId="0" xfId="548" applyFont="1" applyAlignment="1">
      <alignment horizontal="center" vertical="center" wrapText="1"/>
    </xf>
    <xf numFmtId="0" fontId="30" fillId="0" borderId="36" xfId="547" applyFont="1" applyBorder="1" applyAlignment="1">
      <alignment horizontal="center" vertical="center"/>
    </xf>
    <xf numFmtId="0" fontId="30" fillId="0" borderId="0" xfId="782" applyFont="1" applyAlignment="1">
      <alignment horizontal="center" vertical="center" wrapText="1"/>
    </xf>
    <xf numFmtId="0" fontId="2" fillId="0" borderId="0" xfId="782" applyFont="1" applyAlignment="1">
      <alignment horizontal="center" vertical="center" wrapText="1"/>
    </xf>
    <xf numFmtId="0" fontId="2" fillId="0" borderId="0" xfId="782" applyFont="1" applyAlignment="1">
      <alignment horizontal="left" vertical="center" wrapText="1"/>
    </xf>
    <xf numFmtId="0" fontId="43" fillId="0" borderId="0" xfId="782" applyFont="1" applyAlignment="1">
      <alignment vertical="center" wrapText="1"/>
    </xf>
    <xf numFmtId="0" fontId="37" fillId="0" borderId="0" xfId="547" applyFont="1" applyAlignment="1">
      <alignment vertical="center" wrapText="1"/>
    </xf>
    <xf numFmtId="0" fontId="43" fillId="0" borderId="0" xfId="782" applyFont="1" applyAlignment="1">
      <alignment vertical="center"/>
    </xf>
    <xf numFmtId="0" fontId="7" fillId="0" borderId="0" xfId="782" applyFont="1" applyAlignment="1">
      <alignment vertical="center"/>
    </xf>
    <xf numFmtId="0" fontId="30" fillId="0" borderId="13" xfId="547" applyFont="1" applyBorder="1" applyAlignment="1">
      <alignment horizontal="center" vertical="center"/>
    </xf>
    <xf numFmtId="0" fontId="7" fillId="0" borderId="0" xfId="547" applyFont="1" applyAlignment="1">
      <alignment vertical="center"/>
    </xf>
    <xf numFmtId="0" fontId="7" fillId="0" borderId="0" xfId="782" applyFont="1" applyAlignment="1">
      <alignment horizontal="left" vertical="center"/>
    </xf>
    <xf numFmtId="0" fontId="7" fillId="0" borderId="0" xfId="782" applyFont="1" applyAlignment="1">
      <alignment horizontal="center" vertical="center"/>
    </xf>
    <xf numFmtId="0" fontId="7" fillId="0" borderId="0" xfId="782" applyFont="1" applyAlignment="1">
      <alignment horizontal="center" vertical="center" wrapText="1"/>
    </xf>
    <xf numFmtId="0" fontId="46" fillId="0" borderId="0" xfId="547" applyFont="1" applyAlignment="1">
      <alignment vertical="center" wrapText="1"/>
    </xf>
    <xf numFmtId="0" fontId="42" fillId="0" borderId="0" xfId="547" applyFont="1" applyAlignment="1">
      <alignment vertical="center" wrapText="1"/>
    </xf>
    <xf numFmtId="0" fontId="43" fillId="0" borderId="0" xfId="782" applyFont="1" applyAlignment="1">
      <alignment horizontal="left" vertical="center" wrapText="1"/>
    </xf>
    <xf numFmtId="0" fontId="58" fillId="28" borderId="13" xfId="548" applyFont="1" applyFill="1" applyBorder="1" applyAlignment="1">
      <alignment horizontal="center" vertical="center" wrapText="1"/>
    </xf>
    <xf numFmtId="0" fontId="58" fillId="0" borderId="0" xfId="548" applyFont="1" applyAlignment="1">
      <alignment vertical="center" wrapText="1"/>
    </xf>
    <xf numFmtId="0" fontId="63" fillId="0" borderId="0" xfId="782" applyFont="1" applyAlignment="1">
      <alignment vertical="center" wrapText="1"/>
    </xf>
    <xf numFmtId="0" fontId="44" fillId="0" borderId="0" xfId="782" applyFont="1" applyAlignment="1">
      <alignment vertical="center" wrapText="1"/>
    </xf>
    <xf numFmtId="0" fontId="30" fillId="0" borderId="13" xfId="548" applyFont="1" applyBorder="1" applyAlignment="1">
      <alignment horizontal="center" vertical="center" wrapText="1"/>
    </xf>
    <xf numFmtId="0" fontId="30" fillId="0" borderId="0" xfId="783" applyFont="1" applyAlignment="1">
      <alignment vertical="center" wrapText="1"/>
    </xf>
    <xf numFmtId="0" fontId="34" fillId="0" borderId="0" xfId="782" applyFont="1" applyAlignment="1">
      <alignment vertical="center" wrapText="1"/>
    </xf>
    <xf numFmtId="0" fontId="31" fillId="0" borderId="0" xfId="782" applyFont="1" applyAlignment="1">
      <alignment vertical="center" wrapText="1"/>
    </xf>
    <xf numFmtId="0" fontId="30" fillId="0" borderId="13" xfId="784" applyFont="1" applyBorder="1" applyAlignment="1">
      <alignment horizontal="center" vertical="center"/>
    </xf>
    <xf numFmtId="0" fontId="30" fillId="0" borderId="0" xfId="783" applyFont="1" applyAlignment="1">
      <alignment vertical="center"/>
    </xf>
    <xf numFmtId="0" fontId="30" fillId="0" borderId="0" xfId="782" applyFont="1" applyAlignment="1">
      <alignment vertical="center" wrapText="1"/>
    </xf>
    <xf numFmtId="0" fontId="34" fillId="0" borderId="0" xfId="782" applyFont="1" applyAlignment="1">
      <alignment horizontal="center" vertical="center" wrapText="1"/>
    </xf>
    <xf numFmtId="0" fontId="29" fillId="25" borderId="18" xfId="0" applyFont="1" applyFill="1" applyBorder="1" applyAlignment="1">
      <alignment horizontal="center" vertical="center" wrapText="1"/>
    </xf>
    <xf numFmtId="0" fontId="29" fillId="25" borderId="0" xfId="0" applyFont="1" applyFill="1" applyAlignment="1">
      <alignment horizontal="center" vertical="center" wrapText="1"/>
    </xf>
    <xf numFmtId="0" fontId="29" fillId="25" borderId="19" xfId="0" applyFont="1" applyFill="1" applyBorder="1" applyAlignment="1">
      <alignment horizontal="center" vertical="center" wrapText="1"/>
    </xf>
    <xf numFmtId="0" fontId="29" fillId="25" borderId="18" xfId="0" applyFont="1" applyFill="1" applyBorder="1" applyAlignment="1">
      <alignment horizontal="center"/>
    </xf>
    <xf numFmtId="0" fontId="29" fillId="25" borderId="0" xfId="0" applyFont="1" applyFill="1" applyAlignment="1">
      <alignment horizontal="center"/>
    </xf>
    <xf numFmtId="0" fontId="29" fillId="25" borderId="19" xfId="0" applyFont="1" applyFill="1" applyBorder="1" applyAlignment="1">
      <alignment horizontal="center"/>
    </xf>
    <xf numFmtId="0" fontId="27" fillId="25" borderId="18" xfId="0" applyFont="1" applyFill="1" applyBorder="1" applyAlignment="1">
      <alignment horizontal="center"/>
    </xf>
    <xf numFmtId="0" fontId="27" fillId="25" borderId="0" xfId="0" applyFont="1" applyFill="1" applyAlignment="1">
      <alignment horizontal="center"/>
    </xf>
    <xf numFmtId="0" fontId="27" fillId="25" borderId="19" xfId="0" applyFont="1" applyFill="1" applyBorder="1" applyAlignment="1">
      <alignment horizontal="center"/>
    </xf>
    <xf numFmtId="0" fontId="46" fillId="27" borderId="10" xfId="547" applyFont="1" applyFill="1" applyBorder="1" applyAlignment="1" applyProtection="1">
      <alignment horizontal="left" wrapText="1"/>
      <protection locked="0"/>
    </xf>
    <xf numFmtId="0" fontId="37" fillId="27" borderId="10" xfId="547" applyFont="1" applyFill="1" applyBorder="1" applyAlignment="1" applyProtection="1">
      <alignment horizontal="left" wrapText="1"/>
      <protection locked="0"/>
    </xf>
    <xf numFmtId="0" fontId="48" fillId="24" borderId="10" xfId="547" applyFont="1" applyFill="1" applyBorder="1" applyAlignment="1">
      <alignment horizontal="left" vertical="center" wrapText="1"/>
    </xf>
    <xf numFmtId="0" fontId="42" fillId="24" borderId="10" xfId="547" applyFont="1" applyFill="1" applyBorder="1" applyAlignment="1">
      <alignment horizontal="left" vertical="center" wrapText="1"/>
    </xf>
    <xf numFmtId="0" fontId="37" fillId="24" borderId="10" xfId="548" applyFont="1" applyFill="1" applyBorder="1" applyAlignment="1">
      <alignment horizontal="center" vertical="center" wrapText="1"/>
    </xf>
    <xf numFmtId="44" fontId="30" fillId="0" borderId="10" xfId="547" quotePrefix="1" applyNumberFormat="1" applyFont="1" applyBorder="1" applyAlignment="1">
      <alignment horizontal="center" vertical="center" wrapText="1"/>
    </xf>
    <xf numFmtId="0" fontId="30" fillId="0" borderId="10" xfId="547" applyFont="1" applyBorder="1" applyAlignment="1">
      <alignment horizontal="center" vertical="center" wrapText="1"/>
    </xf>
    <xf numFmtId="0" fontId="44" fillId="28" borderId="46" xfId="548" applyFont="1" applyFill="1" applyBorder="1" applyAlignment="1">
      <alignment horizontal="left" vertical="center" wrapText="1"/>
    </xf>
    <xf numFmtId="0" fontId="44" fillId="28" borderId="29" xfId="548" applyFont="1" applyFill="1" applyBorder="1" applyAlignment="1">
      <alignment horizontal="left" vertical="center" wrapText="1"/>
    </xf>
    <xf numFmtId="0" fontId="44" fillId="28" borderId="55" xfId="548" applyFont="1" applyFill="1" applyBorder="1" applyAlignment="1">
      <alignment horizontal="left" vertical="center" wrapText="1"/>
    </xf>
    <xf numFmtId="0" fontId="42" fillId="24" borderId="46" xfId="547" applyFont="1" applyFill="1" applyBorder="1" applyAlignment="1">
      <alignment horizontal="left" vertical="center" wrapText="1"/>
    </xf>
    <xf numFmtId="0" fontId="42" fillId="24" borderId="29" xfId="547" applyFont="1" applyFill="1" applyBorder="1" applyAlignment="1">
      <alignment horizontal="left" vertical="center" wrapText="1"/>
    </xf>
    <xf numFmtId="0" fontId="42" fillId="24" borderId="55" xfId="547" applyFont="1" applyFill="1" applyBorder="1" applyAlignment="1">
      <alignment horizontal="left" vertical="center" wrapText="1"/>
    </xf>
    <xf numFmtId="0" fontId="30" fillId="0" borderId="59" xfId="547" applyFont="1" applyBorder="1" applyAlignment="1">
      <alignment horizontal="left" vertical="center" wrapText="1"/>
    </xf>
    <xf numFmtId="0" fontId="30" fillId="0" borderId="60" xfId="547" applyFont="1" applyBorder="1" applyAlignment="1">
      <alignment horizontal="left" vertical="center" wrapText="1"/>
    </xf>
    <xf numFmtId="0" fontId="30" fillId="0" borderId="51" xfId="547" applyFont="1" applyBorder="1" applyAlignment="1">
      <alignment horizontal="left" vertical="center" wrapText="1"/>
    </xf>
    <xf numFmtId="0" fontId="42" fillId="26" borderId="10" xfId="548" applyFont="1" applyFill="1" applyBorder="1" applyAlignment="1">
      <alignment horizontal="center" vertical="center" wrapText="1"/>
    </xf>
    <xf numFmtId="0" fontId="42" fillId="24" borderId="25" xfId="547" applyFont="1" applyFill="1" applyBorder="1" applyAlignment="1">
      <alignment horizontal="left" vertical="center" wrapText="1"/>
    </xf>
    <xf numFmtId="0" fontId="42" fillId="24" borderId="31" xfId="547" applyFont="1" applyFill="1" applyBorder="1" applyAlignment="1">
      <alignment horizontal="left" vertical="center" wrapText="1"/>
    </xf>
    <xf numFmtId="0" fontId="0" fillId="0" borderId="59" xfId="778" applyFont="1" applyBorder="1" applyAlignment="1">
      <alignment horizontal="center" vertical="center"/>
    </xf>
    <xf numFmtId="0" fontId="0" fillId="0" borderId="60" xfId="778" applyFont="1" applyBorder="1" applyAlignment="1">
      <alignment horizontal="center" vertical="center"/>
    </xf>
    <xf numFmtId="0" fontId="0" fillId="0" borderId="51" xfId="778" applyFont="1" applyBorder="1" applyAlignment="1">
      <alignment horizontal="center" vertical="center"/>
    </xf>
    <xf numFmtId="0" fontId="30" fillId="0" borderId="59" xfId="547" applyFont="1" applyBorder="1" applyAlignment="1">
      <alignment horizontal="center" vertical="center" wrapText="1"/>
    </xf>
    <xf numFmtId="0" fontId="30" fillId="0" borderId="60" xfId="547" applyFont="1" applyBorder="1" applyAlignment="1">
      <alignment horizontal="center" vertical="center" wrapText="1"/>
    </xf>
    <xf numFmtId="0" fontId="30" fillId="0" borderId="51" xfId="547" applyFont="1" applyBorder="1" applyAlignment="1">
      <alignment horizontal="center" vertical="center" wrapText="1"/>
    </xf>
    <xf numFmtId="0" fontId="7" fillId="27" borderId="59" xfId="548" applyFont="1" applyFill="1" applyBorder="1" applyAlignment="1" applyProtection="1">
      <alignment horizontal="center" vertical="center" wrapText="1"/>
      <protection locked="0"/>
    </xf>
    <xf numFmtId="0" fontId="7" fillId="27" borderId="60" xfId="548" applyFont="1" applyFill="1" applyBorder="1" applyAlignment="1" applyProtection="1">
      <alignment horizontal="center" vertical="center" wrapText="1"/>
      <protection locked="0"/>
    </xf>
    <xf numFmtId="0" fontId="7" fillId="27" borderId="51" xfId="548" applyFont="1" applyFill="1" applyBorder="1" applyAlignment="1" applyProtection="1">
      <alignment horizontal="center" vertical="center" wrapText="1"/>
      <protection locked="0"/>
    </xf>
    <xf numFmtId="0" fontId="30" fillId="0" borderId="25" xfId="779" applyFont="1" applyBorder="1" applyAlignment="1">
      <alignment horizontal="left" vertical="center" wrapText="1"/>
    </xf>
    <xf numFmtId="0" fontId="30" fillId="0" borderId="26" xfId="779" applyFont="1" applyBorder="1" applyAlignment="1">
      <alignment horizontal="left" vertical="center" wrapText="1"/>
    </xf>
    <xf numFmtId="0" fontId="30" fillId="0" borderId="45" xfId="779" applyFont="1" applyBorder="1" applyAlignment="1">
      <alignment horizontal="left" vertical="center" wrapText="1"/>
    </xf>
    <xf numFmtId="0" fontId="30" fillId="0" borderId="61" xfId="779" applyFont="1" applyBorder="1" applyAlignment="1">
      <alignment horizontal="left" vertical="center" wrapText="1"/>
    </xf>
    <xf numFmtId="0" fontId="30" fillId="0" borderId="62" xfId="779" applyFont="1" applyBorder="1" applyAlignment="1">
      <alignment horizontal="left" vertical="center" wrapText="1"/>
    </xf>
    <xf numFmtId="0" fontId="30" fillId="0" borderId="24" xfId="779" applyFont="1" applyBorder="1" applyAlignment="1">
      <alignment horizontal="left" vertical="center" wrapText="1"/>
    </xf>
    <xf numFmtId="44" fontId="7" fillId="25" borderId="56" xfId="785" applyFont="1" applyFill="1" applyBorder="1" applyAlignment="1" applyProtection="1">
      <alignment horizontal="center" vertical="center" wrapText="1"/>
    </xf>
    <xf numFmtId="0" fontId="27" fillId="0" borderId="0" xfId="782" applyFont="1" applyAlignment="1">
      <alignment horizontal="center" vertical="center"/>
    </xf>
    <xf numFmtId="0" fontId="30" fillId="0" borderId="0" xfId="782" applyFont="1" applyAlignment="1">
      <alignment horizontal="center" vertical="center"/>
    </xf>
    <xf numFmtId="0" fontId="45" fillId="26" borderId="13" xfId="548" applyFont="1" applyFill="1" applyBorder="1" applyAlignment="1">
      <alignment horizontal="left" vertical="center" wrapText="1"/>
    </xf>
    <xf numFmtId="0" fontId="45" fillId="26" borderId="32" xfId="548" applyFont="1" applyFill="1" applyBorder="1" applyAlignment="1">
      <alignment horizontal="left" vertical="center" wrapText="1"/>
    </xf>
    <xf numFmtId="0" fontId="45" fillId="26" borderId="14" xfId="548" applyFont="1" applyFill="1" applyBorder="1" applyAlignment="1">
      <alignment horizontal="left" vertical="center" wrapText="1"/>
    </xf>
    <xf numFmtId="0" fontId="37" fillId="24" borderId="33" xfId="0" applyFont="1" applyFill="1" applyBorder="1" applyAlignment="1">
      <alignment horizontal="left" vertical="center" wrapText="1"/>
    </xf>
    <xf numFmtId="0" fontId="37" fillId="24" borderId="34" xfId="0" applyFont="1" applyFill="1" applyBorder="1" applyAlignment="1">
      <alignment horizontal="left" vertical="center" wrapText="1"/>
    </xf>
    <xf numFmtId="0" fontId="37" fillId="24" borderId="35" xfId="0" applyFont="1" applyFill="1" applyBorder="1" applyAlignment="1">
      <alignment horizontal="left" vertical="center" wrapText="1"/>
    </xf>
    <xf numFmtId="0" fontId="48" fillId="24" borderId="33" xfId="547" applyFont="1" applyFill="1" applyBorder="1" applyAlignment="1">
      <alignment horizontal="left" vertical="center" wrapText="1"/>
    </xf>
    <xf numFmtId="0" fontId="48" fillId="24" borderId="34" xfId="547" applyFont="1" applyFill="1" applyBorder="1" applyAlignment="1">
      <alignment horizontal="left" vertical="center" wrapText="1"/>
    </xf>
    <xf numFmtId="0" fontId="30" fillId="0" borderId="32" xfId="587" applyFont="1" applyBorder="1" applyAlignment="1">
      <alignment horizontal="left" vertical="center" wrapText="1"/>
    </xf>
    <xf numFmtId="0" fontId="30" fillId="0" borderId="14" xfId="587" applyFont="1" applyBorder="1" applyAlignment="1">
      <alignment horizontal="left" vertical="center" wrapText="1"/>
    </xf>
    <xf numFmtId="0" fontId="30" fillId="0" borderId="12" xfId="783" applyFont="1" applyBorder="1" applyAlignment="1">
      <alignment horizontal="left" vertical="center" wrapText="1"/>
    </xf>
    <xf numFmtId="0" fontId="30" fillId="0" borderId="29" xfId="783" applyFont="1" applyBorder="1" applyAlignment="1">
      <alignment horizontal="left" vertical="center" wrapText="1"/>
    </xf>
    <xf numFmtId="0" fontId="30" fillId="0" borderId="43" xfId="783" applyFont="1" applyBorder="1" applyAlignment="1">
      <alignment horizontal="left" vertical="center" wrapText="1"/>
    </xf>
    <xf numFmtId="0" fontId="42" fillId="24" borderId="40" xfId="547" applyFont="1" applyFill="1" applyBorder="1" applyAlignment="1">
      <alignment horizontal="left" vertical="center" wrapText="1"/>
    </xf>
    <xf numFmtId="0" fontId="42" fillId="24" borderId="41" xfId="547" applyFont="1" applyFill="1" applyBorder="1" applyAlignment="1">
      <alignment horizontal="left" vertical="center" wrapText="1"/>
    </xf>
    <xf numFmtId="0" fontId="42" fillId="24" borderId="42" xfId="547" applyFont="1" applyFill="1" applyBorder="1" applyAlignment="1">
      <alignment horizontal="left" vertical="center" wrapText="1"/>
    </xf>
    <xf numFmtId="0" fontId="58" fillId="28" borderId="12" xfId="548" applyFont="1" applyFill="1" applyBorder="1" applyAlignment="1">
      <alignment horizontal="left" vertical="center" wrapText="1"/>
    </xf>
    <xf numFmtId="0" fontId="58" fillId="28" borderId="29" xfId="548" applyFont="1" applyFill="1" applyBorder="1" applyAlignment="1">
      <alignment horizontal="left" vertical="center" wrapText="1"/>
    </xf>
    <xf numFmtId="0" fontId="58" fillId="28" borderId="43" xfId="548" applyFont="1" applyFill="1" applyBorder="1" applyAlignment="1">
      <alignment horizontal="left" vertical="center" wrapText="1"/>
    </xf>
    <xf numFmtId="0" fontId="37" fillId="26" borderId="40" xfId="547" applyFont="1" applyFill="1" applyBorder="1" applyAlignment="1">
      <alignment horizontal="left" vertical="center" wrapText="1"/>
    </xf>
    <xf numFmtId="0" fontId="37" fillId="26" borderId="41" xfId="547" applyFont="1" applyFill="1" applyBorder="1" applyAlignment="1">
      <alignment horizontal="left" vertical="center" wrapText="1"/>
    </xf>
    <xf numFmtId="0" fontId="37" fillId="26" borderId="42" xfId="547" applyFont="1" applyFill="1" applyBorder="1" applyAlignment="1">
      <alignment horizontal="left" vertical="center" wrapText="1"/>
    </xf>
    <xf numFmtId="0" fontId="27" fillId="27" borderId="46" xfId="782" applyFont="1" applyFill="1" applyBorder="1" applyAlignment="1" applyProtection="1">
      <alignment horizontal="center"/>
      <protection locked="0"/>
    </xf>
    <xf numFmtId="0" fontId="27" fillId="27" borderId="47" xfId="782" applyFont="1" applyFill="1" applyBorder="1" applyAlignment="1" applyProtection="1">
      <alignment horizontal="center"/>
      <protection locked="0"/>
    </xf>
    <xf numFmtId="0" fontId="37" fillId="24" borderId="33" xfId="547" applyFont="1" applyFill="1" applyBorder="1" applyAlignment="1">
      <alignment horizontal="left" vertical="center" wrapText="1"/>
    </xf>
    <xf numFmtId="0" fontId="37" fillId="24" borderId="34" xfId="547" applyFont="1" applyFill="1" applyBorder="1" applyAlignment="1">
      <alignment horizontal="left" vertical="center" wrapText="1"/>
    </xf>
    <xf numFmtId="0" fontId="30" fillId="0" borderId="25" xfId="782" applyFont="1" applyBorder="1" applyAlignment="1">
      <alignment horizontal="left" vertical="center" wrapText="1"/>
    </xf>
    <xf numFmtId="0" fontId="30" fillId="0" borderId="31" xfId="782" applyFont="1" applyBorder="1" applyAlignment="1">
      <alignment horizontal="left" vertical="center" wrapText="1"/>
    </xf>
    <xf numFmtId="0" fontId="30" fillId="0" borderId="44" xfId="782" applyFont="1" applyBorder="1" applyAlignment="1">
      <alignment horizontal="left" vertical="center" wrapText="1"/>
    </xf>
    <xf numFmtId="0" fontId="30" fillId="0" borderId="37" xfId="782" applyFont="1" applyBorder="1" applyAlignment="1">
      <alignment horizontal="left" vertical="center" wrapText="1"/>
    </xf>
    <xf numFmtId="0" fontId="30" fillId="0" borderId="38" xfId="782" applyFont="1" applyBorder="1" applyAlignment="1">
      <alignment horizontal="left" vertical="center" wrapText="1"/>
    </xf>
    <xf numFmtId="0" fontId="30" fillId="0" borderId="12" xfId="782" applyFont="1" applyBorder="1" applyAlignment="1">
      <alignment horizontal="left" vertical="center" wrapText="1"/>
    </xf>
    <xf numFmtId="0" fontId="30" fillId="0" borderId="29" xfId="782" applyFont="1" applyBorder="1" applyAlignment="1">
      <alignment horizontal="left" vertical="center" wrapText="1"/>
    </xf>
    <xf numFmtId="0" fontId="30" fillId="0" borderId="43" xfId="782" applyFont="1" applyBorder="1" applyAlignment="1">
      <alignment horizontal="left" vertical="center" wrapText="1"/>
    </xf>
  </cellXfs>
  <cellStyles count="78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Hyperlink 2" xfId="423" xr:uid="{00000000-0005-0000-0000-0000A6010000}"/>
    <cellStyle name="Invoer 10" xfId="424" xr:uid="{00000000-0005-0000-0000-0000A7010000}"/>
    <cellStyle name="Invoer 11" xfId="425" xr:uid="{00000000-0005-0000-0000-0000A8010000}"/>
    <cellStyle name="Invoer 12" xfId="426" xr:uid="{00000000-0005-0000-0000-0000A9010000}"/>
    <cellStyle name="Invoer 13" xfId="427" xr:uid="{00000000-0005-0000-0000-0000AA010000}"/>
    <cellStyle name="Invoer 14" xfId="428" xr:uid="{00000000-0005-0000-0000-0000AB010000}"/>
    <cellStyle name="Invoer 15" xfId="429" xr:uid="{00000000-0005-0000-0000-0000AC010000}"/>
    <cellStyle name="Invoer 16" xfId="430" xr:uid="{00000000-0005-0000-0000-0000AD010000}"/>
    <cellStyle name="Invoer 2" xfId="431" xr:uid="{00000000-0005-0000-0000-0000AE010000}"/>
    <cellStyle name="Invoer 3" xfId="432" xr:uid="{00000000-0005-0000-0000-0000AF010000}"/>
    <cellStyle name="Invoer 4" xfId="433" xr:uid="{00000000-0005-0000-0000-0000B0010000}"/>
    <cellStyle name="Invoer 5" xfId="434" xr:uid="{00000000-0005-0000-0000-0000B1010000}"/>
    <cellStyle name="Invoer 6" xfId="435" xr:uid="{00000000-0005-0000-0000-0000B2010000}"/>
    <cellStyle name="Invoer 7" xfId="436" xr:uid="{00000000-0005-0000-0000-0000B3010000}"/>
    <cellStyle name="Invoer 8" xfId="437" xr:uid="{00000000-0005-0000-0000-0000B4010000}"/>
    <cellStyle name="Invoer 9" xfId="438" xr:uid="{00000000-0005-0000-0000-0000B5010000}"/>
    <cellStyle name="Komma 2" xfId="773" xr:uid="{00000000-0005-0000-0000-0000B6010000}"/>
    <cellStyle name="Kop 1 10" xfId="439" xr:uid="{00000000-0005-0000-0000-0000B7010000}"/>
    <cellStyle name="Kop 1 11" xfId="440" xr:uid="{00000000-0005-0000-0000-0000B8010000}"/>
    <cellStyle name="Kop 1 12" xfId="441" xr:uid="{00000000-0005-0000-0000-0000B9010000}"/>
    <cellStyle name="Kop 1 13" xfId="442" xr:uid="{00000000-0005-0000-0000-0000BA010000}"/>
    <cellStyle name="Kop 1 14" xfId="443" xr:uid="{00000000-0005-0000-0000-0000BB010000}"/>
    <cellStyle name="Kop 1 15" xfId="444" xr:uid="{00000000-0005-0000-0000-0000BC010000}"/>
    <cellStyle name="Kop 1 16" xfId="445" xr:uid="{00000000-0005-0000-0000-0000BD010000}"/>
    <cellStyle name="Kop 1 2" xfId="446" xr:uid="{00000000-0005-0000-0000-0000BE010000}"/>
    <cellStyle name="Kop 1 3" xfId="447" xr:uid="{00000000-0005-0000-0000-0000BF010000}"/>
    <cellStyle name="Kop 1 4" xfId="448" xr:uid="{00000000-0005-0000-0000-0000C0010000}"/>
    <cellStyle name="Kop 1 5" xfId="449" xr:uid="{00000000-0005-0000-0000-0000C1010000}"/>
    <cellStyle name="Kop 1 6" xfId="450" xr:uid="{00000000-0005-0000-0000-0000C2010000}"/>
    <cellStyle name="Kop 1 7" xfId="451" xr:uid="{00000000-0005-0000-0000-0000C3010000}"/>
    <cellStyle name="Kop 1 8" xfId="452" xr:uid="{00000000-0005-0000-0000-0000C4010000}"/>
    <cellStyle name="Kop 1 9" xfId="453" xr:uid="{00000000-0005-0000-0000-0000C5010000}"/>
    <cellStyle name="Kop 2 10" xfId="454" xr:uid="{00000000-0005-0000-0000-0000C6010000}"/>
    <cellStyle name="Kop 2 11" xfId="455" xr:uid="{00000000-0005-0000-0000-0000C7010000}"/>
    <cellStyle name="Kop 2 12" xfId="456" xr:uid="{00000000-0005-0000-0000-0000C8010000}"/>
    <cellStyle name="Kop 2 13" xfId="457" xr:uid="{00000000-0005-0000-0000-0000C9010000}"/>
    <cellStyle name="Kop 2 14" xfId="458" xr:uid="{00000000-0005-0000-0000-0000CA010000}"/>
    <cellStyle name="Kop 2 15" xfId="459" xr:uid="{00000000-0005-0000-0000-0000CB010000}"/>
    <cellStyle name="Kop 2 16" xfId="460" xr:uid="{00000000-0005-0000-0000-0000CC010000}"/>
    <cellStyle name="Kop 2 2" xfId="461" xr:uid="{00000000-0005-0000-0000-0000CD010000}"/>
    <cellStyle name="Kop 2 3" xfId="462" xr:uid="{00000000-0005-0000-0000-0000CE010000}"/>
    <cellStyle name="Kop 2 4" xfId="463" xr:uid="{00000000-0005-0000-0000-0000CF010000}"/>
    <cellStyle name="Kop 2 5" xfId="464" xr:uid="{00000000-0005-0000-0000-0000D0010000}"/>
    <cellStyle name="Kop 2 6" xfId="465" xr:uid="{00000000-0005-0000-0000-0000D1010000}"/>
    <cellStyle name="Kop 2 7" xfId="466" xr:uid="{00000000-0005-0000-0000-0000D2010000}"/>
    <cellStyle name="Kop 2 8" xfId="467" xr:uid="{00000000-0005-0000-0000-0000D3010000}"/>
    <cellStyle name="Kop 2 9" xfId="468" xr:uid="{00000000-0005-0000-0000-0000D4010000}"/>
    <cellStyle name="Kop 3 10" xfId="469" xr:uid="{00000000-0005-0000-0000-0000D5010000}"/>
    <cellStyle name="Kop 3 11" xfId="470" xr:uid="{00000000-0005-0000-0000-0000D6010000}"/>
    <cellStyle name="Kop 3 12" xfId="471" xr:uid="{00000000-0005-0000-0000-0000D7010000}"/>
    <cellStyle name="Kop 3 13" xfId="472" xr:uid="{00000000-0005-0000-0000-0000D8010000}"/>
    <cellStyle name="Kop 3 14" xfId="473" xr:uid="{00000000-0005-0000-0000-0000D9010000}"/>
    <cellStyle name="Kop 3 15" xfId="474" xr:uid="{00000000-0005-0000-0000-0000DA010000}"/>
    <cellStyle name="Kop 3 16" xfId="475" xr:uid="{00000000-0005-0000-0000-0000DB010000}"/>
    <cellStyle name="Kop 3 2" xfId="476" xr:uid="{00000000-0005-0000-0000-0000DC010000}"/>
    <cellStyle name="Kop 3 3" xfId="477" xr:uid="{00000000-0005-0000-0000-0000DD010000}"/>
    <cellStyle name="Kop 3 4" xfId="478" xr:uid="{00000000-0005-0000-0000-0000DE010000}"/>
    <cellStyle name="Kop 3 5" xfId="479" xr:uid="{00000000-0005-0000-0000-0000DF010000}"/>
    <cellStyle name="Kop 3 6" xfId="480" xr:uid="{00000000-0005-0000-0000-0000E0010000}"/>
    <cellStyle name="Kop 3 7" xfId="481" xr:uid="{00000000-0005-0000-0000-0000E1010000}"/>
    <cellStyle name="Kop 3 8" xfId="482" xr:uid="{00000000-0005-0000-0000-0000E2010000}"/>
    <cellStyle name="Kop 3 9" xfId="483" xr:uid="{00000000-0005-0000-0000-0000E3010000}"/>
    <cellStyle name="Kop 4 10" xfId="484" xr:uid="{00000000-0005-0000-0000-0000E4010000}"/>
    <cellStyle name="Kop 4 11" xfId="485" xr:uid="{00000000-0005-0000-0000-0000E5010000}"/>
    <cellStyle name="Kop 4 12" xfId="486" xr:uid="{00000000-0005-0000-0000-0000E6010000}"/>
    <cellStyle name="Kop 4 13" xfId="487" xr:uid="{00000000-0005-0000-0000-0000E7010000}"/>
    <cellStyle name="Kop 4 14" xfId="488" xr:uid="{00000000-0005-0000-0000-0000E8010000}"/>
    <cellStyle name="Kop 4 15" xfId="489" xr:uid="{00000000-0005-0000-0000-0000E9010000}"/>
    <cellStyle name="Kop 4 16" xfId="490" xr:uid="{00000000-0005-0000-0000-0000EA010000}"/>
    <cellStyle name="Kop 4 2" xfId="491" xr:uid="{00000000-0005-0000-0000-0000EB010000}"/>
    <cellStyle name="Kop 4 3" xfId="492" xr:uid="{00000000-0005-0000-0000-0000EC010000}"/>
    <cellStyle name="Kop 4 4" xfId="493" xr:uid="{00000000-0005-0000-0000-0000ED010000}"/>
    <cellStyle name="Kop 4 5" xfId="494" xr:uid="{00000000-0005-0000-0000-0000EE010000}"/>
    <cellStyle name="Kop 4 6" xfId="495" xr:uid="{00000000-0005-0000-0000-0000EF010000}"/>
    <cellStyle name="Kop 4 7" xfId="496" xr:uid="{00000000-0005-0000-0000-0000F0010000}"/>
    <cellStyle name="Kop 4 8" xfId="497" xr:uid="{00000000-0005-0000-0000-0000F1010000}"/>
    <cellStyle name="Kop 4 9" xfId="498" xr:uid="{00000000-0005-0000-0000-0000F2010000}"/>
    <cellStyle name="Neutraal 10" xfId="499" xr:uid="{00000000-0005-0000-0000-0000F3010000}"/>
    <cellStyle name="Neutraal 11" xfId="500" xr:uid="{00000000-0005-0000-0000-0000F4010000}"/>
    <cellStyle name="Neutraal 12" xfId="501" xr:uid="{00000000-0005-0000-0000-0000F5010000}"/>
    <cellStyle name="Neutraal 13" xfId="502" xr:uid="{00000000-0005-0000-0000-0000F6010000}"/>
    <cellStyle name="Neutraal 14" xfId="503" xr:uid="{00000000-0005-0000-0000-0000F7010000}"/>
    <cellStyle name="Neutraal 15" xfId="504" xr:uid="{00000000-0005-0000-0000-0000F8010000}"/>
    <cellStyle name="Neutraal 16" xfId="505" xr:uid="{00000000-0005-0000-0000-0000F9010000}"/>
    <cellStyle name="Neutraal 2" xfId="506" xr:uid="{00000000-0005-0000-0000-0000FA010000}"/>
    <cellStyle name="Neutraal 3" xfId="507" xr:uid="{00000000-0005-0000-0000-0000FB010000}"/>
    <cellStyle name="Neutraal 4" xfId="508" xr:uid="{00000000-0005-0000-0000-0000FC010000}"/>
    <cellStyle name="Neutraal 5" xfId="509" xr:uid="{00000000-0005-0000-0000-0000FD010000}"/>
    <cellStyle name="Neutraal 6" xfId="510" xr:uid="{00000000-0005-0000-0000-0000FE010000}"/>
    <cellStyle name="Neutraal 7" xfId="511" xr:uid="{00000000-0005-0000-0000-0000FF010000}"/>
    <cellStyle name="Neutraal 8" xfId="512" xr:uid="{00000000-0005-0000-0000-000000020000}"/>
    <cellStyle name="Neutraal 9" xfId="513" xr:uid="{00000000-0005-0000-0000-000001020000}"/>
    <cellStyle name="Notitie 10" xfId="514" xr:uid="{00000000-0005-0000-0000-000002020000}"/>
    <cellStyle name="Notitie 11" xfId="515" xr:uid="{00000000-0005-0000-0000-000003020000}"/>
    <cellStyle name="Notitie 12" xfId="516" xr:uid="{00000000-0005-0000-0000-000004020000}"/>
    <cellStyle name="Notitie 13" xfId="517" xr:uid="{00000000-0005-0000-0000-000005020000}"/>
    <cellStyle name="Notitie 14" xfId="518" xr:uid="{00000000-0005-0000-0000-000006020000}"/>
    <cellStyle name="Notitie 15" xfId="519" xr:uid="{00000000-0005-0000-0000-000007020000}"/>
    <cellStyle name="Notitie 16" xfId="520" xr:uid="{00000000-0005-0000-0000-000008020000}"/>
    <cellStyle name="Notitie 2" xfId="521" xr:uid="{00000000-0005-0000-0000-000009020000}"/>
    <cellStyle name="Notitie 2 2" xfId="522" xr:uid="{00000000-0005-0000-0000-00000A020000}"/>
    <cellStyle name="Notitie 2 3" xfId="523" xr:uid="{00000000-0005-0000-0000-00000B020000}"/>
    <cellStyle name="Notitie 2 4" xfId="524" xr:uid="{00000000-0005-0000-0000-00000C020000}"/>
    <cellStyle name="Notitie 3" xfId="525" xr:uid="{00000000-0005-0000-0000-00000D020000}"/>
    <cellStyle name="Notitie 4" xfId="526" xr:uid="{00000000-0005-0000-0000-00000E020000}"/>
    <cellStyle name="Notitie 5" xfId="527" xr:uid="{00000000-0005-0000-0000-00000F020000}"/>
    <cellStyle name="Notitie 6" xfId="528" xr:uid="{00000000-0005-0000-0000-000010020000}"/>
    <cellStyle name="Notitie 7" xfId="529" xr:uid="{00000000-0005-0000-0000-000011020000}"/>
    <cellStyle name="Notitie 8" xfId="530" xr:uid="{00000000-0005-0000-0000-000012020000}"/>
    <cellStyle name="Notitie 9" xfId="531" xr:uid="{00000000-0005-0000-0000-000013020000}"/>
    <cellStyle name="Ongeldig 10" xfId="532" xr:uid="{00000000-0005-0000-0000-000014020000}"/>
    <cellStyle name="Ongeldig 11" xfId="533" xr:uid="{00000000-0005-0000-0000-000015020000}"/>
    <cellStyle name="Ongeldig 12" xfId="534" xr:uid="{00000000-0005-0000-0000-000016020000}"/>
    <cellStyle name="Ongeldig 13" xfId="535" xr:uid="{00000000-0005-0000-0000-000017020000}"/>
    <cellStyle name="Ongeldig 14" xfId="536" xr:uid="{00000000-0005-0000-0000-000018020000}"/>
    <cellStyle name="Ongeldig 15" xfId="537" xr:uid="{00000000-0005-0000-0000-000019020000}"/>
    <cellStyle name="Ongeldig 16" xfId="538" xr:uid="{00000000-0005-0000-0000-00001A020000}"/>
    <cellStyle name="Ongeldig 2" xfId="539" xr:uid="{00000000-0005-0000-0000-00001B020000}"/>
    <cellStyle name="Ongeldig 3" xfId="540" xr:uid="{00000000-0005-0000-0000-00001C020000}"/>
    <cellStyle name="Ongeldig 4" xfId="541" xr:uid="{00000000-0005-0000-0000-00001D020000}"/>
    <cellStyle name="Ongeldig 5" xfId="542" xr:uid="{00000000-0005-0000-0000-00001E020000}"/>
    <cellStyle name="Ongeldig 6" xfId="543" xr:uid="{00000000-0005-0000-0000-00001F020000}"/>
    <cellStyle name="Ongeldig 7" xfId="544" xr:uid="{00000000-0005-0000-0000-000020020000}"/>
    <cellStyle name="Ongeldig 8" xfId="545" xr:uid="{00000000-0005-0000-0000-000021020000}"/>
    <cellStyle name="Ongeldig 9" xfId="546" xr:uid="{00000000-0005-0000-0000-000022020000}"/>
    <cellStyle name="Procent" xfId="774" builtinId="5"/>
    <cellStyle name="Procent 2" xfId="775" xr:uid="{54925A51-8C1D-4623-BCB3-05A8CC6872D5}"/>
    <cellStyle name="Procent 3" xfId="780" xr:uid="{FC6182E9-C184-4C74-BBA0-2B25B586780C}"/>
    <cellStyle name="Standaard" xfId="0" builtinId="0"/>
    <cellStyle name="Standaard 10" xfId="547" xr:uid="{00000000-0005-0000-0000-000024020000}"/>
    <cellStyle name="Standaard 11" xfId="548" xr:uid="{00000000-0005-0000-0000-000025020000}"/>
    <cellStyle name="Standaard 12" xfId="549" xr:uid="{00000000-0005-0000-0000-000026020000}"/>
    <cellStyle name="Standaard 13" xfId="550" xr:uid="{00000000-0005-0000-0000-000027020000}"/>
    <cellStyle name="Standaard 14" xfId="551" xr:uid="{00000000-0005-0000-0000-000028020000}"/>
    <cellStyle name="Standaard 15" xfId="552" xr:uid="{00000000-0005-0000-0000-000029020000}"/>
    <cellStyle name="Standaard 16" xfId="553" xr:uid="{00000000-0005-0000-0000-00002A020000}"/>
    <cellStyle name="Standaard 17" xfId="554" xr:uid="{00000000-0005-0000-0000-00002B020000}"/>
    <cellStyle name="Standaard 18" xfId="555" xr:uid="{00000000-0005-0000-0000-00002C020000}"/>
    <cellStyle name="Standaard 19" xfId="556" xr:uid="{00000000-0005-0000-0000-00002D020000}"/>
    <cellStyle name="Standaard 19 2" xfId="557" xr:uid="{00000000-0005-0000-0000-00002E020000}"/>
    <cellStyle name="Standaard 19 2 2" xfId="558" xr:uid="{00000000-0005-0000-0000-00002F020000}"/>
    <cellStyle name="Standaard 19 2 2 2" xfId="559" xr:uid="{00000000-0005-0000-0000-000030020000}"/>
    <cellStyle name="Standaard 19 2 3" xfId="560" xr:uid="{00000000-0005-0000-0000-000031020000}"/>
    <cellStyle name="Standaard 19 2 3 2" xfId="561" xr:uid="{00000000-0005-0000-0000-000032020000}"/>
    <cellStyle name="Standaard 19 2 4" xfId="562" xr:uid="{00000000-0005-0000-0000-000033020000}"/>
    <cellStyle name="Standaard 19 3" xfId="563" xr:uid="{00000000-0005-0000-0000-000034020000}"/>
    <cellStyle name="Standaard 19 3 2" xfId="564" xr:uid="{00000000-0005-0000-0000-000035020000}"/>
    <cellStyle name="Standaard 19 4" xfId="565" xr:uid="{00000000-0005-0000-0000-000036020000}"/>
    <cellStyle name="Standaard 19 5" xfId="566" xr:uid="{00000000-0005-0000-0000-000037020000}"/>
    <cellStyle name="Standaard 2" xfId="567" xr:uid="{00000000-0005-0000-0000-000038020000}"/>
    <cellStyle name="Standaard 2 2" xfId="568" xr:uid="{00000000-0005-0000-0000-000039020000}"/>
    <cellStyle name="Standaard 2 3" xfId="569" xr:uid="{00000000-0005-0000-0000-00003A020000}"/>
    <cellStyle name="Standaard 2 4" xfId="570" xr:uid="{00000000-0005-0000-0000-00003B020000}"/>
    <cellStyle name="Standaard 2 5" xfId="778" xr:uid="{E60B8A11-8702-4EE1-816F-668150F3EAEA}"/>
    <cellStyle name="Standaard 2 5 2" xfId="784" xr:uid="{F65CA0F4-BEF3-4DAC-882A-5F6731D72351}"/>
    <cellStyle name="Standaard 2_Eisen" xfId="571" xr:uid="{00000000-0005-0000-0000-00003C020000}"/>
    <cellStyle name="Standaard 20" xfId="572" xr:uid="{00000000-0005-0000-0000-00003D020000}"/>
    <cellStyle name="Standaard 21" xfId="573" xr:uid="{00000000-0005-0000-0000-00003E020000}"/>
    <cellStyle name="Standaard 22" xfId="574" xr:uid="{00000000-0005-0000-0000-00003F020000}"/>
    <cellStyle name="Standaard 23" xfId="575" xr:uid="{00000000-0005-0000-0000-000040020000}"/>
    <cellStyle name="Standaard 24" xfId="576" xr:uid="{00000000-0005-0000-0000-000041020000}"/>
    <cellStyle name="Standaard 25" xfId="577" xr:uid="{00000000-0005-0000-0000-000042020000}"/>
    <cellStyle name="Standaard 25 2" xfId="578" xr:uid="{00000000-0005-0000-0000-000043020000}"/>
    <cellStyle name="Standaard 25 3" xfId="579" xr:uid="{00000000-0005-0000-0000-000044020000}"/>
    <cellStyle name="Standaard 25 3 2" xfId="580" xr:uid="{00000000-0005-0000-0000-000045020000}"/>
    <cellStyle name="Standaard 25 3 2 2" xfId="581" xr:uid="{00000000-0005-0000-0000-000046020000}"/>
    <cellStyle name="Standaard 25 3 3" xfId="582" xr:uid="{00000000-0005-0000-0000-000047020000}"/>
    <cellStyle name="Standaard 25 3 4" xfId="583" xr:uid="{00000000-0005-0000-0000-000048020000}"/>
    <cellStyle name="Standaard 25 3 5" xfId="584" xr:uid="{00000000-0005-0000-0000-000049020000}"/>
    <cellStyle name="Standaard 26" xfId="585" xr:uid="{00000000-0005-0000-0000-00004A020000}"/>
    <cellStyle name="Standaard 26 2" xfId="586" xr:uid="{00000000-0005-0000-0000-00004B020000}"/>
    <cellStyle name="Standaard 27" xfId="587" xr:uid="{00000000-0005-0000-0000-00004C020000}"/>
    <cellStyle name="Standaard 27 2" xfId="588" xr:uid="{00000000-0005-0000-0000-00004D020000}"/>
    <cellStyle name="Standaard 27 2 2 2" xfId="777" xr:uid="{99ACCC2B-9070-4292-B2EE-EB8ABD231530}"/>
    <cellStyle name="Standaard 27 2 2 2 2" xfId="782" xr:uid="{514083E1-0A7F-48C8-BDD2-CCA222F2F88E}"/>
    <cellStyle name="Standaard 27 3 2" xfId="776" xr:uid="{ABD4279F-E907-4B72-9AD7-FEE207841BBC}"/>
    <cellStyle name="Standaard 27 3 2 2" xfId="779" xr:uid="{DB9DD6BC-FBF8-41BE-9EE7-7C9864EC5B16}"/>
    <cellStyle name="Standaard 27 3 2 2 2" xfId="783" xr:uid="{DF5EE718-6185-411D-8C1F-0F1C29D2CDC2}"/>
    <cellStyle name="Standaard 28" xfId="589" xr:uid="{00000000-0005-0000-0000-00004E020000}"/>
    <cellStyle name="Standaard 28 2" xfId="590" xr:uid="{00000000-0005-0000-0000-00004F020000}"/>
    <cellStyle name="Standaard 29" xfId="591" xr:uid="{00000000-0005-0000-0000-000050020000}"/>
    <cellStyle name="Standaard 29 2" xfId="592" xr:uid="{00000000-0005-0000-0000-000051020000}"/>
    <cellStyle name="Standaard 3" xfId="593" xr:uid="{00000000-0005-0000-0000-000052020000}"/>
    <cellStyle name="Standaard 3 2" xfId="594" xr:uid="{00000000-0005-0000-0000-000053020000}"/>
    <cellStyle name="Standaard 3 3" xfId="595" xr:uid="{00000000-0005-0000-0000-000054020000}"/>
    <cellStyle name="Standaard 30" xfId="596" xr:uid="{00000000-0005-0000-0000-000055020000}"/>
    <cellStyle name="Standaard 31" xfId="597" xr:uid="{00000000-0005-0000-0000-000056020000}"/>
    <cellStyle name="Standaard 31 2" xfId="598" xr:uid="{00000000-0005-0000-0000-000057020000}"/>
    <cellStyle name="Standaard 31 2 2" xfId="599" xr:uid="{00000000-0005-0000-0000-000058020000}"/>
    <cellStyle name="Standaard 31 3" xfId="600" xr:uid="{00000000-0005-0000-0000-000059020000}"/>
    <cellStyle name="Standaard 31 4" xfId="601" xr:uid="{00000000-0005-0000-0000-00005A020000}"/>
    <cellStyle name="Standaard 32" xfId="602" xr:uid="{00000000-0005-0000-0000-00005B020000}"/>
    <cellStyle name="Standaard 32 2" xfId="603" xr:uid="{00000000-0005-0000-0000-00005C020000}"/>
    <cellStyle name="Standaard 32 2 2" xfId="604" xr:uid="{00000000-0005-0000-0000-00005D020000}"/>
    <cellStyle name="Standaard 32 3" xfId="605" xr:uid="{00000000-0005-0000-0000-00005E020000}"/>
    <cellStyle name="Standaard 32 4" xfId="606" xr:uid="{00000000-0005-0000-0000-00005F020000}"/>
    <cellStyle name="Standaard 33" xfId="607" xr:uid="{00000000-0005-0000-0000-000060020000}"/>
    <cellStyle name="Standaard 33 2" xfId="608" xr:uid="{00000000-0005-0000-0000-000061020000}"/>
    <cellStyle name="Standaard 33 2 2" xfId="609" xr:uid="{00000000-0005-0000-0000-000062020000}"/>
    <cellStyle name="Standaard 33 3" xfId="610" xr:uid="{00000000-0005-0000-0000-000063020000}"/>
    <cellStyle name="Standaard 33 4" xfId="611" xr:uid="{00000000-0005-0000-0000-000064020000}"/>
    <cellStyle name="Standaard 34" xfId="612" xr:uid="{00000000-0005-0000-0000-000065020000}"/>
    <cellStyle name="Standaard 34 2" xfId="613" xr:uid="{00000000-0005-0000-0000-000066020000}"/>
    <cellStyle name="Standaard 34 2 2" xfId="614" xr:uid="{00000000-0005-0000-0000-000067020000}"/>
    <cellStyle name="Standaard 34 3" xfId="615" xr:uid="{00000000-0005-0000-0000-000068020000}"/>
    <cellStyle name="Standaard 34 4" xfId="616" xr:uid="{00000000-0005-0000-0000-000069020000}"/>
    <cellStyle name="Standaard 35" xfId="617" xr:uid="{00000000-0005-0000-0000-00006A020000}"/>
    <cellStyle name="Standaard 36" xfId="618" xr:uid="{00000000-0005-0000-0000-00006B020000}"/>
    <cellStyle name="Standaard 36 2" xfId="619" xr:uid="{00000000-0005-0000-0000-00006C020000}"/>
    <cellStyle name="Standaard 36 3" xfId="620" xr:uid="{00000000-0005-0000-0000-00006D020000}"/>
    <cellStyle name="Standaard 36 4" xfId="621" xr:uid="{00000000-0005-0000-0000-00006E020000}"/>
    <cellStyle name="Standaard 37" xfId="622" xr:uid="{00000000-0005-0000-0000-00006F020000}"/>
    <cellStyle name="Standaard 37 2" xfId="623" xr:uid="{00000000-0005-0000-0000-000070020000}"/>
    <cellStyle name="Standaard 37 3" xfId="624" xr:uid="{00000000-0005-0000-0000-000071020000}"/>
    <cellStyle name="Standaard 37 4" xfId="625" xr:uid="{00000000-0005-0000-0000-000072020000}"/>
    <cellStyle name="Standaard 38" xfId="626" xr:uid="{00000000-0005-0000-0000-000073020000}"/>
    <cellStyle name="Standaard 39" xfId="627" xr:uid="{00000000-0005-0000-0000-000074020000}"/>
    <cellStyle name="Standaard 4" xfId="628" xr:uid="{00000000-0005-0000-0000-000075020000}"/>
    <cellStyle name="Standaard 40" xfId="629" xr:uid="{00000000-0005-0000-0000-000076020000}"/>
    <cellStyle name="Standaard 40 2" xfId="630" xr:uid="{00000000-0005-0000-0000-000077020000}"/>
    <cellStyle name="Standaard 41" xfId="631" xr:uid="{00000000-0005-0000-0000-000078020000}"/>
    <cellStyle name="Standaard 41 2" xfId="632" xr:uid="{00000000-0005-0000-0000-000079020000}"/>
    <cellStyle name="Standaard 42" xfId="633" xr:uid="{00000000-0005-0000-0000-00007A020000}"/>
    <cellStyle name="Standaard 42 2" xfId="634" xr:uid="{00000000-0005-0000-0000-00007B020000}"/>
    <cellStyle name="Standaard 43" xfId="635" xr:uid="{00000000-0005-0000-0000-00007C020000}"/>
    <cellStyle name="Standaard 43 2" xfId="636" xr:uid="{00000000-0005-0000-0000-00007D020000}"/>
    <cellStyle name="Standaard 44" xfId="637" xr:uid="{00000000-0005-0000-0000-00007E020000}"/>
    <cellStyle name="Standaard 44 2" xfId="638" xr:uid="{00000000-0005-0000-0000-00007F020000}"/>
    <cellStyle name="Standaard 45" xfId="639" xr:uid="{00000000-0005-0000-0000-000080020000}"/>
    <cellStyle name="Standaard 45 2" xfId="640" xr:uid="{00000000-0005-0000-0000-000081020000}"/>
    <cellStyle name="Standaard 46" xfId="641" xr:uid="{00000000-0005-0000-0000-000082020000}"/>
    <cellStyle name="Standaard 46 2" xfId="642" xr:uid="{00000000-0005-0000-0000-000083020000}"/>
    <cellStyle name="Standaard 47" xfId="643" xr:uid="{00000000-0005-0000-0000-000084020000}"/>
    <cellStyle name="Standaard 47 2" xfId="644" xr:uid="{00000000-0005-0000-0000-000085020000}"/>
    <cellStyle name="Standaard 48" xfId="645" xr:uid="{00000000-0005-0000-0000-000086020000}"/>
    <cellStyle name="Standaard 48 2" xfId="646" xr:uid="{00000000-0005-0000-0000-000087020000}"/>
    <cellStyle name="Standaard 49" xfId="647" xr:uid="{00000000-0005-0000-0000-000088020000}"/>
    <cellStyle name="Standaard 49 2" xfId="648" xr:uid="{00000000-0005-0000-0000-000089020000}"/>
    <cellStyle name="Standaard 5" xfId="649" xr:uid="{00000000-0005-0000-0000-00008A020000}"/>
    <cellStyle name="Standaard 50" xfId="650" xr:uid="{00000000-0005-0000-0000-00008B020000}"/>
    <cellStyle name="Standaard 50 2" xfId="651" xr:uid="{00000000-0005-0000-0000-00008C020000}"/>
    <cellStyle name="Standaard 51" xfId="652" xr:uid="{00000000-0005-0000-0000-00008D020000}"/>
    <cellStyle name="Standaard 51 2" xfId="653" xr:uid="{00000000-0005-0000-0000-00008E020000}"/>
    <cellStyle name="Standaard 52" xfId="654" xr:uid="{00000000-0005-0000-0000-00008F020000}"/>
    <cellStyle name="Standaard 52 2" xfId="655" xr:uid="{00000000-0005-0000-0000-000090020000}"/>
    <cellStyle name="Standaard 53" xfId="656" xr:uid="{00000000-0005-0000-0000-000091020000}"/>
    <cellStyle name="Standaard 53 2" xfId="657" xr:uid="{00000000-0005-0000-0000-000092020000}"/>
    <cellStyle name="Standaard 54" xfId="658" xr:uid="{00000000-0005-0000-0000-000093020000}"/>
    <cellStyle name="Standaard 54 2" xfId="659" xr:uid="{00000000-0005-0000-0000-000094020000}"/>
    <cellStyle name="Standaard 55" xfId="660" xr:uid="{00000000-0005-0000-0000-000095020000}"/>
    <cellStyle name="Standaard 55 2" xfId="661" xr:uid="{00000000-0005-0000-0000-000096020000}"/>
    <cellStyle name="Standaard 56" xfId="662" xr:uid="{00000000-0005-0000-0000-000097020000}"/>
    <cellStyle name="Standaard 56 2" xfId="663" xr:uid="{00000000-0005-0000-0000-000098020000}"/>
    <cellStyle name="Standaard 57" xfId="664" xr:uid="{00000000-0005-0000-0000-000099020000}"/>
    <cellStyle name="Standaard 57 2" xfId="665" xr:uid="{00000000-0005-0000-0000-00009A020000}"/>
    <cellStyle name="Standaard 58" xfId="666" xr:uid="{00000000-0005-0000-0000-00009B020000}"/>
    <cellStyle name="Standaard 58 2" xfId="667" xr:uid="{00000000-0005-0000-0000-00009C020000}"/>
    <cellStyle name="Standaard 59" xfId="668" xr:uid="{00000000-0005-0000-0000-00009D020000}"/>
    <cellStyle name="Standaard 6" xfId="669" xr:uid="{00000000-0005-0000-0000-00009E020000}"/>
    <cellStyle name="Standaard 60" xfId="670" xr:uid="{00000000-0005-0000-0000-00009F020000}"/>
    <cellStyle name="Standaard 61" xfId="671" xr:uid="{00000000-0005-0000-0000-0000A0020000}"/>
    <cellStyle name="Standaard 62" xfId="672" xr:uid="{00000000-0005-0000-0000-0000A1020000}"/>
    <cellStyle name="Standaard 63" xfId="673" xr:uid="{00000000-0005-0000-0000-0000A2020000}"/>
    <cellStyle name="Standaard 64" xfId="674" xr:uid="{00000000-0005-0000-0000-0000A3020000}"/>
    <cellStyle name="Standaard 65" xfId="675" xr:uid="{00000000-0005-0000-0000-0000A4020000}"/>
    <cellStyle name="Standaard 66" xfId="676" xr:uid="{00000000-0005-0000-0000-0000A5020000}"/>
    <cellStyle name="Standaard 67" xfId="677" xr:uid="{00000000-0005-0000-0000-0000A6020000}"/>
    <cellStyle name="Standaard 68" xfId="678" xr:uid="{00000000-0005-0000-0000-0000A7020000}"/>
    <cellStyle name="Standaard 69" xfId="679" xr:uid="{00000000-0005-0000-0000-0000A8020000}"/>
    <cellStyle name="Standaard 7" xfId="680" xr:uid="{00000000-0005-0000-0000-0000A9020000}"/>
    <cellStyle name="Standaard 70" xfId="681" xr:uid="{00000000-0005-0000-0000-0000AA020000}"/>
    <cellStyle name="Standaard 71" xfId="682" xr:uid="{00000000-0005-0000-0000-0000AB020000}"/>
    <cellStyle name="Standaard 72" xfId="683" xr:uid="{00000000-0005-0000-0000-0000AC020000}"/>
    <cellStyle name="Standaard 73" xfId="684" xr:uid="{00000000-0005-0000-0000-0000AD020000}"/>
    <cellStyle name="Standaard 74" xfId="685" xr:uid="{00000000-0005-0000-0000-0000AE020000}"/>
    <cellStyle name="Standaard 75" xfId="686" xr:uid="{00000000-0005-0000-0000-0000AF020000}"/>
    <cellStyle name="Standaard 8" xfId="687" xr:uid="{00000000-0005-0000-0000-0000B0020000}"/>
    <cellStyle name="Standaard 9" xfId="688" xr:uid="{00000000-0005-0000-0000-0000B1020000}"/>
    <cellStyle name="Titel 10" xfId="689" xr:uid="{00000000-0005-0000-0000-0000B2020000}"/>
    <cellStyle name="Titel 11" xfId="690" xr:uid="{00000000-0005-0000-0000-0000B3020000}"/>
    <cellStyle name="Titel 12" xfId="691" xr:uid="{00000000-0005-0000-0000-0000B4020000}"/>
    <cellStyle name="Titel 13" xfId="692" xr:uid="{00000000-0005-0000-0000-0000B5020000}"/>
    <cellStyle name="Titel 14" xfId="693" xr:uid="{00000000-0005-0000-0000-0000B6020000}"/>
    <cellStyle name="Titel 15" xfId="694" xr:uid="{00000000-0005-0000-0000-0000B7020000}"/>
    <cellStyle name="Titel 16" xfId="695" xr:uid="{00000000-0005-0000-0000-0000B8020000}"/>
    <cellStyle name="Titel 2" xfId="696" xr:uid="{00000000-0005-0000-0000-0000B9020000}"/>
    <cellStyle name="Titel 3" xfId="697" xr:uid="{00000000-0005-0000-0000-0000BA020000}"/>
    <cellStyle name="Titel 4" xfId="698" xr:uid="{00000000-0005-0000-0000-0000BB020000}"/>
    <cellStyle name="Titel 5" xfId="699" xr:uid="{00000000-0005-0000-0000-0000BC020000}"/>
    <cellStyle name="Titel 6" xfId="700" xr:uid="{00000000-0005-0000-0000-0000BD020000}"/>
    <cellStyle name="Titel 7" xfId="701" xr:uid="{00000000-0005-0000-0000-0000BE020000}"/>
    <cellStyle name="Titel 8" xfId="702" xr:uid="{00000000-0005-0000-0000-0000BF020000}"/>
    <cellStyle name="Titel 9" xfId="703" xr:uid="{00000000-0005-0000-0000-0000C0020000}"/>
    <cellStyle name="Totaal 10" xfId="704" xr:uid="{00000000-0005-0000-0000-0000C1020000}"/>
    <cellStyle name="Totaal 11" xfId="705" xr:uid="{00000000-0005-0000-0000-0000C2020000}"/>
    <cellStyle name="Totaal 12" xfId="706" xr:uid="{00000000-0005-0000-0000-0000C3020000}"/>
    <cellStyle name="Totaal 13" xfId="707" xr:uid="{00000000-0005-0000-0000-0000C4020000}"/>
    <cellStyle name="Totaal 14" xfId="708" xr:uid="{00000000-0005-0000-0000-0000C5020000}"/>
    <cellStyle name="Totaal 15" xfId="709" xr:uid="{00000000-0005-0000-0000-0000C6020000}"/>
    <cellStyle name="Totaal 16" xfId="710" xr:uid="{00000000-0005-0000-0000-0000C7020000}"/>
    <cellStyle name="Totaal 2" xfId="711" xr:uid="{00000000-0005-0000-0000-0000C8020000}"/>
    <cellStyle name="Totaal 3" xfId="712" xr:uid="{00000000-0005-0000-0000-0000C9020000}"/>
    <cellStyle name="Totaal 4" xfId="713" xr:uid="{00000000-0005-0000-0000-0000CA020000}"/>
    <cellStyle name="Totaal 5" xfId="714" xr:uid="{00000000-0005-0000-0000-0000CB020000}"/>
    <cellStyle name="Totaal 6" xfId="715" xr:uid="{00000000-0005-0000-0000-0000CC020000}"/>
    <cellStyle name="Totaal 7" xfId="716" xr:uid="{00000000-0005-0000-0000-0000CD020000}"/>
    <cellStyle name="Totaal 8" xfId="717" xr:uid="{00000000-0005-0000-0000-0000CE020000}"/>
    <cellStyle name="Totaal 9" xfId="718" xr:uid="{00000000-0005-0000-0000-0000CF020000}"/>
    <cellStyle name="Uitvoer 10" xfId="719" xr:uid="{00000000-0005-0000-0000-0000D0020000}"/>
    <cellStyle name="Uitvoer 11" xfId="720" xr:uid="{00000000-0005-0000-0000-0000D1020000}"/>
    <cellStyle name="Uitvoer 12" xfId="721" xr:uid="{00000000-0005-0000-0000-0000D2020000}"/>
    <cellStyle name="Uitvoer 13" xfId="722" xr:uid="{00000000-0005-0000-0000-0000D3020000}"/>
    <cellStyle name="Uitvoer 14" xfId="723" xr:uid="{00000000-0005-0000-0000-0000D4020000}"/>
    <cellStyle name="Uitvoer 15" xfId="724" xr:uid="{00000000-0005-0000-0000-0000D5020000}"/>
    <cellStyle name="Uitvoer 16" xfId="725" xr:uid="{00000000-0005-0000-0000-0000D6020000}"/>
    <cellStyle name="Uitvoer 2" xfId="726" xr:uid="{00000000-0005-0000-0000-0000D7020000}"/>
    <cellStyle name="Uitvoer 3" xfId="727" xr:uid="{00000000-0005-0000-0000-0000D8020000}"/>
    <cellStyle name="Uitvoer 4" xfId="728" xr:uid="{00000000-0005-0000-0000-0000D9020000}"/>
    <cellStyle name="Uitvoer 5" xfId="729" xr:uid="{00000000-0005-0000-0000-0000DA020000}"/>
    <cellStyle name="Uitvoer 6" xfId="730" xr:uid="{00000000-0005-0000-0000-0000DB020000}"/>
    <cellStyle name="Uitvoer 7" xfId="731" xr:uid="{00000000-0005-0000-0000-0000DC020000}"/>
    <cellStyle name="Uitvoer 8" xfId="732" xr:uid="{00000000-0005-0000-0000-0000DD020000}"/>
    <cellStyle name="Uitvoer 9" xfId="733" xr:uid="{00000000-0005-0000-0000-0000DE020000}"/>
    <cellStyle name="Valuta" xfId="785" builtinId="4"/>
    <cellStyle name="Valuta 2" xfId="734" xr:uid="{00000000-0005-0000-0000-0000DF020000}"/>
    <cellStyle name="Valuta 2 2" xfId="735" xr:uid="{00000000-0005-0000-0000-0000E0020000}"/>
    <cellStyle name="Valuta 2 2 2" xfId="736" xr:uid="{00000000-0005-0000-0000-0000E1020000}"/>
    <cellStyle name="Valuta 2 2 2 2" xfId="737" xr:uid="{00000000-0005-0000-0000-0000E2020000}"/>
    <cellStyle name="Valuta 2 2 3" xfId="738" xr:uid="{00000000-0005-0000-0000-0000E3020000}"/>
    <cellStyle name="Valuta 2 3" xfId="739" xr:uid="{00000000-0005-0000-0000-0000E4020000}"/>
    <cellStyle name="Valuta 2 4" xfId="740" xr:uid="{00000000-0005-0000-0000-0000E5020000}"/>
    <cellStyle name="Valuta 3" xfId="741" xr:uid="{00000000-0005-0000-0000-0000E6020000}"/>
    <cellStyle name="Valuta 4" xfId="781" xr:uid="{E4E36AB8-AAD6-468C-BCE6-C7ACB1B5C79F}"/>
    <cellStyle name="Valuta 6" xfId="772" xr:uid="{00000000-0005-0000-0000-0000E7020000}"/>
    <cellStyle name="Verklarende tekst 10" xfId="742" xr:uid="{00000000-0005-0000-0000-0000E8020000}"/>
    <cellStyle name="Verklarende tekst 11" xfId="743" xr:uid="{00000000-0005-0000-0000-0000E9020000}"/>
    <cellStyle name="Verklarende tekst 12" xfId="744" xr:uid="{00000000-0005-0000-0000-0000EA020000}"/>
    <cellStyle name="Verklarende tekst 13" xfId="745" xr:uid="{00000000-0005-0000-0000-0000EB020000}"/>
    <cellStyle name="Verklarende tekst 14" xfId="746" xr:uid="{00000000-0005-0000-0000-0000EC020000}"/>
    <cellStyle name="Verklarende tekst 15" xfId="747" xr:uid="{00000000-0005-0000-0000-0000ED020000}"/>
    <cellStyle name="Verklarende tekst 16" xfId="748" xr:uid="{00000000-0005-0000-0000-0000EE020000}"/>
    <cellStyle name="Verklarende tekst 2" xfId="749" xr:uid="{00000000-0005-0000-0000-0000EF020000}"/>
    <cellStyle name="Verklarende tekst 3" xfId="750" xr:uid="{00000000-0005-0000-0000-0000F0020000}"/>
    <cellStyle name="Verklarende tekst 4" xfId="751" xr:uid="{00000000-0005-0000-0000-0000F1020000}"/>
    <cellStyle name="Verklarende tekst 5" xfId="752" xr:uid="{00000000-0005-0000-0000-0000F2020000}"/>
    <cellStyle name="Verklarende tekst 6" xfId="753" xr:uid="{00000000-0005-0000-0000-0000F3020000}"/>
    <cellStyle name="Verklarende tekst 7" xfId="754" xr:uid="{00000000-0005-0000-0000-0000F4020000}"/>
    <cellStyle name="Verklarende tekst 8" xfId="755" xr:uid="{00000000-0005-0000-0000-0000F5020000}"/>
    <cellStyle name="Verklarende tekst 9" xfId="756" xr:uid="{00000000-0005-0000-0000-0000F6020000}"/>
    <cellStyle name="Waarschuwingstekst 10" xfId="757" xr:uid="{00000000-0005-0000-0000-0000F7020000}"/>
    <cellStyle name="Waarschuwingstekst 11" xfId="758" xr:uid="{00000000-0005-0000-0000-0000F8020000}"/>
    <cellStyle name="Waarschuwingstekst 12" xfId="759" xr:uid="{00000000-0005-0000-0000-0000F9020000}"/>
    <cellStyle name="Waarschuwingstekst 13" xfId="760" xr:uid="{00000000-0005-0000-0000-0000FA020000}"/>
    <cellStyle name="Waarschuwingstekst 14" xfId="761" xr:uid="{00000000-0005-0000-0000-0000FB020000}"/>
    <cellStyle name="Waarschuwingstekst 15" xfId="762" xr:uid="{00000000-0005-0000-0000-0000FC020000}"/>
    <cellStyle name="Waarschuwingstekst 16" xfId="763" xr:uid="{00000000-0005-0000-0000-0000FD020000}"/>
    <cellStyle name="Waarschuwingstekst 2" xfId="764" xr:uid="{00000000-0005-0000-0000-0000FE020000}"/>
    <cellStyle name="Waarschuwingstekst 3" xfId="765" xr:uid="{00000000-0005-0000-0000-0000FF020000}"/>
    <cellStyle name="Waarschuwingstekst 4" xfId="766" xr:uid="{00000000-0005-0000-0000-000000030000}"/>
    <cellStyle name="Waarschuwingstekst 5" xfId="767" xr:uid="{00000000-0005-0000-0000-000001030000}"/>
    <cellStyle name="Waarschuwingstekst 6" xfId="768" xr:uid="{00000000-0005-0000-0000-000002030000}"/>
    <cellStyle name="Waarschuwingstekst 7" xfId="769" xr:uid="{00000000-0005-0000-0000-000003030000}"/>
    <cellStyle name="Waarschuwingstekst 8" xfId="770" xr:uid="{00000000-0005-0000-0000-000004030000}"/>
    <cellStyle name="Waarschuwingstekst 9" xfId="771" xr:uid="{00000000-0005-0000-0000-000005030000}"/>
  </cellStyles>
  <dxfs count="0"/>
  <tableStyles count="0" defaultTableStyle="TableStyleMedium9" defaultPivotStyle="PivotStyleLight16"/>
  <colors>
    <mruColors>
      <color rgb="FF99CCFF"/>
      <color rgb="FF3366FF"/>
      <color rgb="FFCCFFCC"/>
      <color rgb="FFCCCCFF"/>
      <color rgb="FFFF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202065</xdr:colOff>
      <xdr:row>1</xdr:row>
      <xdr:rowOff>686072</xdr:rowOff>
    </xdr:from>
    <xdr:to>
      <xdr:col>8</xdr:col>
      <xdr:colOff>80146</xdr:colOff>
      <xdr:row>2</xdr:row>
      <xdr:rowOff>402137</xdr:rowOff>
    </xdr:to>
    <xdr:pic>
      <xdr:nvPicPr>
        <xdr:cNvPr id="2" name="Afbeelding 1">
          <a:extLst>
            <a:ext uri="{FF2B5EF4-FFF2-40B4-BE49-F238E27FC236}">
              <a16:creationId xmlns:a16="http://schemas.microsoft.com/office/drawing/2014/main" id="{7DACA1F1-B338-4757-ADD6-73E2B600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6471" y="1090885"/>
          <a:ext cx="4521519" cy="109719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topLeftCell="A2" zoomScale="80" zoomScaleNormal="80" workbookViewId="0">
      <selection activeCell="M4" sqref="M4"/>
    </sheetView>
  </sheetViews>
  <sheetFormatPr defaultColWidth="8.88671875" defaultRowHeight="13.2" x14ac:dyDescent="0.25"/>
  <cols>
    <col min="1" max="1" width="3.6640625" style="29" customWidth="1"/>
    <col min="2" max="3" width="5.33203125" style="29" customWidth="1"/>
    <col min="4" max="9" width="13.44140625" style="29" customWidth="1"/>
    <col min="10" max="16384" width="8.88671875" style="29"/>
  </cols>
  <sheetData>
    <row r="1" spans="2:9" ht="31.5" customHeight="1" x14ac:dyDescent="0.25"/>
    <row r="2" spans="2:9" ht="108.75" customHeight="1" x14ac:dyDescent="0.25">
      <c r="B2" s="21"/>
      <c r="C2" s="22"/>
      <c r="D2" s="22"/>
      <c r="E2" s="22"/>
      <c r="F2" s="22"/>
      <c r="G2" s="22"/>
      <c r="H2" s="22"/>
      <c r="I2" s="23"/>
    </row>
    <row r="3" spans="2:9" ht="40.5" customHeight="1" x14ac:dyDescent="0.25">
      <c r="B3" s="24"/>
      <c r="C3" s="25"/>
      <c r="D3" s="25"/>
      <c r="E3" s="25"/>
      <c r="F3" s="25"/>
      <c r="G3" s="25"/>
      <c r="H3" s="25"/>
      <c r="I3" s="26"/>
    </row>
    <row r="4" spans="2:9" ht="92.25" customHeight="1" x14ac:dyDescent="0.25">
      <c r="B4" s="214" t="s">
        <v>123</v>
      </c>
      <c r="C4" s="215"/>
      <c r="D4" s="215"/>
      <c r="E4" s="215"/>
      <c r="F4" s="215"/>
      <c r="G4" s="215"/>
      <c r="H4" s="215"/>
      <c r="I4" s="216"/>
    </row>
    <row r="5" spans="2:9" ht="29.25" customHeight="1" x14ac:dyDescent="0.25">
      <c r="B5" s="24"/>
      <c r="C5" s="25"/>
      <c r="D5" s="25"/>
      <c r="E5" s="25"/>
      <c r="F5" s="125"/>
      <c r="G5" s="25"/>
      <c r="H5" s="25"/>
      <c r="I5" s="26"/>
    </row>
    <row r="6" spans="2:9" ht="22.5" customHeight="1" x14ac:dyDescent="0.25">
      <c r="B6" s="217"/>
      <c r="C6" s="218"/>
      <c r="D6" s="218"/>
      <c r="E6" s="218"/>
      <c r="F6" s="218"/>
      <c r="G6" s="218"/>
      <c r="H6" s="218"/>
      <c r="I6" s="219"/>
    </row>
    <row r="7" spans="2:9" ht="15.75" customHeight="1" x14ac:dyDescent="0.25">
      <c r="B7" s="220"/>
      <c r="C7" s="221"/>
      <c r="D7" s="221"/>
      <c r="E7" s="221"/>
      <c r="F7" s="221"/>
      <c r="G7" s="221"/>
      <c r="H7" s="221"/>
      <c r="I7" s="222"/>
    </row>
    <row r="8" spans="2:9" ht="29.25" customHeight="1" x14ac:dyDescent="0.25">
      <c r="B8" s="27"/>
      <c r="C8" s="28"/>
      <c r="E8" s="28"/>
      <c r="F8" s="28"/>
      <c r="G8" s="28"/>
      <c r="H8" s="28"/>
      <c r="I8" s="30"/>
    </row>
    <row r="9" spans="2:9" ht="12.6" customHeight="1" x14ac:dyDescent="0.25">
      <c r="B9" s="27"/>
      <c r="C9" s="28"/>
      <c r="D9" s="31"/>
      <c r="E9" s="28"/>
      <c r="F9" s="28"/>
      <c r="G9" s="28"/>
      <c r="H9" s="28"/>
      <c r="I9" s="30"/>
    </row>
    <row r="10" spans="2:9" ht="12.6" customHeight="1" x14ac:dyDescent="0.25">
      <c r="B10" s="27"/>
      <c r="C10" s="28"/>
      <c r="D10" s="32" t="s">
        <v>0</v>
      </c>
      <c r="E10" s="28"/>
      <c r="F10" s="28"/>
      <c r="G10" s="28"/>
      <c r="H10" s="28"/>
      <c r="I10" s="30"/>
    </row>
    <row r="11" spans="2:9" ht="12.6" customHeight="1" x14ac:dyDescent="0.25">
      <c r="B11" s="27"/>
      <c r="C11" s="28"/>
      <c r="E11" s="28"/>
      <c r="F11" s="28"/>
      <c r="G11" s="28"/>
      <c r="H11" s="28"/>
      <c r="I11" s="30"/>
    </row>
    <row r="12" spans="2:9" ht="12.6" customHeight="1" x14ac:dyDescent="0.25">
      <c r="B12" s="27"/>
      <c r="C12" s="28"/>
      <c r="D12" s="33" t="s">
        <v>40</v>
      </c>
      <c r="E12" s="28"/>
      <c r="F12" s="28"/>
      <c r="G12" s="28"/>
      <c r="H12" s="28"/>
      <c r="I12" s="30"/>
    </row>
    <row r="13" spans="2:9" ht="12.6" customHeight="1" x14ac:dyDescent="0.25">
      <c r="B13" s="27"/>
      <c r="C13" s="28"/>
      <c r="D13" s="34" t="s">
        <v>32</v>
      </c>
      <c r="E13" s="28"/>
      <c r="F13" s="28"/>
      <c r="G13" s="28"/>
      <c r="H13" s="28"/>
      <c r="I13" s="30"/>
    </row>
    <row r="14" spans="2:9" ht="12.6" customHeight="1" x14ac:dyDescent="0.25">
      <c r="B14" s="27"/>
      <c r="C14" s="28"/>
      <c r="D14" s="34"/>
      <c r="E14" s="28"/>
      <c r="F14" s="28"/>
      <c r="G14" s="28"/>
      <c r="H14" s="28"/>
      <c r="I14" s="30"/>
    </row>
    <row r="15" spans="2:9" ht="12.6" customHeight="1" x14ac:dyDescent="0.25">
      <c r="B15" s="27"/>
      <c r="C15" s="28"/>
      <c r="D15" s="35"/>
      <c r="E15" s="36"/>
      <c r="F15" s="36"/>
      <c r="G15" s="36"/>
      <c r="H15" s="36"/>
      <c r="I15" s="30"/>
    </row>
    <row r="16" spans="2:9" ht="12.6" customHeight="1" x14ac:dyDescent="0.25">
      <c r="B16" s="27"/>
      <c r="C16" s="25"/>
      <c r="D16" s="35"/>
      <c r="E16" s="28"/>
      <c r="F16" s="28"/>
      <c r="G16" s="28"/>
      <c r="H16" s="28"/>
      <c r="I16" s="30"/>
    </row>
    <row r="17" spans="2:9" s="38" customFormat="1" ht="12.6" customHeight="1" x14ac:dyDescent="0.25">
      <c r="B17" s="37"/>
      <c r="D17" s="39"/>
      <c r="E17" s="31"/>
      <c r="F17" s="31"/>
      <c r="G17" s="31"/>
      <c r="H17" s="31"/>
      <c r="I17" s="40"/>
    </row>
    <row r="18" spans="2:9" s="38" customFormat="1" ht="12.6" customHeight="1" x14ac:dyDescent="0.25">
      <c r="B18" s="37"/>
      <c r="D18" s="41"/>
      <c r="E18" s="31"/>
      <c r="F18" s="31"/>
      <c r="G18" s="31"/>
      <c r="H18" s="31"/>
      <c r="I18" s="40"/>
    </row>
    <row r="19" spans="2:9" s="38" customFormat="1" ht="12.6" customHeight="1" x14ac:dyDescent="0.25">
      <c r="B19" s="37"/>
      <c r="D19" s="41"/>
      <c r="E19" s="31"/>
      <c r="F19" s="31"/>
      <c r="G19" s="31"/>
      <c r="H19" s="31"/>
      <c r="I19" s="40"/>
    </row>
    <row r="20" spans="2:9" s="38" customFormat="1" ht="12.6" customHeight="1" x14ac:dyDescent="0.25">
      <c r="B20" s="37"/>
      <c r="D20" s="41"/>
      <c r="E20" s="31"/>
      <c r="F20" s="31"/>
      <c r="G20" s="31"/>
      <c r="H20" s="31"/>
      <c r="I20" s="40"/>
    </row>
    <row r="21" spans="2:9" s="38" customFormat="1" ht="12.6" customHeight="1" x14ac:dyDescent="0.25">
      <c r="B21" s="37"/>
      <c r="E21" s="31"/>
      <c r="F21" s="31"/>
      <c r="G21" s="31"/>
      <c r="H21" s="31"/>
      <c r="I21" s="40"/>
    </row>
    <row r="22" spans="2:9" s="38" customFormat="1" ht="12.6" customHeight="1" x14ac:dyDescent="0.25">
      <c r="B22" s="37"/>
      <c r="E22" s="31"/>
      <c r="F22" s="31"/>
      <c r="G22" s="31"/>
      <c r="H22" s="31"/>
      <c r="I22" s="40"/>
    </row>
    <row r="23" spans="2:9" x14ac:dyDescent="0.25">
      <c r="B23" s="42"/>
      <c r="C23" s="43"/>
      <c r="D23" s="43"/>
      <c r="E23" s="43"/>
      <c r="F23" s="43"/>
      <c r="G23" s="43"/>
      <c r="H23" s="43"/>
      <c r="I23" s="44"/>
    </row>
  </sheetData>
  <mergeCells count="3">
    <mergeCell ref="B4:I4"/>
    <mergeCell ref="B6:I6"/>
    <mergeCell ref="B7:I7"/>
  </mergeCells>
  <pageMargins left="0.70866141732283472" right="0.70866141732283472" top="0.74803149606299213" bottom="0.74803149606299213" header="0.31496062992125984" footer="0.31496062992125984"/>
  <pageSetup paperSize="9" scale="97"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FE4B2-E406-4131-B41F-5CF9D279E110}">
  <sheetPr>
    <tabColor rgb="FFCCECFF"/>
    <pageSetUpPr fitToPage="1"/>
  </sheetPr>
  <dimension ref="A1:M53"/>
  <sheetViews>
    <sheetView showGridLines="0" tabSelected="1" view="pageBreakPreview" topLeftCell="C4" zoomScale="70" zoomScaleNormal="80" zoomScaleSheetLayoutView="70" workbookViewId="0">
      <selection activeCell="D11" sqref="D11:D14"/>
    </sheetView>
  </sheetViews>
  <sheetFormatPr defaultColWidth="9.109375" defaultRowHeight="13.2" x14ac:dyDescent="0.25"/>
  <cols>
    <col min="1" max="1" width="8.5546875" style="89" customWidth="1"/>
    <col min="2" max="2" width="42.6640625" style="89" customWidth="1"/>
    <col min="3" max="3" width="42.44140625" style="89" customWidth="1"/>
    <col min="4" max="4" width="23.109375" style="89" customWidth="1"/>
    <col min="5" max="5" width="65.6640625" style="53" customWidth="1"/>
    <col min="6" max="6" width="32" style="89" customWidth="1"/>
    <col min="7" max="7" width="31.5546875" style="89" customWidth="1"/>
    <col min="8" max="8" width="22.44140625" style="89" bestFit="1" customWidth="1"/>
    <col min="9" max="9" width="19.6640625" style="89" customWidth="1"/>
    <col min="10" max="10" width="28.33203125" style="89" customWidth="1"/>
    <col min="11" max="11" width="14.6640625" style="89" customWidth="1"/>
    <col min="12" max="12" width="13.44140625" style="90" customWidth="1"/>
    <col min="13" max="13" width="43.6640625" style="53" customWidth="1"/>
    <col min="14" max="16384" width="9.109375" style="53"/>
  </cols>
  <sheetData>
    <row r="1" spans="1:13" ht="30.75" customHeight="1" x14ac:dyDescent="0.25">
      <c r="A1" s="225" t="s">
        <v>122</v>
      </c>
      <c r="B1" s="225"/>
      <c r="C1" s="225"/>
      <c r="D1" s="225"/>
      <c r="E1" s="225"/>
      <c r="F1" s="225"/>
      <c r="G1" s="225"/>
      <c r="H1" s="52" t="s">
        <v>1</v>
      </c>
      <c r="I1" s="223" t="s">
        <v>64</v>
      </c>
      <c r="J1" s="224"/>
      <c r="K1" s="224"/>
      <c r="L1" s="224"/>
    </row>
    <row r="2" spans="1:13" ht="21" customHeight="1" x14ac:dyDescent="0.25">
      <c r="A2" s="226" t="s">
        <v>45</v>
      </c>
      <c r="B2" s="226"/>
      <c r="C2" s="226"/>
      <c r="D2" s="226"/>
      <c r="E2" s="226"/>
      <c r="F2" s="226"/>
      <c r="G2" s="226"/>
      <c r="H2" s="226"/>
      <c r="I2" s="226"/>
      <c r="J2" s="226"/>
      <c r="K2" s="226"/>
      <c r="L2" s="226"/>
    </row>
    <row r="3" spans="1:13" s="57" customFormat="1" ht="55.95" customHeight="1" x14ac:dyDescent="0.25">
      <c r="A3" s="54" t="s">
        <v>2</v>
      </c>
      <c r="B3" s="55" t="s">
        <v>3</v>
      </c>
      <c r="C3" s="54" t="s">
        <v>4</v>
      </c>
      <c r="D3" s="227" t="s">
        <v>5</v>
      </c>
      <c r="E3" s="227"/>
      <c r="F3" s="227" t="s">
        <v>6</v>
      </c>
      <c r="G3" s="227"/>
      <c r="H3" s="54" t="s">
        <v>7</v>
      </c>
      <c r="I3" s="54" t="s">
        <v>35</v>
      </c>
      <c r="J3" s="54" t="s">
        <v>33</v>
      </c>
      <c r="K3" s="227" t="s">
        <v>34</v>
      </c>
      <c r="L3" s="227"/>
      <c r="M3" s="56"/>
    </row>
    <row r="4" spans="1:13" s="61" customFormat="1" ht="70.95" customHeight="1" x14ac:dyDescent="0.25">
      <c r="A4" s="245" t="s">
        <v>46</v>
      </c>
      <c r="B4" s="236" t="s">
        <v>120</v>
      </c>
      <c r="C4" s="236" t="s">
        <v>41</v>
      </c>
      <c r="D4" s="58" t="s">
        <v>8</v>
      </c>
      <c r="E4" s="59" t="s">
        <v>96</v>
      </c>
      <c r="F4" s="229">
        <v>3</v>
      </c>
      <c r="G4" s="229"/>
      <c r="H4" s="2" t="s">
        <v>9</v>
      </c>
      <c r="I4" s="60">
        <v>-20000</v>
      </c>
      <c r="J4" s="3" t="s">
        <v>10</v>
      </c>
      <c r="K4" s="228">
        <f>IF(H4="ja",I4,0)</f>
        <v>0</v>
      </c>
      <c r="L4" s="228"/>
    </row>
    <row r="5" spans="1:13" s="61" customFormat="1" ht="72.599999999999994" customHeight="1" x14ac:dyDescent="0.25">
      <c r="A5" s="246"/>
      <c r="B5" s="237"/>
      <c r="C5" s="237"/>
      <c r="D5" s="58" t="s">
        <v>11</v>
      </c>
      <c r="E5" s="62" t="s">
        <v>97</v>
      </c>
      <c r="F5" s="229">
        <v>3</v>
      </c>
      <c r="G5" s="229"/>
      <c r="H5" s="2" t="s">
        <v>9</v>
      </c>
      <c r="I5" s="60">
        <v>-20000</v>
      </c>
      <c r="J5" s="3" t="s">
        <v>10</v>
      </c>
      <c r="K5" s="228">
        <f>IF(H5="ja",I5,0)</f>
        <v>0</v>
      </c>
      <c r="L5" s="228"/>
      <c r="M5" s="63"/>
    </row>
    <row r="6" spans="1:13" s="61" customFormat="1" ht="66" x14ac:dyDescent="0.25">
      <c r="A6" s="246"/>
      <c r="B6" s="237"/>
      <c r="C6" s="237"/>
      <c r="D6" s="58" t="s">
        <v>12</v>
      </c>
      <c r="E6" s="62" t="s">
        <v>119</v>
      </c>
      <c r="F6" s="229" t="s">
        <v>13</v>
      </c>
      <c r="G6" s="229"/>
      <c r="H6" s="2" t="s">
        <v>9</v>
      </c>
      <c r="I6" s="124">
        <v>-45000</v>
      </c>
      <c r="J6" s="3" t="s">
        <v>10</v>
      </c>
      <c r="K6" s="228">
        <f>IF(H6="ja",I6,0)</f>
        <v>0</v>
      </c>
      <c r="L6" s="228"/>
    </row>
    <row r="7" spans="1:13" s="61" customFormat="1" ht="66" x14ac:dyDescent="0.25">
      <c r="A7" s="247"/>
      <c r="B7" s="238"/>
      <c r="C7" s="238"/>
      <c r="D7" s="58" t="s">
        <v>14</v>
      </c>
      <c r="E7" s="62" t="s">
        <v>98</v>
      </c>
      <c r="F7" s="229" t="s">
        <v>13</v>
      </c>
      <c r="G7" s="229"/>
      <c r="H7" s="2" t="s">
        <v>9</v>
      </c>
      <c r="I7" s="60">
        <v>-10000</v>
      </c>
      <c r="J7" s="3" t="s">
        <v>10</v>
      </c>
      <c r="K7" s="228">
        <f t="shared" ref="K7" si="0">IF(H7="ja",I7,0)</f>
        <v>0</v>
      </c>
      <c r="L7" s="228"/>
    </row>
    <row r="8" spans="1:13" s="61" customFormat="1" ht="18" customHeight="1" x14ac:dyDescent="0.25">
      <c r="A8" s="64"/>
      <c r="B8" s="64"/>
      <c r="C8" s="64"/>
      <c r="D8" s="64"/>
      <c r="E8" s="65"/>
      <c r="F8" s="64"/>
      <c r="G8" s="64"/>
      <c r="H8" s="64"/>
      <c r="I8" s="66"/>
      <c r="J8" s="1"/>
      <c r="K8" s="67"/>
      <c r="L8" s="67"/>
    </row>
    <row r="9" spans="1:13" s="61" customFormat="1" ht="28.5" customHeight="1" x14ac:dyDescent="0.25">
      <c r="A9" s="233" t="s">
        <v>79</v>
      </c>
      <c r="B9" s="234"/>
      <c r="C9" s="234"/>
      <c r="D9" s="234"/>
      <c r="E9" s="234"/>
      <c r="F9" s="234"/>
      <c r="G9" s="235"/>
      <c r="H9" s="68"/>
      <c r="I9" s="68"/>
      <c r="J9" s="68"/>
      <c r="K9" s="68"/>
      <c r="L9" s="68"/>
    </row>
    <row r="10" spans="1:13" s="68" customFormat="1" ht="41.4" x14ac:dyDescent="0.25">
      <c r="A10" s="69" t="s">
        <v>2</v>
      </c>
      <c r="B10" s="239" t="s">
        <v>42</v>
      </c>
      <c r="C10" s="239"/>
      <c r="D10" s="69" t="s">
        <v>63</v>
      </c>
      <c r="E10" s="69" t="s">
        <v>53</v>
      </c>
      <c r="F10" s="69" t="s">
        <v>36</v>
      </c>
      <c r="G10" s="70" t="s">
        <v>43</v>
      </c>
      <c r="H10" s="71"/>
      <c r="I10" s="71"/>
      <c r="J10" s="71"/>
      <c r="K10" s="71"/>
      <c r="L10" s="71"/>
    </row>
    <row r="11" spans="1:13" s="71" customFormat="1" ht="13.8" x14ac:dyDescent="0.25">
      <c r="A11" s="242" t="s">
        <v>44</v>
      </c>
      <c r="B11" s="251" t="s">
        <v>112</v>
      </c>
      <c r="C11" s="252"/>
      <c r="D11" s="248" t="s">
        <v>116</v>
      </c>
      <c r="E11" s="51">
        <v>-65000</v>
      </c>
      <c r="F11" s="257" cm="1">
        <f t="array" ref="F11">_xlfn.IFS(D11=G11,E11,D11=G12,E12,D11=G13,E13,D11=G14,E14)</f>
        <v>0</v>
      </c>
      <c r="G11" s="72" t="s">
        <v>113</v>
      </c>
      <c r="H11" s="45"/>
      <c r="I11" s="73"/>
      <c r="J11" s="73"/>
      <c r="K11" s="73"/>
      <c r="L11" s="73"/>
    </row>
    <row r="12" spans="1:13" s="71" customFormat="1" ht="13.8" x14ac:dyDescent="0.25">
      <c r="A12" s="243"/>
      <c r="B12" s="253"/>
      <c r="C12" s="254"/>
      <c r="D12" s="249"/>
      <c r="E12" s="51">
        <f>0.5*E11</f>
        <v>-32500</v>
      </c>
      <c r="F12" s="257"/>
      <c r="G12" s="72" t="s">
        <v>114</v>
      </c>
      <c r="H12" s="45"/>
      <c r="I12" s="73"/>
      <c r="J12" s="73"/>
      <c r="K12" s="73"/>
      <c r="L12" s="73"/>
    </row>
    <row r="13" spans="1:13" s="71" customFormat="1" ht="13.8" x14ac:dyDescent="0.25">
      <c r="A13" s="243"/>
      <c r="B13" s="253"/>
      <c r="C13" s="254"/>
      <c r="D13" s="249"/>
      <c r="E13" s="51">
        <f>0.25*E11</f>
        <v>-16250</v>
      </c>
      <c r="F13" s="257"/>
      <c r="G13" s="72" t="s">
        <v>115</v>
      </c>
      <c r="H13" s="45"/>
      <c r="I13" s="73"/>
      <c r="J13" s="73"/>
      <c r="K13" s="73"/>
      <c r="L13" s="73"/>
    </row>
    <row r="14" spans="1:13" s="71" customFormat="1" ht="13.8" x14ac:dyDescent="0.25">
      <c r="A14" s="244"/>
      <c r="B14" s="255"/>
      <c r="C14" s="256"/>
      <c r="D14" s="250"/>
      <c r="E14" s="51">
        <v>0</v>
      </c>
      <c r="F14" s="257"/>
      <c r="G14" s="72" t="s">
        <v>116</v>
      </c>
      <c r="H14" s="45"/>
      <c r="I14" s="73"/>
      <c r="J14" s="73"/>
      <c r="K14" s="73"/>
      <c r="L14" s="73"/>
    </row>
    <row r="15" spans="1:13" s="73" customFormat="1" ht="21.6" hidden="1" customHeight="1" x14ac:dyDescent="0.25">
      <c r="A15" s="71"/>
      <c r="B15" s="71"/>
      <c r="C15" s="74"/>
      <c r="D15" s="75"/>
      <c r="E15" s="76"/>
      <c r="F15" s="76"/>
      <c r="G15" s="76"/>
      <c r="H15" s="77"/>
      <c r="I15" s="71"/>
      <c r="J15" s="71"/>
      <c r="K15" s="71"/>
      <c r="L15" s="71"/>
    </row>
    <row r="16" spans="1:13" s="71" customFormat="1" ht="21" hidden="1" customHeight="1" x14ac:dyDescent="0.25">
      <c r="B16" s="78"/>
      <c r="C16" s="79"/>
      <c r="D16" s="80" t="s">
        <v>54</v>
      </c>
      <c r="E16" s="81">
        <v>0</v>
      </c>
      <c r="F16" s="80"/>
      <c r="G16" s="76"/>
    </row>
    <row r="17" spans="1:12" s="71" customFormat="1" ht="13.8" hidden="1" x14ac:dyDescent="0.25">
      <c r="B17" s="78"/>
      <c r="C17" s="79"/>
      <c r="D17" s="82" t="s">
        <v>55</v>
      </c>
      <c r="E17" s="81">
        <v>0</v>
      </c>
      <c r="F17" s="80" t="s">
        <v>54</v>
      </c>
      <c r="G17" s="76">
        <v>0</v>
      </c>
    </row>
    <row r="18" spans="1:12" s="71" customFormat="1" ht="13.8" hidden="1" x14ac:dyDescent="0.25">
      <c r="B18" s="78"/>
      <c r="C18" s="79"/>
      <c r="D18" s="83" t="s">
        <v>80</v>
      </c>
      <c r="E18" s="81">
        <v>0.2</v>
      </c>
      <c r="F18" s="84" t="s">
        <v>88</v>
      </c>
      <c r="G18" s="76">
        <v>0</v>
      </c>
    </row>
    <row r="19" spans="1:12" s="71" customFormat="1" ht="13.8" hidden="1" x14ac:dyDescent="0.25">
      <c r="B19" s="78"/>
      <c r="C19" s="79"/>
      <c r="D19" s="80" t="s">
        <v>56</v>
      </c>
      <c r="E19" s="81">
        <v>0.4</v>
      </c>
      <c r="F19" s="84" t="s">
        <v>89</v>
      </c>
      <c r="G19" s="76">
        <v>0.3333333</v>
      </c>
    </row>
    <row r="20" spans="1:12" s="71" customFormat="1" ht="13.8" hidden="1" x14ac:dyDescent="0.25">
      <c r="B20" s="78"/>
      <c r="C20" s="79"/>
      <c r="D20" s="80" t="s">
        <v>57</v>
      </c>
      <c r="E20" s="81">
        <v>0.6</v>
      </c>
      <c r="F20" s="84" t="s">
        <v>90</v>
      </c>
      <c r="G20" s="76">
        <v>0.6666666</v>
      </c>
    </row>
    <row r="21" spans="1:12" s="71" customFormat="1" ht="13.8" hidden="1" x14ac:dyDescent="0.25">
      <c r="B21" s="78"/>
      <c r="C21" s="79"/>
      <c r="D21" s="80" t="s">
        <v>58</v>
      </c>
      <c r="E21" s="81">
        <v>0.8</v>
      </c>
      <c r="F21" s="84" t="s">
        <v>91</v>
      </c>
      <c r="G21" s="76">
        <v>1</v>
      </c>
    </row>
    <row r="22" spans="1:12" s="71" customFormat="1" ht="13.8" hidden="1" x14ac:dyDescent="0.25">
      <c r="B22" s="78"/>
      <c r="C22" s="79"/>
      <c r="D22" s="83" t="s">
        <v>81</v>
      </c>
      <c r="E22" s="81">
        <v>1</v>
      </c>
      <c r="F22" s="81"/>
      <c r="G22" s="76"/>
    </row>
    <row r="23" spans="1:12" s="71" customFormat="1" ht="14.25" hidden="1" customHeight="1" x14ac:dyDescent="0.25">
      <c r="A23" s="85" t="s">
        <v>82</v>
      </c>
      <c r="B23" s="86"/>
      <c r="C23" s="86"/>
      <c r="D23" s="86"/>
      <c r="E23" s="87"/>
      <c r="F23" s="88"/>
      <c r="G23" s="89"/>
      <c r="H23" s="90"/>
      <c r="I23" s="89"/>
      <c r="J23" s="90"/>
      <c r="K23" s="89"/>
      <c r="L23" s="90"/>
    </row>
    <row r="24" spans="1:12" s="77" customFormat="1" hidden="1" x14ac:dyDescent="0.25">
      <c r="A24" s="91"/>
      <c r="D24" s="92"/>
      <c r="E24" s="93"/>
      <c r="F24" s="94"/>
    </row>
    <row r="25" spans="1:12" s="77" customFormat="1" hidden="1" x14ac:dyDescent="0.25">
      <c r="A25" s="91"/>
      <c r="C25" s="95" t="s">
        <v>54</v>
      </c>
      <c r="D25" s="91">
        <v>0</v>
      </c>
      <c r="E25" s="93"/>
      <c r="F25" s="94"/>
    </row>
    <row r="26" spans="1:12" s="77" customFormat="1" hidden="1" x14ac:dyDescent="0.25">
      <c r="A26" s="91"/>
      <c r="C26" s="95" t="s">
        <v>61</v>
      </c>
      <c r="D26" s="91">
        <v>0</v>
      </c>
      <c r="E26" s="93"/>
      <c r="F26" s="94"/>
    </row>
    <row r="27" spans="1:12" s="77" customFormat="1" hidden="1" x14ac:dyDescent="0.25">
      <c r="A27" s="89"/>
      <c r="B27" s="89"/>
      <c r="C27" s="95" t="s">
        <v>62</v>
      </c>
      <c r="D27" s="96">
        <v>1</v>
      </c>
      <c r="E27" s="53"/>
      <c r="F27" s="53"/>
      <c r="G27" s="89"/>
      <c r="H27" s="90"/>
      <c r="I27" s="89"/>
      <c r="J27" s="90"/>
      <c r="K27" s="89"/>
      <c r="L27" s="90"/>
    </row>
    <row r="28" spans="1:12" ht="14.25" hidden="1" customHeight="1" x14ac:dyDescent="0.25">
      <c r="C28" s="95"/>
      <c r="D28" s="96"/>
      <c r="F28" s="53"/>
      <c r="H28" s="90"/>
      <c r="J28" s="90"/>
    </row>
    <row r="29" spans="1:12" ht="14.25" hidden="1" customHeight="1" x14ac:dyDescent="0.25">
      <c r="A29" s="96"/>
      <c r="B29" s="96"/>
      <c r="C29" s="97" t="s">
        <v>54</v>
      </c>
      <c r="D29" s="81">
        <v>0</v>
      </c>
      <c r="E29" s="98"/>
      <c r="F29" s="98"/>
      <c r="G29" s="96"/>
      <c r="H29" s="99"/>
      <c r="I29" s="96"/>
      <c r="J29" s="99"/>
      <c r="K29" s="96"/>
      <c r="L29" s="99"/>
    </row>
    <row r="30" spans="1:12" s="98" customFormat="1" ht="18.75" hidden="1" customHeight="1" x14ac:dyDescent="0.25">
      <c r="A30" s="96"/>
      <c r="B30" s="96"/>
      <c r="C30" s="100" t="s">
        <v>61</v>
      </c>
      <c r="D30" s="81">
        <v>0</v>
      </c>
      <c r="G30" s="96"/>
      <c r="H30" s="99"/>
      <c r="I30" s="96"/>
      <c r="J30" s="99"/>
      <c r="K30" s="96"/>
      <c r="L30" s="99"/>
    </row>
    <row r="31" spans="1:12" s="98" customFormat="1" ht="18" hidden="1" customHeight="1" x14ac:dyDescent="0.25">
      <c r="A31" s="80"/>
      <c r="B31" s="80"/>
      <c r="C31" s="100" t="s">
        <v>65</v>
      </c>
      <c r="D31" s="81">
        <v>0.2</v>
      </c>
      <c r="E31" s="80"/>
      <c r="F31" s="80"/>
      <c r="G31" s="80"/>
      <c r="H31" s="80"/>
      <c r="I31" s="80"/>
      <c r="J31" s="80"/>
      <c r="K31" s="80"/>
      <c r="L31" s="80"/>
    </row>
    <row r="32" spans="1:12" s="80" customFormat="1" ht="15.75" hidden="1" customHeight="1" x14ac:dyDescent="0.25">
      <c r="A32" s="96"/>
      <c r="B32" s="96"/>
      <c r="C32" s="100" t="s">
        <v>66</v>
      </c>
      <c r="D32" s="81">
        <v>0.4</v>
      </c>
      <c r="E32" s="98"/>
      <c r="F32" s="98"/>
      <c r="G32" s="96"/>
      <c r="H32" s="99"/>
      <c r="I32" s="96"/>
      <c r="J32" s="99"/>
      <c r="K32" s="96"/>
      <c r="L32" s="99"/>
    </row>
    <row r="33" spans="1:12" s="98" customFormat="1" ht="14.25" hidden="1" customHeight="1" x14ac:dyDescent="0.25">
      <c r="A33" s="96"/>
      <c r="B33" s="96"/>
      <c r="C33" s="100" t="s">
        <v>67</v>
      </c>
      <c r="D33" s="81">
        <v>0.6</v>
      </c>
      <c r="G33" s="96"/>
      <c r="H33" s="99"/>
      <c r="I33" s="96"/>
      <c r="J33" s="99"/>
      <c r="K33" s="96"/>
      <c r="L33" s="99"/>
    </row>
    <row r="34" spans="1:12" s="98" customFormat="1" ht="14.25" hidden="1" customHeight="1" x14ac:dyDescent="0.25">
      <c r="A34" s="96"/>
      <c r="B34" s="96"/>
      <c r="C34" s="100" t="s">
        <v>68</v>
      </c>
      <c r="D34" s="81">
        <v>0.8</v>
      </c>
      <c r="G34" s="96"/>
      <c r="H34" s="99"/>
      <c r="I34" s="96"/>
      <c r="J34" s="99"/>
      <c r="K34" s="96"/>
      <c r="L34" s="99"/>
    </row>
    <row r="35" spans="1:12" s="98" customFormat="1" ht="14.25" hidden="1" customHeight="1" x14ac:dyDescent="0.25">
      <c r="A35" s="96"/>
      <c r="B35" s="96"/>
      <c r="C35" s="100" t="s">
        <v>69</v>
      </c>
      <c r="D35" s="81">
        <v>1</v>
      </c>
      <c r="G35" s="96"/>
      <c r="H35" s="99"/>
      <c r="I35" s="96"/>
      <c r="J35" s="99"/>
      <c r="K35" s="96"/>
      <c r="L35" s="99"/>
    </row>
    <row r="36" spans="1:12" s="98" customFormat="1" ht="14.25" hidden="1" customHeight="1" x14ac:dyDescent="0.25">
      <c r="A36" s="89"/>
      <c r="B36" s="89"/>
      <c r="C36" s="95"/>
      <c r="D36" s="96"/>
      <c r="E36" s="53"/>
      <c r="F36" s="53"/>
      <c r="G36" s="89"/>
      <c r="H36" s="90"/>
      <c r="I36" s="89"/>
      <c r="J36" s="90"/>
      <c r="K36" s="89"/>
      <c r="L36" s="90"/>
    </row>
    <row r="37" spans="1:12" ht="14.25" hidden="1" customHeight="1" x14ac:dyDescent="0.25">
      <c r="C37" s="95"/>
      <c r="D37" s="96"/>
      <c r="F37" s="53"/>
      <c r="H37" s="90"/>
      <c r="J37" s="90"/>
    </row>
    <row r="38" spans="1:12" ht="14.25" customHeight="1" x14ac:dyDescent="0.25">
      <c r="A38" s="101"/>
      <c r="B38" s="102"/>
      <c r="C38" s="101"/>
      <c r="D38" s="103"/>
      <c r="E38" s="104" t="s">
        <v>70</v>
      </c>
      <c r="F38" s="105"/>
      <c r="G38" s="106"/>
      <c r="H38" s="101"/>
      <c r="I38" s="101"/>
      <c r="J38" s="101"/>
      <c r="K38" s="101"/>
      <c r="L38" s="101"/>
    </row>
    <row r="39" spans="1:12" s="101" customFormat="1" ht="51.75" customHeight="1" x14ac:dyDescent="0.25">
      <c r="C39" s="107"/>
      <c r="D39" s="104" t="s">
        <v>60</v>
      </c>
      <c r="E39" s="108">
        <f>SUM(K4+K5+K6+K7+F11)</f>
        <v>0</v>
      </c>
      <c r="F39" s="109"/>
      <c r="G39" s="106"/>
    </row>
    <row r="40" spans="1:12" s="101" customFormat="1" ht="36" customHeight="1" x14ac:dyDescent="0.25">
      <c r="A40" s="110"/>
      <c r="B40" s="110"/>
      <c r="C40" s="111"/>
      <c r="D40" s="112"/>
      <c r="E40" s="113"/>
      <c r="F40" s="113"/>
      <c r="G40" s="114"/>
      <c r="H40" s="110"/>
      <c r="I40" s="110"/>
      <c r="J40" s="110"/>
      <c r="K40" s="110"/>
      <c r="L40" s="110"/>
    </row>
    <row r="41" spans="1:12" s="110" customFormat="1" ht="13.8" x14ac:dyDescent="0.25">
      <c r="A41" s="240" t="s">
        <v>18</v>
      </c>
      <c r="B41" s="241"/>
      <c r="C41" s="241"/>
      <c r="D41" s="115"/>
      <c r="E41" s="115"/>
      <c r="F41" s="115"/>
      <c r="G41" s="116"/>
      <c r="H41" s="71"/>
      <c r="I41" s="71"/>
      <c r="J41" s="71"/>
      <c r="K41" s="71"/>
      <c r="L41" s="71"/>
    </row>
    <row r="42" spans="1:12" s="71" customFormat="1" ht="21" customHeight="1" x14ac:dyDescent="0.25">
      <c r="A42" s="117" t="s">
        <v>17</v>
      </c>
      <c r="B42" s="230" t="s">
        <v>16</v>
      </c>
      <c r="C42" s="231"/>
      <c r="D42" s="231"/>
      <c r="E42" s="231"/>
      <c r="F42" s="231"/>
      <c r="G42" s="232"/>
    </row>
    <row r="43" spans="1:12" s="71" customFormat="1" ht="21" customHeight="1" x14ac:dyDescent="0.25">
      <c r="A43" s="118" t="s">
        <v>15</v>
      </c>
      <c r="B43" s="119" t="s">
        <v>59</v>
      </c>
      <c r="C43" s="120"/>
      <c r="D43" s="120"/>
      <c r="E43" s="120"/>
      <c r="F43" s="120"/>
      <c r="G43" s="121"/>
    </row>
    <row r="44" spans="1:12" s="71" customFormat="1" ht="18" customHeight="1" x14ac:dyDescent="0.25">
      <c r="A44" s="89"/>
      <c r="B44" s="89"/>
      <c r="C44" s="89"/>
      <c r="D44" s="89"/>
      <c r="E44" s="53"/>
      <c r="F44" s="53"/>
      <c r="G44" s="89"/>
      <c r="H44" s="90"/>
      <c r="I44" s="89"/>
      <c r="J44" s="90"/>
      <c r="K44" s="89"/>
      <c r="L44" s="90"/>
    </row>
    <row r="45" spans="1:12" x14ac:dyDescent="0.25">
      <c r="H45" s="90"/>
      <c r="J45" s="90"/>
    </row>
    <row r="46" spans="1:12" x14ac:dyDescent="0.25">
      <c r="F46" s="89" t="s">
        <v>47</v>
      </c>
      <c r="H46" s="90"/>
      <c r="J46" s="90"/>
    </row>
    <row r="47" spans="1:12" x14ac:dyDescent="0.25">
      <c r="H47" s="90"/>
      <c r="J47" s="90"/>
    </row>
    <row r="48" spans="1:12" x14ac:dyDescent="0.25">
      <c r="H48" s="90"/>
      <c r="I48" s="90"/>
      <c r="J48" s="90"/>
    </row>
    <row r="49" spans="5:12" x14ac:dyDescent="0.25">
      <c r="H49" s="90"/>
      <c r="I49" s="90"/>
    </row>
    <row r="51" spans="5:12" x14ac:dyDescent="0.25">
      <c r="J51" s="90"/>
    </row>
    <row r="52" spans="5:12" s="89" customFormat="1" x14ac:dyDescent="0.25">
      <c r="E52" s="53"/>
      <c r="H52" s="90"/>
      <c r="I52" s="90"/>
      <c r="L52" s="90"/>
    </row>
    <row r="53" spans="5:12" s="89" customFormat="1" x14ac:dyDescent="0.25">
      <c r="E53" s="53"/>
      <c r="L53" s="90"/>
    </row>
  </sheetData>
  <sheetProtection algorithmName="SHA-512" hashValue="S0MmM0MxzxJBJyUrElQGWsQQAFhTtgEz1DS+DjhO49DeJ0W8coo26bn/j1qYruCXs4bKoex55f6EUEV/arzlrQ==" saltValue="rTy6B7c5l+9sZTo7KEQdOg==" spinCount="100000" sheet="1" objects="1" scenarios="1"/>
  <mergeCells count="25">
    <mergeCell ref="B42:G42"/>
    <mergeCell ref="A9:G9"/>
    <mergeCell ref="B4:B7"/>
    <mergeCell ref="B10:C10"/>
    <mergeCell ref="A41:C41"/>
    <mergeCell ref="F4:G4"/>
    <mergeCell ref="A11:A14"/>
    <mergeCell ref="A4:A7"/>
    <mergeCell ref="D11:D14"/>
    <mergeCell ref="B11:C14"/>
    <mergeCell ref="F11:F14"/>
    <mergeCell ref="F6:G6"/>
    <mergeCell ref="C4:C7"/>
    <mergeCell ref="K4:L4"/>
    <mergeCell ref="F7:G7"/>
    <mergeCell ref="K7:L7"/>
    <mergeCell ref="F5:G5"/>
    <mergeCell ref="K5:L5"/>
    <mergeCell ref="K6:L6"/>
    <mergeCell ref="I1:L1"/>
    <mergeCell ref="A1:G1"/>
    <mergeCell ref="A2:L2"/>
    <mergeCell ref="D3:E3"/>
    <mergeCell ref="F3:G3"/>
    <mergeCell ref="K3:L3"/>
  </mergeCells>
  <dataValidations count="3">
    <dataValidation operator="lessThanOrEqual" allowBlank="1" showInputMessage="1" showErrorMessage="1" sqref="B42:B43 D38:G40 B38 C39:C40 A31:B31 B11 M32:XFD32 C29:D35 E31:L31 D10:G10 C15:G22" xr:uid="{1CC4470B-1C63-40AB-9F56-EF9E7178CC28}"/>
    <dataValidation type="list" allowBlank="1" showInputMessage="1" showErrorMessage="1" sqref="D11:D14" xr:uid="{51C8E5BC-EDD2-4769-AC9B-E7C3A1A6A064}">
      <formula1>$G$11:$G$14</formula1>
    </dataValidation>
    <dataValidation type="list" allowBlank="1" showInputMessage="1" showErrorMessage="1" sqref="H4:H7" xr:uid="{5A11DAD2-03D5-48C9-A6D6-5B844058B241}">
      <formula1>"ja,nee"</formula1>
    </dataValidation>
  </dataValidations>
  <pageMargins left="0.70866141732283472" right="0.70866141732283472" top="0.74803149606299213" bottom="0.74803149606299213" header="0.31496062992125984" footer="0.31496062992125984"/>
  <pageSetup paperSize="9" scale="34"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E2B63-A32E-46B9-B5EE-96818481F7C2}">
  <sheetPr>
    <tabColor rgb="FFCCCCFF"/>
    <pageSetUpPr fitToPage="1"/>
  </sheetPr>
  <dimension ref="A1:K45"/>
  <sheetViews>
    <sheetView showGridLines="0" zoomScale="70" zoomScaleNormal="70" zoomScaleSheetLayoutView="100" workbookViewId="0">
      <selection activeCell="D12" sqref="D12"/>
    </sheetView>
  </sheetViews>
  <sheetFormatPr defaultColWidth="9.109375" defaultRowHeight="13.2" x14ac:dyDescent="0.25"/>
  <cols>
    <col min="1" max="1" width="11.44140625" style="188" customWidth="1"/>
    <col min="2" max="2" width="48.109375" style="188" customWidth="1"/>
    <col min="3" max="3" width="23.5546875" style="130" customWidth="1"/>
    <col min="4" max="4" width="40.109375" style="188" customWidth="1"/>
    <col min="5" max="5" width="32.6640625" style="188" customWidth="1"/>
    <col min="6" max="6" width="35.44140625" style="188" customWidth="1"/>
    <col min="7" max="7" width="49.88671875" style="188" customWidth="1"/>
    <col min="8" max="8" width="21" style="188" customWidth="1"/>
    <col min="9" max="9" width="27.88671875" style="189" bestFit="1" customWidth="1"/>
    <col min="10" max="10" width="37.44140625" style="190" customWidth="1"/>
    <col min="11" max="11" width="63.44140625" style="130" customWidth="1"/>
    <col min="12" max="16384" width="9.109375" style="130"/>
  </cols>
  <sheetData>
    <row r="1" spans="1:11" ht="48" customHeight="1" x14ac:dyDescent="0.2">
      <c r="A1" s="266" t="s">
        <v>121</v>
      </c>
      <c r="B1" s="267"/>
      <c r="C1" s="267"/>
      <c r="D1" s="126" t="s">
        <v>85</v>
      </c>
      <c r="E1" s="282" t="s">
        <v>48</v>
      </c>
      <c r="F1" s="283"/>
      <c r="G1" s="127"/>
      <c r="H1" s="127"/>
      <c r="I1" s="127"/>
      <c r="J1" s="128"/>
      <c r="K1" s="129"/>
    </row>
    <row r="2" spans="1:11" customFormat="1" ht="27.75" customHeight="1" x14ac:dyDescent="0.25">
      <c r="A2" s="260" t="s">
        <v>86</v>
      </c>
      <c r="B2" s="261"/>
      <c r="C2" s="261"/>
      <c r="D2" s="261"/>
      <c r="E2" s="261"/>
      <c r="F2" s="262"/>
    </row>
    <row r="3" spans="1:11" s="135" customFormat="1" ht="24.75" customHeight="1" x14ac:dyDescent="0.25">
      <c r="A3" s="131" t="s">
        <v>17</v>
      </c>
      <c r="B3" s="132" t="s">
        <v>29</v>
      </c>
      <c r="C3" s="133" t="s">
        <v>28</v>
      </c>
      <c r="D3" s="133" t="s">
        <v>72</v>
      </c>
      <c r="E3" s="133" t="s">
        <v>73</v>
      </c>
      <c r="F3" s="134" t="s">
        <v>74</v>
      </c>
    </row>
    <row r="4" spans="1:11" customFormat="1" ht="69" customHeight="1" thickBot="1" x14ac:dyDescent="0.3">
      <c r="A4" s="136" t="s">
        <v>31</v>
      </c>
      <c r="B4" s="137" t="s">
        <v>108</v>
      </c>
      <c r="C4" s="138" t="s">
        <v>107</v>
      </c>
      <c r="D4" s="20">
        <v>0</v>
      </c>
      <c r="E4" s="139">
        <v>250</v>
      </c>
      <c r="F4" s="9">
        <f>D4*E4</f>
        <v>0</v>
      </c>
    </row>
    <row r="5" spans="1:11" customFormat="1" ht="69" customHeight="1" thickBot="1" x14ac:dyDescent="0.3">
      <c r="A5" s="136" t="s">
        <v>38</v>
      </c>
      <c r="B5" s="137" t="s">
        <v>117</v>
      </c>
      <c r="C5" s="140" t="s">
        <v>93</v>
      </c>
      <c r="D5" s="20">
        <v>0</v>
      </c>
      <c r="E5" s="139">
        <f>44*12</f>
        <v>528</v>
      </c>
      <c r="F5" s="9">
        <f>D5*E5</f>
        <v>0</v>
      </c>
    </row>
    <row r="6" spans="1:11" customFormat="1" ht="70.5" customHeight="1" thickBot="1" x14ac:dyDescent="0.3">
      <c r="A6" s="141"/>
      <c r="B6" s="142"/>
      <c r="C6" s="142"/>
      <c r="D6" s="4" t="s">
        <v>75</v>
      </c>
      <c r="E6" s="143" t="s">
        <v>87</v>
      </c>
      <c r="F6" s="5">
        <f>SUM(F4:F5)</f>
        <v>0</v>
      </c>
    </row>
    <row r="7" spans="1:11" customFormat="1" x14ac:dyDescent="0.25">
      <c r="A7" s="141"/>
      <c r="B7" s="142"/>
      <c r="C7" s="142"/>
      <c r="D7" s="6"/>
      <c r="E7" s="6"/>
      <c r="F7" s="7"/>
    </row>
    <row r="8" spans="1:11" customFormat="1" ht="27.75" customHeight="1" x14ac:dyDescent="0.25">
      <c r="A8" s="260" t="s">
        <v>92</v>
      </c>
      <c r="B8" s="261"/>
      <c r="C8" s="261"/>
      <c r="D8" s="261"/>
      <c r="E8" s="261"/>
      <c r="F8" s="262"/>
    </row>
    <row r="9" spans="1:11" s="135" customFormat="1" ht="26.4" customHeight="1" x14ac:dyDescent="0.25">
      <c r="A9" s="131" t="s">
        <v>17</v>
      </c>
      <c r="B9" s="132" t="s">
        <v>29</v>
      </c>
      <c r="C9" s="133" t="s">
        <v>28</v>
      </c>
      <c r="D9" s="133" t="s">
        <v>72</v>
      </c>
      <c r="E9" s="133" t="s">
        <v>73</v>
      </c>
      <c r="F9" s="134" t="s">
        <v>74</v>
      </c>
      <c r="G9" s="144"/>
    </row>
    <row r="10" spans="1:11" customFormat="1" ht="31.95" customHeight="1" x14ac:dyDescent="0.25">
      <c r="A10" s="145" t="s">
        <v>39</v>
      </c>
      <c r="B10" s="146" t="s">
        <v>100</v>
      </c>
      <c r="C10" s="147" t="s">
        <v>109</v>
      </c>
      <c r="D10" s="46">
        <v>0</v>
      </c>
      <c r="E10" s="148">
        <v>240</v>
      </c>
      <c r="F10" s="9">
        <f>D10*E10</f>
        <v>0</v>
      </c>
    </row>
    <row r="11" spans="1:11" customFormat="1" ht="69" customHeight="1" x14ac:dyDescent="0.25">
      <c r="A11" s="149" t="s">
        <v>94</v>
      </c>
      <c r="B11" s="150" t="s">
        <v>110</v>
      </c>
      <c r="C11" s="151" t="s">
        <v>109</v>
      </c>
      <c r="D11" s="50">
        <v>0</v>
      </c>
      <c r="E11" s="152">
        <f>E4-E10</f>
        <v>10</v>
      </c>
      <c r="F11" s="47">
        <f>E11*D11</f>
        <v>0</v>
      </c>
      <c r="G11" s="153"/>
    </row>
    <row r="12" spans="1:11" customFormat="1" ht="69" customHeight="1" thickBot="1" x14ac:dyDescent="0.3">
      <c r="A12" s="154" t="s">
        <v>95</v>
      </c>
      <c r="B12" s="155" t="s">
        <v>99</v>
      </c>
      <c r="C12" s="156" t="s">
        <v>109</v>
      </c>
      <c r="D12" s="122">
        <f>39.23</f>
        <v>39.229999999999997</v>
      </c>
      <c r="E12" s="157">
        <v>10</v>
      </c>
      <c r="F12" s="49">
        <f>E12*D12</f>
        <v>392.29999999999995</v>
      </c>
      <c r="G12" s="158"/>
    </row>
    <row r="13" spans="1:11" customFormat="1" ht="49.2" customHeight="1" thickBot="1" x14ac:dyDescent="0.3">
      <c r="A13" s="159"/>
      <c r="B13" s="160"/>
      <c r="C13" s="161"/>
      <c r="D13" s="162"/>
      <c r="E13" s="163" t="s">
        <v>118</v>
      </c>
      <c r="F13" s="48">
        <f>SUM(F10:F12)</f>
        <v>392.29999999999995</v>
      </c>
      <c r="G13" s="158"/>
    </row>
    <row r="14" spans="1:11" customFormat="1" x14ac:dyDescent="0.25">
      <c r="A14" s="159"/>
      <c r="B14" s="160"/>
      <c r="C14" s="161"/>
      <c r="D14" s="162"/>
      <c r="E14" s="164"/>
      <c r="F14" s="10"/>
      <c r="G14" s="158"/>
    </row>
    <row r="15" spans="1:11" customFormat="1" ht="13.8" thickBot="1" x14ac:dyDescent="0.3">
      <c r="A15" s="165"/>
      <c r="B15" s="166"/>
      <c r="C15" s="167"/>
      <c r="D15" s="123"/>
      <c r="E15" s="168"/>
      <c r="F15" s="169"/>
      <c r="G15" s="158"/>
    </row>
    <row r="16" spans="1:11" customFormat="1" ht="71.25" customHeight="1" thickBot="1" x14ac:dyDescent="0.3">
      <c r="A16" s="165"/>
      <c r="B16" s="166"/>
      <c r="C16" s="167"/>
      <c r="D16" s="123"/>
      <c r="E16" s="170" t="s">
        <v>106</v>
      </c>
      <c r="F16" s="171">
        <f>F6+F13</f>
        <v>392.29999999999995</v>
      </c>
      <c r="G16" s="172"/>
    </row>
    <row r="17" spans="1:10" customFormat="1" ht="40.950000000000003" customHeight="1" thickBot="1" x14ac:dyDescent="0.3">
      <c r="A17" s="141"/>
      <c r="B17" s="142"/>
      <c r="C17" s="142"/>
      <c r="D17" s="4"/>
      <c r="E17" s="173"/>
      <c r="F17" s="11"/>
    </row>
    <row r="18" spans="1:10" customFormat="1" ht="22.95" customHeight="1" x14ac:dyDescent="0.25">
      <c r="A18" s="263" t="s">
        <v>105</v>
      </c>
      <c r="B18" s="264"/>
      <c r="C18" s="264"/>
      <c r="D18" s="265"/>
      <c r="E18" s="168"/>
      <c r="F18" s="168"/>
    </row>
    <row r="19" spans="1:10" s="135" customFormat="1" ht="26.25" customHeight="1" x14ac:dyDescent="0.25">
      <c r="A19" s="131" t="s">
        <v>17</v>
      </c>
      <c r="B19" s="132" t="s">
        <v>29</v>
      </c>
      <c r="C19" s="133" t="s">
        <v>28</v>
      </c>
      <c r="D19" s="134" t="s">
        <v>72</v>
      </c>
      <c r="E19" s="174"/>
      <c r="F19" s="174"/>
    </row>
    <row r="20" spans="1:10" s="179" customFormat="1" ht="30" customHeight="1" x14ac:dyDescent="0.25">
      <c r="A20" s="175" t="s">
        <v>37</v>
      </c>
      <c r="B20" s="176" t="s">
        <v>111</v>
      </c>
      <c r="C20" s="177" t="s">
        <v>30</v>
      </c>
      <c r="D20" s="8"/>
      <c r="E20" s="178"/>
      <c r="F20" s="178"/>
    </row>
    <row r="21" spans="1:10" customFormat="1" ht="13.8" thickBot="1" x14ac:dyDescent="0.3">
      <c r="A21" s="165"/>
      <c r="B21" s="166"/>
      <c r="C21" s="167"/>
      <c r="D21" s="123"/>
      <c r="E21" s="168"/>
      <c r="F21" s="169"/>
    </row>
    <row r="22" spans="1:10" s="135" customFormat="1" ht="17.399999999999999" customHeight="1" x14ac:dyDescent="0.25">
      <c r="A22" s="284" t="s">
        <v>104</v>
      </c>
      <c r="B22" s="285"/>
      <c r="C22" s="285"/>
      <c r="D22" s="285"/>
      <c r="E22" s="180"/>
      <c r="F22" s="181"/>
    </row>
    <row r="23" spans="1:10" customFormat="1" x14ac:dyDescent="0.25">
      <c r="A23" s="182" t="s">
        <v>17</v>
      </c>
      <c r="B23" s="183" t="s">
        <v>24</v>
      </c>
      <c r="C23" s="183" t="s">
        <v>23</v>
      </c>
      <c r="D23" s="183" t="s">
        <v>22</v>
      </c>
      <c r="E23" s="183" t="s">
        <v>21</v>
      </c>
      <c r="F23" s="184" t="s">
        <v>20</v>
      </c>
      <c r="G23" s="185"/>
      <c r="H23" s="258"/>
      <c r="I23" s="258"/>
    </row>
    <row r="24" spans="1:10" s="179" customFormat="1" ht="23.25" customHeight="1" thickBot="1" x14ac:dyDescent="0.3">
      <c r="A24" s="186" t="s">
        <v>83</v>
      </c>
      <c r="B24" s="18"/>
      <c r="C24" s="14"/>
      <c r="D24" s="14"/>
      <c r="E24" s="13"/>
      <c r="F24" s="12"/>
      <c r="G24" s="187"/>
      <c r="H24" s="259"/>
      <c r="I24" s="259"/>
    </row>
    <row r="25" spans="1:10" ht="18.75" customHeight="1" thickBot="1" x14ac:dyDescent="0.3"/>
    <row r="26" spans="1:10" s="193" customFormat="1" ht="29.25" customHeight="1" x14ac:dyDescent="0.25">
      <c r="A26" s="279" t="s">
        <v>103</v>
      </c>
      <c r="B26" s="280"/>
      <c r="C26" s="280"/>
      <c r="D26" s="280"/>
      <c r="E26" s="280"/>
      <c r="F26" s="281"/>
      <c r="G26" s="191"/>
      <c r="H26" s="191"/>
      <c r="I26" s="191"/>
      <c r="J26" s="192"/>
    </row>
    <row r="27" spans="1:10" customFormat="1" ht="22.5" customHeight="1" x14ac:dyDescent="0.25">
      <c r="A27" s="182" t="s">
        <v>17</v>
      </c>
      <c r="B27" s="183" t="s">
        <v>24</v>
      </c>
      <c r="C27" s="183" t="s">
        <v>23</v>
      </c>
      <c r="D27" s="183" t="s">
        <v>22</v>
      </c>
      <c r="E27" s="183" t="s">
        <v>21</v>
      </c>
      <c r="F27" s="184" t="s">
        <v>20</v>
      </c>
      <c r="G27" s="185"/>
      <c r="H27" s="258"/>
      <c r="I27" s="258"/>
    </row>
    <row r="28" spans="1:10" s="179" customFormat="1" ht="22.5" customHeight="1" x14ac:dyDescent="0.25">
      <c r="A28" s="194" t="s">
        <v>27</v>
      </c>
      <c r="B28" s="18"/>
      <c r="C28" s="18"/>
      <c r="D28" s="18"/>
      <c r="E28" s="17"/>
      <c r="F28" s="16"/>
      <c r="G28" s="187"/>
      <c r="H28" s="259"/>
      <c r="I28" s="259"/>
    </row>
    <row r="29" spans="1:10" s="179" customFormat="1" ht="21" customHeight="1" x14ac:dyDescent="0.25">
      <c r="A29" s="194" t="s">
        <v>26</v>
      </c>
      <c r="B29" s="19"/>
      <c r="C29" s="18"/>
      <c r="D29" s="18"/>
      <c r="E29" s="17"/>
      <c r="F29" s="16"/>
      <c r="G29" s="187"/>
      <c r="H29" s="259"/>
      <c r="I29" s="259"/>
    </row>
    <row r="30" spans="1:10" s="179" customFormat="1" ht="26.25" customHeight="1" x14ac:dyDescent="0.25">
      <c r="A30" s="194" t="s">
        <v>25</v>
      </c>
      <c r="B30" s="19"/>
      <c r="C30" s="18"/>
      <c r="D30" s="18"/>
      <c r="E30" s="17"/>
      <c r="F30" s="16"/>
      <c r="G30" s="187"/>
      <c r="H30" s="259"/>
      <c r="I30" s="259"/>
    </row>
    <row r="31" spans="1:10" s="179" customFormat="1" ht="23.25" customHeight="1" thickBot="1" x14ac:dyDescent="0.3">
      <c r="A31" s="186" t="s">
        <v>19</v>
      </c>
      <c r="B31" s="15"/>
      <c r="C31" s="14"/>
      <c r="D31" s="14"/>
      <c r="E31" s="13"/>
      <c r="F31" s="12"/>
      <c r="G31" s="187"/>
      <c r="H31" s="259"/>
      <c r="I31" s="259"/>
    </row>
    <row r="32" spans="1:10" s="193" customFormat="1" ht="18.75" customHeight="1" x14ac:dyDescent="0.25">
      <c r="A32" s="195"/>
      <c r="B32" s="196"/>
      <c r="C32" s="197"/>
      <c r="D32" s="197"/>
      <c r="E32" s="198"/>
      <c r="F32" s="198"/>
      <c r="J32" s="192"/>
    </row>
    <row r="33" spans="1:10" ht="13.8" thickBot="1" x14ac:dyDescent="0.3"/>
    <row r="34" spans="1:10" ht="37.950000000000003" customHeight="1" x14ac:dyDescent="0.25">
      <c r="A34" s="273" t="s">
        <v>18</v>
      </c>
      <c r="B34" s="274"/>
      <c r="C34" s="274"/>
      <c r="D34" s="274"/>
      <c r="E34" s="274"/>
      <c r="F34" s="275"/>
      <c r="G34" s="199"/>
      <c r="H34" s="200"/>
      <c r="I34" s="200"/>
      <c r="J34" s="201"/>
    </row>
    <row r="35" spans="1:10" s="205" customFormat="1" ht="20.399999999999999" customHeight="1" x14ac:dyDescent="0.25">
      <c r="A35" s="202" t="s">
        <v>2</v>
      </c>
      <c r="B35" s="276" t="s">
        <v>16</v>
      </c>
      <c r="C35" s="277"/>
      <c r="D35" s="277"/>
      <c r="E35" s="277"/>
      <c r="F35" s="278"/>
      <c r="G35" s="203"/>
      <c r="H35" s="203"/>
      <c r="I35" s="203"/>
      <c r="J35" s="204"/>
    </row>
    <row r="36" spans="1:10" s="209" customFormat="1" ht="36.75" customHeight="1" x14ac:dyDescent="0.25">
      <c r="A36" s="206" t="s">
        <v>49</v>
      </c>
      <c r="B36" s="270" t="s">
        <v>50</v>
      </c>
      <c r="C36" s="271"/>
      <c r="D36" s="271"/>
      <c r="E36" s="271"/>
      <c r="F36" s="272"/>
      <c r="G36" s="207"/>
      <c r="H36" s="207"/>
      <c r="I36" s="207"/>
      <c r="J36" s="208"/>
    </row>
    <row r="37" spans="1:10" s="209" customFormat="1" ht="36" customHeight="1" x14ac:dyDescent="0.25">
      <c r="A37" s="210">
        <v>1</v>
      </c>
      <c r="B37" s="270" t="s">
        <v>71</v>
      </c>
      <c r="C37" s="271"/>
      <c r="D37" s="271"/>
      <c r="E37" s="271"/>
      <c r="F37" s="272"/>
      <c r="G37" s="207"/>
      <c r="H37" s="207"/>
      <c r="I37" s="207"/>
      <c r="J37" s="208"/>
    </row>
    <row r="38" spans="1:10" s="209" customFormat="1" ht="36" customHeight="1" x14ac:dyDescent="0.25">
      <c r="A38" s="210">
        <v>2</v>
      </c>
      <c r="B38" s="270" t="s">
        <v>51</v>
      </c>
      <c r="C38" s="271"/>
      <c r="D38" s="271"/>
      <c r="E38" s="271"/>
      <c r="F38" s="272"/>
      <c r="G38" s="207"/>
      <c r="H38" s="207"/>
      <c r="I38" s="207"/>
      <c r="J38" s="208"/>
    </row>
    <row r="39" spans="1:10" s="209" customFormat="1" ht="36.75" customHeight="1" x14ac:dyDescent="0.25">
      <c r="A39" s="210">
        <v>3</v>
      </c>
      <c r="B39" s="270" t="s">
        <v>52</v>
      </c>
      <c r="C39" s="271"/>
      <c r="D39" s="271"/>
      <c r="E39" s="271"/>
      <c r="F39" s="272"/>
      <c r="G39" s="207"/>
      <c r="H39" s="207"/>
      <c r="I39" s="207"/>
      <c r="J39" s="208"/>
    </row>
    <row r="40" spans="1:10" s="179" customFormat="1" ht="30.75" customHeight="1" x14ac:dyDescent="0.25">
      <c r="A40" s="210">
        <v>4</v>
      </c>
      <c r="B40" s="268" t="s">
        <v>101</v>
      </c>
      <c r="C40" s="268"/>
      <c r="D40" s="268"/>
      <c r="E40" s="268"/>
      <c r="F40" s="269"/>
    </row>
    <row r="41" spans="1:10" s="179" customFormat="1" ht="30.75" customHeight="1" x14ac:dyDescent="0.25">
      <c r="A41" s="210">
        <v>5</v>
      </c>
      <c r="B41" s="268" t="s">
        <v>102</v>
      </c>
      <c r="C41" s="268"/>
      <c r="D41" s="268"/>
      <c r="E41" s="268"/>
      <c r="F41" s="269"/>
    </row>
    <row r="42" spans="1:10" s="209" customFormat="1" ht="27" customHeight="1" x14ac:dyDescent="0.25">
      <c r="A42" s="210">
        <v>6</v>
      </c>
      <c r="B42" s="270" t="s">
        <v>84</v>
      </c>
      <c r="C42" s="271"/>
      <c r="D42" s="271"/>
      <c r="E42" s="271"/>
      <c r="F42" s="272"/>
      <c r="G42" s="211"/>
      <c r="H42" s="211"/>
      <c r="I42" s="211"/>
      <c r="J42" s="208"/>
    </row>
    <row r="43" spans="1:10" s="209" customFormat="1" ht="33.6" customHeight="1" x14ac:dyDescent="0.25">
      <c r="A43" s="210">
        <v>7</v>
      </c>
      <c r="B43" s="291" t="s">
        <v>76</v>
      </c>
      <c r="C43" s="292"/>
      <c r="D43" s="292"/>
      <c r="E43" s="292"/>
      <c r="F43" s="293"/>
      <c r="G43" s="212"/>
      <c r="H43" s="212"/>
      <c r="I43" s="212"/>
      <c r="J43" s="213"/>
    </row>
    <row r="44" spans="1:10" s="209" customFormat="1" ht="31.5" customHeight="1" x14ac:dyDescent="0.25">
      <c r="A44" s="210">
        <v>8</v>
      </c>
      <c r="B44" s="286" t="s">
        <v>77</v>
      </c>
      <c r="C44" s="287"/>
      <c r="D44" s="287"/>
      <c r="E44" s="287"/>
      <c r="F44" s="288"/>
      <c r="G44" s="212"/>
      <c r="H44" s="212"/>
      <c r="I44" s="212"/>
      <c r="J44" s="208"/>
    </row>
    <row r="45" spans="1:10" s="209" customFormat="1" ht="27.6" customHeight="1" thickBot="1" x14ac:dyDescent="0.3">
      <c r="A45" s="210">
        <v>9</v>
      </c>
      <c r="B45" s="289" t="s">
        <v>78</v>
      </c>
      <c r="C45" s="289"/>
      <c r="D45" s="289"/>
      <c r="E45" s="289"/>
      <c r="F45" s="290"/>
      <c r="G45" s="212"/>
      <c r="H45" s="212"/>
      <c r="I45" s="212"/>
      <c r="J45" s="208"/>
    </row>
  </sheetData>
  <sheetProtection algorithmName="SHA-512" hashValue="uVPkT2deTXu5cfEwVAvFXRx4bf8DzyuohqqQpgsbEVgkLRz0mOawIy8pNyvUkccfwI3XSRlmXuZqbY4o75Nk3w==" saltValue="8pxkgP62FzqTdhUUglob+g==" spinCount="100000" sheet="1" objects="1" scenarios="1"/>
  <mergeCells count="26">
    <mergeCell ref="H31:I31"/>
    <mergeCell ref="B44:F44"/>
    <mergeCell ref="B45:F45"/>
    <mergeCell ref="B43:F43"/>
    <mergeCell ref="B42:F42"/>
    <mergeCell ref="A1:C1"/>
    <mergeCell ref="A8:F8"/>
    <mergeCell ref="B41:F41"/>
    <mergeCell ref="B39:F39"/>
    <mergeCell ref="B40:F40"/>
    <mergeCell ref="A34:F34"/>
    <mergeCell ref="B35:F35"/>
    <mergeCell ref="B36:F36"/>
    <mergeCell ref="B37:F37"/>
    <mergeCell ref="A26:F26"/>
    <mergeCell ref="E1:F1"/>
    <mergeCell ref="B38:F38"/>
    <mergeCell ref="A22:D22"/>
    <mergeCell ref="H27:I27"/>
    <mergeCell ref="H28:I28"/>
    <mergeCell ref="H29:I29"/>
    <mergeCell ref="H30:I30"/>
    <mergeCell ref="A2:F2"/>
    <mergeCell ref="A18:D18"/>
    <mergeCell ref="H24:I24"/>
    <mergeCell ref="H23:I23"/>
  </mergeCells>
  <phoneticPr fontId="64" type="noConversion"/>
  <dataValidations count="2">
    <dataValidation operator="lessThanOrEqual" allowBlank="1" showInputMessage="1" showErrorMessage="1" sqref="E28:E31 A18 A2 D19 B19 B32:F32 B27:D31 C9:F9 A8 E10:F19 B9:B17 B3:F7 B13:F16 E24 B23:D24 C10:C17 D10 D12:D17 B20:F21 B35:B45" xr:uid="{91BB2AFD-E47D-4C2E-9E15-DD4EDBFA028E}"/>
    <dataValidation type="decimal" operator="lessThanOrEqual" allowBlank="1" showInputMessage="1" showErrorMessage="1" error="HEt bedrag is hoger dan het toegestane prijsplafond voor de verwerking restafval." sqref="D11" xr:uid="{BF9E91AE-C193-4AB4-ABE5-5E1C2B1ADC12}">
      <formula1>150</formula1>
    </dataValidation>
  </dataValidations>
  <pageMargins left="0.70866141732283472" right="0.70866141732283472" top="0.74803149606299213" bottom="0.74803149606299213" header="0.31496062992125984" footer="0.31496062992125984"/>
  <pageSetup paperSize="9" scale="64" fitToHeight="0" orientation="landscape" horizontalDpi="300" verticalDpi="300" r:id="rId1"/>
  <headerFooter>
    <oddHeader>&amp;L&amp;"Century Gothic,Standaard"&amp;10&amp;F&amp;R&amp;"Century Gothic,Standaard"&amp;10&amp;A</oddHeader>
    <oddFooter>&amp;L&amp;"Century Gothic,Standaard"&amp;8&amp;F
&amp;D
&amp;N&amp;R&amp;"Century Gothic,Vet"&amp;9United Quality&amp;"Century Gothic,Standaard"
&amp;"Century Gothic,Cursief"&amp;8Advies en Aanbesteding in Afval en Automative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Rene Janssen</DisplayName>
        <AccountId>27</AccountId>
        <AccountType/>
      </UserInfo>
      <UserInfo>
        <DisplayName>Ingrid Bruijgom</DisplayName>
        <AccountId>29</AccountId>
        <AccountType/>
      </UserInfo>
      <UserInfo>
        <DisplayName>Carine Mulder</DisplayName>
        <AccountId>3286</AccountId>
        <AccountType/>
      </UserInfo>
    </SharedWithUsers>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0BB1943-EDFC-47D7-8219-97453F92CB98}">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 ds:uri="57fb7290-b59d-4e32-9476-5a47a4cb54bb"/>
  </ds:schemaRefs>
</ds:datastoreItem>
</file>

<file path=customXml/itemProps2.xml><?xml version="1.0" encoding="utf-8"?>
<ds:datastoreItem xmlns:ds="http://schemas.openxmlformats.org/officeDocument/2006/customXml" ds:itemID="{9113FF38-4B23-4367-BC55-E1E5A84269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756698-E36E-42B9-8B4D-BEC1AEEF7598}">
  <ds:schemaRefs>
    <ds:schemaRef ds:uri="http://schemas.microsoft.com/sharepoint/v3/contenttype/forms"/>
  </ds:schemaRefs>
</ds:datastoreItem>
</file>

<file path=customXml/itemProps4.xml><?xml version="1.0" encoding="utf-8"?>
<ds:datastoreItem xmlns:ds="http://schemas.openxmlformats.org/officeDocument/2006/customXml" ds:itemID="{2C99ABB5-7E81-489B-817F-6C879041DBB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1. Kwal. gunningscriteria</vt:lpstr>
      <vt:lpstr>2. Inschrijfprijs</vt:lpstr>
      <vt:lpstr>'1. Kwal. gunningscriteria'!Afdrukbereik</vt:lpstr>
      <vt:lpstr>'2. Inschrijfprijs'!Afdrukbereik</vt:lpstr>
      <vt:lpstr>Voorblad!Afdrukbereik</vt:lpstr>
      <vt:lpstr>'1. Kwal. gunningscriteria'!Afdruktitels</vt:lpstr>
      <vt:lpstr>'2. Inschrijfprijs'!Afdruktitels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Janssen</dc:creator>
  <cp:keywords/>
  <dc:description/>
  <cp:lastModifiedBy>Carine Mulder</cp:lastModifiedBy>
  <cp:revision/>
  <cp:lastPrinted>2022-05-18T15:17:08Z</cp:lastPrinted>
  <dcterms:created xsi:type="dcterms:W3CDTF">2010-09-06T08:43:15Z</dcterms:created>
  <dcterms:modified xsi:type="dcterms:W3CDTF">2024-02-07T13:07:57Z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r8>4897400</vt:r8>
  </property>
  <property fmtid="{D5CDD505-2E9C-101B-9397-08002B2CF9AE}" pid="5" name="ContentTypeId">
    <vt:lpwstr>0x0101008E517A8EC6B0334C881D0B8D01593304</vt:lpwstr>
  </property>
  <property fmtid="{D5CDD505-2E9C-101B-9397-08002B2CF9AE}" pid="6" name="MediaServiceImageTags">
    <vt:lpwstr/>
  </property>
</Properties>
</file>