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codeName="ThisWorkbook" autoCompressPictures="0" defaultThemeVersion="124226"/>
  <mc:AlternateContent xmlns:mc="http://schemas.openxmlformats.org/markup-compatibility/2006">
    <mc:Choice Requires="x15">
      <x15ac:absPath xmlns:x15ac="http://schemas.microsoft.com/office/spreadsheetml/2010/11/ac" url="https://pantar.sharepoint.com/sites/LMS_CVS/Gedeelde documenten/HR-Payroll/Aanbestedingsdocumenten/Documenten klaar voor QA/"/>
    </mc:Choice>
  </mc:AlternateContent>
  <xr:revisionPtr revIDLastSave="2044" documentId="8_{7371CE87-93D1-407E-A32B-BB4BDEF3D931}" xr6:coauthVersionLast="47" xr6:coauthVersionMax="47" xr10:uidLastSave="{15B43B2C-DB39-4489-8482-F5C19E41E01B}"/>
  <bookViews>
    <workbookView xWindow="-120" yWindow="-120" windowWidth="29040" windowHeight="15720" tabRatio="705" xr2:uid="{00000000-000D-0000-FFFF-FFFF00000000}"/>
  </bookViews>
  <sheets>
    <sheet name="Gunningscriteria Wensen" sheetId="2" r:id="rId1"/>
    <sheet name="Blad1" sheetId="10" state="hidden" r:id="rId2"/>
  </sheets>
  <externalReferences>
    <externalReference r:id="rId3"/>
  </externalReferences>
  <definedNames>
    <definedName name="Aantal_overzichten_en_vragen">'[1]Ken&amp;Stuurgetallen'!$C$467</definedName>
    <definedName name="Aantal_vragen_Budgettering___Formatie">'[1]Budgettering &amp; Formatie'!$C$103</definedName>
    <definedName name="Aantal_vragen_Flexibele_arbeidsvoorwaarden">'[1]Flexibele arbeidsvoorwaarden'!$C$125</definedName>
    <definedName name="Aantal_vragen_FUWA">[1]FUWA!$C$33</definedName>
    <definedName name="Aantal_vragen_Kwaliteiten">[1]Kwaliteiten!$C$106</definedName>
    <definedName name="Aantal_vragen_TR_en_DRP">'[1]TR en DRP'!$C$132</definedName>
    <definedName name="Aantal_vragen_Verlofregistratie">[1]Verlofregistratie!$C$110</definedName>
    <definedName name="_xlnm.Print_Area" localSheetId="0">'Gunningscriteria Wensen'!$B$1:$F$196</definedName>
    <definedName name="_xlnm.Print_Titles" localSheetId="0">'Gunningscriteria Wensen'!$1:$2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4" i="2" l="1"/>
  <c r="G173" i="2"/>
  <c r="G165" i="2"/>
  <c r="G155" i="2"/>
  <c r="G141" i="2"/>
  <c r="G135" i="2"/>
  <c r="G125" i="2"/>
  <c r="G112" i="2"/>
  <c r="G106" i="2"/>
  <c r="G99" i="2"/>
  <c r="G94" i="2"/>
  <c r="G78" i="2"/>
  <c r="G72" i="2"/>
  <c r="G62" i="2"/>
  <c r="G55" i="2"/>
  <c r="G49" i="2"/>
  <c r="F40" i="2"/>
  <c r="G41" i="2"/>
  <c r="G27" i="2"/>
  <c r="G19" i="2"/>
  <c r="G196" i="2" s="1"/>
  <c r="A6" i="2"/>
  <c r="F170" i="2" l="1"/>
  <c r="F36" i="2" l="1"/>
  <c r="F37" i="2" l="1"/>
  <c r="F38" i="2"/>
  <c r="F32" i="2"/>
  <c r="F33" i="2"/>
  <c r="F34" i="2"/>
  <c r="F31" i="2"/>
  <c r="F171" i="2"/>
  <c r="F172" i="2"/>
  <c r="F169" i="2"/>
  <c r="F146" i="2"/>
  <c r="F147" i="2"/>
  <c r="F148" i="2"/>
  <c r="F149" i="2"/>
  <c r="F150" i="2"/>
  <c r="F152" i="2"/>
  <c r="F153" i="2"/>
  <c r="F154" i="2"/>
  <c r="F145" i="2"/>
  <c r="F11" i="2"/>
  <c r="F12" i="2"/>
  <c r="F13" i="2"/>
  <c r="F14" i="2"/>
  <c r="F15" i="2"/>
  <c r="F16" i="2"/>
  <c r="E170" i="2"/>
  <c r="F181" i="2"/>
  <c r="F182" i="2"/>
  <c r="F183" i="2"/>
  <c r="F130" i="2"/>
  <c r="F120" i="2"/>
  <c r="F118" i="2"/>
  <c r="F77" i="2"/>
  <c r="F173" i="2" l="1"/>
  <c r="E36" i="2"/>
  <c r="E12" i="2"/>
  <c r="E39" i="2"/>
  <c r="F39" i="2" s="1"/>
  <c r="E37" i="2"/>
  <c r="E38" i="2"/>
  <c r="E31" i="2"/>
  <c r="E34" i="2"/>
  <c r="E33" i="2"/>
  <c r="E32" i="2"/>
  <c r="E172" i="2"/>
  <c r="E171" i="2"/>
  <c r="E169" i="2"/>
  <c r="E173" i="2" s="1"/>
  <c r="E153" i="2"/>
  <c r="E152" i="2"/>
  <c r="E145" i="2"/>
  <c r="E151" i="2"/>
  <c r="F151" i="2" s="1"/>
  <c r="F155" i="2" s="1"/>
  <c r="E146" i="2"/>
  <c r="E147" i="2"/>
  <c r="E148" i="2"/>
  <c r="E150" i="2"/>
  <c r="E149" i="2"/>
  <c r="E11" i="2"/>
  <c r="E154" i="2"/>
  <c r="E18" i="2"/>
  <c r="E17" i="2"/>
  <c r="E16" i="2"/>
  <c r="E15" i="2"/>
  <c r="E14" i="2"/>
  <c r="E13" i="2"/>
  <c r="F91" i="2"/>
  <c r="E155" i="2" l="1"/>
  <c r="F140" i="2"/>
  <c r="F25" i="2"/>
  <c r="F47" i="2"/>
  <c r="F163" i="2" l="1"/>
  <c r="F124" i="2"/>
  <c r="F161" i="2" l="1"/>
  <c r="F162" i="2"/>
  <c r="F164" i="2"/>
  <c r="F160" i="2"/>
  <c r="F54" i="2"/>
  <c r="F83" i="2"/>
  <c r="F84" i="2"/>
  <c r="F85" i="2"/>
  <c r="F86" i="2"/>
  <c r="F87" i="2"/>
  <c r="F88" i="2"/>
  <c r="F89" i="2"/>
  <c r="F90" i="2"/>
  <c r="F92" i="2"/>
  <c r="F93" i="2"/>
  <c r="F82" i="2"/>
  <c r="F71" i="2"/>
  <c r="F139" i="2"/>
  <c r="F141" i="2" s="1"/>
  <c r="F134" i="2"/>
  <c r="F133" i="2"/>
  <c r="F132" i="2"/>
  <c r="F131" i="2"/>
  <c r="F129" i="2"/>
  <c r="F135" i="2" s="1"/>
  <c r="F123" i="2"/>
  <c r="F122" i="2"/>
  <c r="F121" i="2"/>
  <c r="F119" i="2"/>
  <c r="F117" i="2"/>
  <c r="F116" i="2"/>
  <c r="F111" i="2"/>
  <c r="F110" i="2"/>
  <c r="F112" i="2" s="1"/>
  <c r="F105" i="2"/>
  <c r="F104" i="2"/>
  <c r="F103" i="2"/>
  <c r="F98" i="2"/>
  <c r="F99" i="2" s="1"/>
  <c r="F76" i="2"/>
  <c r="F78" i="2" s="1"/>
  <c r="F70" i="2"/>
  <c r="F69" i="2"/>
  <c r="F68" i="2"/>
  <c r="F67" i="2"/>
  <c r="F66" i="2"/>
  <c r="F61" i="2"/>
  <c r="F60" i="2"/>
  <c r="F59" i="2"/>
  <c r="F62" i="2" s="1"/>
  <c r="F53" i="2"/>
  <c r="F55" i="2" s="1"/>
  <c r="F180" i="2"/>
  <c r="F179" i="2"/>
  <c r="F178" i="2"/>
  <c r="F177" i="2"/>
  <c r="F94" i="2" l="1"/>
  <c r="F125" i="2"/>
  <c r="F106" i="2"/>
  <c r="F184" i="2"/>
  <c r="F72" i="2"/>
  <c r="E66" i="2"/>
  <c r="E181" i="2" l="1"/>
  <c r="E182" i="2"/>
  <c r="E183" i="2"/>
  <c r="E120" i="2"/>
  <c r="E77" i="2"/>
  <c r="E130" i="2"/>
  <c r="E118" i="2"/>
  <c r="E10" i="2"/>
  <c r="F17" i="2"/>
  <c r="E91" i="2"/>
  <c r="E140" i="2"/>
  <c r="E47" i="2"/>
  <c r="E25" i="2"/>
  <c r="E163" i="2"/>
  <c r="E124" i="2"/>
  <c r="E40" i="2"/>
  <c r="E160" i="2"/>
  <c r="E161" i="2"/>
  <c r="E164" i="2"/>
  <c r="E162" i="2"/>
  <c r="E54" i="2"/>
  <c r="E88" i="2"/>
  <c r="E92" i="2"/>
  <c r="E83" i="2"/>
  <c r="E86" i="2"/>
  <c r="E89" i="2"/>
  <c r="E85" i="2"/>
  <c r="E84" i="2"/>
  <c r="E93" i="2"/>
  <c r="E87" i="2"/>
  <c r="E90" i="2"/>
  <c r="E82" i="2"/>
  <c r="E23" i="2"/>
  <c r="E71" i="2"/>
  <c r="E139" i="2"/>
  <c r="E141" i="2" s="1"/>
  <c r="E132" i="2"/>
  <c r="E134" i="2"/>
  <c r="E131" i="2"/>
  <c r="E133" i="2"/>
  <c r="E129" i="2"/>
  <c r="E119" i="2"/>
  <c r="E123" i="2"/>
  <c r="E122" i="2"/>
  <c r="E117" i="2"/>
  <c r="E116" i="2"/>
  <c r="E121" i="2"/>
  <c r="E111" i="2"/>
  <c r="E110" i="2"/>
  <c r="E104" i="2"/>
  <c r="E103" i="2"/>
  <c r="E105" i="2"/>
  <c r="E98" i="2"/>
  <c r="E99" i="2" s="1"/>
  <c r="E76" i="2"/>
  <c r="E78" i="2" s="1"/>
  <c r="E67" i="2"/>
  <c r="E72" i="2" s="1"/>
  <c r="E69" i="2"/>
  <c r="E68" i="2"/>
  <c r="E70" i="2"/>
  <c r="E61" i="2"/>
  <c r="E59" i="2"/>
  <c r="E62" i="2" s="1"/>
  <c r="E60" i="2"/>
  <c r="E53" i="2"/>
  <c r="E55" i="2" s="1"/>
  <c r="E178" i="2"/>
  <c r="E177" i="2"/>
  <c r="E184" i="2" s="1"/>
  <c r="E179" i="2"/>
  <c r="E180" i="2"/>
  <c r="E125" i="2" l="1"/>
  <c r="E106" i="2"/>
  <c r="E112" i="2"/>
  <c r="E135" i="2"/>
  <c r="E94" i="2"/>
  <c r="E35" i="2"/>
  <c r="E41" i="2" s="1"/>
  <c r="E9" i="2"/>
  <c r="E19" i="2" s="1"/>
  <c r="E48" i="2"/>
  <c r="E45" i="2"/>
  <c r="E159" i="2"/>
  <c r="E165" i="2" s="1"/>
  <c r="E24" i="2"/>
  <c r="E27" i="2" s="1"/>
  <c r="E46" i="2"/>
  <c r="F23" i="2"/>
  <c r="E26" i="2"/>
  <c r="E49" i="2" l="1"/>
  <c r="E196" i="2" s="1"/>
  <c r="F9" i="2"/>
  <c r="F10" i="2" l="1"/>
  <c r="F24" i="2" l="1"/>
  <c r="F26" i="2"/>
  <c r="F45" i="2"/>
  <c r="F49" i="2" s="1"/>
  <c r="F46" i="2"/>
  <c r="F48" i="2"/>
  <c r="F159" i="2"/>
  <c r="F165" i="2" s="1"/>
  <c r="F35" i="2"/>
  <c r="F41" i="2" s="1"/>
  <c r="F18" i="2"/>
  <c r="F19" i="2" s="1"/>
  <c r="B23" i="2"/>
  <c r="F27" i="2" l="1"/>
  <c r="F196" i="2" s="1"/>
  <c r="B24" i="2"/>
  <c r="B25" i="2" s="1"/>
  <c r="B26" i="2" s="1"/>
  <c r="B31" i="2" s="1"/>
  <c r="B32" i="2" l="1"/>
  <c r="B33" i="2" l="1"/>
  <c r="B34" i="2" s="1"/>
  <c r="B35" i="2" s="1"/>
  <c r="B36" i="2" s="1"/>
  <c r="B37" i="2" s="1"/>
  <c r="B38" i="2" s="1"/>
  <c r="B39" i="2" s="1"/>
  <c r="B40" i="2" l="1"/>
  <c r="B45" i="2" s="1"/>
  <c r="B46" i="2" s="1"/>
  <c r="B47" i="2" s="1"/>
  <c r="B48" i="2"/>
  <c r="B53" i="2" s="1"/>
  <c r="B54" i="2" s="1"/>
  <c r="B59" i="2" s="1"/>
  <c r="B60" i="2" s="1"/>
  <c r="B61" i="2" s="1"/>
  <c r="B66" i="2" s="1"/>
  <c r="B67" i="2" l="1"/>
  <c r="B68" i="2" s="1"/>
  <c r="B69" i="2" s="1"/>
  <c r="B70" i="2" s="1"/>
  <c r="B71" i="2" l="1"/>
  <c r="B76" i="2" s="1"/>
  <c r="B77" i="2" s="1"/>
  <c r="B82" i="2" s="1"/>
  <c r="B83" i="2" s="1"/>
  <c r="B84" i="2" s="1"/>
  <c r="B85" i="2" s="1"/>
  <c r="B86" i="2" s="1"/>
  <c r="B87" i="2" s="1"/>
  <c r="B88" i="2" s="1"/>
  <c r="B89" i="2" s="1"/>
  <c r="B90" i="2" s="1"/>
  <c r="B91" i="2" s="1"/>
  <c r="B92" i="2" s="1"/>
  <c r="B93" i="2" s="1"/>
  <c r="B98" i="2" s="1"/>
  <c r="B103" i="2" s="1"/>
  <c r="B104" i="2" s="1"/>
  <c r="B105" i="2" s="1"/>
  <c r="B110" i="2" l="1"/>
  <c r="B111" i="2" s="1"/>
  <c r="B116" i="2" s="1"/>
  <c r="B117" i="2" s="1"/>
  <c r="B118" i="2" l="1"/>
  <c r="B119" i="2" s="1"/>
  <c r="B120" i="2" s="1"/>
  <c r="B121" i="2" s="1"/>
  <c r="B122" i="2" s="1"/>
  <c r="B123" i="2" s="1"/>
  <c r="B124" i="2" s="1"/>
  <c r="B129" i="2" s="1"/>
  <c r="B130" i="2" s="1"/>
  <c r="B131" i="2" s="1"/>
  <c r="B132" i="2" s="1"/>
  <c r="B133" i="2" s="1"/>
  <c r="B134" i="2" s="1"/>
  <c r="B139" i="2" s="1"/>
  <c r="B140" i="2" l="1"/>
  <c r="B145" i="2" l="1"/>
  <c r="B146" i="2" s="1"/>
  <c r="B147" i="2" s="1"/>
  <c r="B148" i="2" s="1"/>
  <c r="B149" i="2" s="1"/>
  <c r="B150" i="2" s="1"/>
  <c r="B151" i="2" s="1"/>
  <c r="B152" i="2" s="1"/>
  <c r="B153" i="2" s="1"/>
  <c r="B154" i="2" s="1"/>
  <c r="B159" i="2" s="1"/>
  <c r="B160" i="2" s="1"/>
  <c r="B161" i="2" s="1"/>
  <c r="B162" i="2" s="1"/>
  <c r="B163" i="2" s="1"/>
  <c r="B164" i="2" s="1"/>
  <c r="B169" i="2" s="1"/>
  <c r="B170" i="2" s="1"/>
  <c r="B171" i="2" s="1"/>
  <c r="B172" i="2" l="1"/>
  <c r="B177" i="2" l="1"/>
  <c r="B178" i="2" s="1"/>
  <c r="B179" i="2" s="1"/>
  <c r="B180" i="2" s="1"/>
  <c r="B181" i="2" s="1"/>
  <c r="B182" i="2" s="1"/>
  <c r="B183" i="2" s="1"/>
  <c r="B188" i="2" s="1"/>
  <c r="B189" i="2" s="1"/>
  <c r="B190" i="2" s="1"/>
  <c r="B191" i="2" s="1"/>
  <c r="B192" i="2" s="1"/>
</calcChain>
</file>

<file path=xl/sharedStrings.xml><?xml version="1.0" encoding="utf-8"?>
<sst xmlns="http://schemas.openxmlformats.org/spreadsheetml/2006/main" count="309" uniqueCount="144">
  <si>
    <t>Bijlage B - Programma van Wensen</t>
  </si>
  <si>
    <t>Behorende bij de Aanbesteding eHRM- en Payrollsysteem inclusief payroll dienstverlening</t>
  </si>
  <si>
    <t>1. Generiek</t>
  </si>
  <si>
    <t>Weegfactor</t>
  </si>
  <si>
    <t>Wens</t>
  </si>
  <si>
    <t>Omschrijving</t>
  </si>
  <si>
    <t>Ja/Nee</t>
  </si>
  <si>
    <t>Totaal aantal punten</t>
  </si>
  <si>
    <t>Inschatting van de kosten voor de realisatie van deze wens.</t>
  </si>
  <si>
    <t>Opmerkingen</t>
  </si>
  <si>
    <t>Maakt het systeem gebruik van de meest recente gangbare browser-versies Edge, Chrome, Firefox en Opera en op MacOS minimaal Safari, Chrome en Firefox zonder dat voor een goede werking plug-ins dan wel add-ons e.d., behoeven te worden geïnstalleerd?</t>
  </si>
  <si>
    <t>Heeft u, eventueel voor andere opdrachtgevers, een DPIA opgesteld voor uw aanbieding en deze wilt u ook met Pantar delen?</t>
  </si>
  <si>
    <t>Heeft u een FG en/of een terzake deskundig contactpersoon aangesteld als aanspreekpunt voor privacyvraagstukken en wilt u de contactgegevens daarvan met ons delen?</t>
  </si>
  <si>
    <t>Betrekt u, als inschrijver, eindgebruikers in het formuleren van uw ontwikkel kalender en het bepalen van de tijdslijn? Ligt dit verder toe in de opmerkingen.</t>
  </si>
  <si>
    <t>Biedt het systeem voor tablets en smartphones met de besturingssystemen iOS en Android een responsive website voor actuele versies van de browsers Edge, Chrome, Firefox en Opera en/of een app?</t>
  </si>
  <si>
    <t xml:space="preserve">Totaal punten onderdeel  </t>
  </si>
  <si>
    <t>2. Organisatie inrichting</t>
  </si>
  <si>
    <t>Worden wijzigingen in de CAO zodanig door de Inschrijver verwerkt dat de loonstrook van de medewerkers van aanbestedende dienst en de uit te betalen salarissen te allen tijde correct zijn? Dat betekent ook dat automatisch de salarisbedragen, -toelagen en -vergoedingen worden aangepast.</t>
  </si>
  <si>
    <t>Kan het systeem per afdeling meerdere leidinggevende bevatten, waarbij er middels een matrix aangegeven kan worden, wie onder welke 'leidinggevende' valt? Zowel functioneel als hierarchisch.</t>
  </si>
  <si>
    <t>Kunnen er meedere kostenplaatsen per afdeling beschikbaar zijn, om een onderverdeling te kunnen maken binnen een bepaalde afdeling?</t>
  </si>
  <si>
    <t>3. Technische systeemvereisten / koppelingen</t>
  </si>
  <si>
    <t>Er zijn geen aanvullende kosten gemoeid voor een extra omgeving, Indien er wél kosten zijn, geef aan welke kosten er zijn.</t>
  </si>
  <si>
    <t>Kunnen er (na overleg) extra omgevingen beschikbaar worden gemaakt? Ligt toe of dit tijdelijk en/of voor langere duur is.</t>
  </si>
  <si>
    <t xml:space="preserve">Heeft het systeem een koppeling (SUVI) met het UWV? 
Uitgangspunt:  Pantar hoeft niet in te loggen in het UWV portaal. Pantar voert de benodigde gegevens in het HR systeem. De Inschrijver zorgt via de koppeling dat deze gegevens correct en tijdig aan het UWV worden doorgegeven. De Inschrijver draagt er tevens zorg voor dat terugkoppelingen vanuit het UWV worden getoond in het HR systeem.
Uitwisselingen omvatten in ieder geval:
-	Ziek meldingen (ziek / 42e week ziekmelding)
-	Beter meldingen
-	Communicatie rondom No Risk (ziek / beter) </t>
  </si>
  <si>
    <t xml:space="preserve"> </t>
  </si>
  <si>
    <t>4. Functionele systeemvereisten</t>
  </si>
  <si>
    <t>Kan het systeem mails versturen met als afzender …@pantar.nl?</t>
  </si>
  <si>
    <t>Zijn er maatregelen getroffen om mails vanuit het systeem bij de ontvangers niet als spam te laten beoordelen? Licht bij de opmerkingen toe welke.</t>
  </si>
  <si>
    <t>Er kan een relatie aangebracht worden tussen een adreswijziging en een eventuele reiskostenvergoeding voor woon-werkverkeer workflow?</t>
  </si>
  <si>
    <t>Kan het systeem ontvangstbevestigingen versturen per mail na het indienen van bv een mutatie?</t>
  </si>
  <si>
    <t>5. Digitaal personeelsdossier</t>
  </si>
  <si>
    <t>Kunnen alle medewerkers zelfstandig de mogelijkheid hebben om toegang te krijgen in hun eigen personeelsdossier om gegevens in te zien?</t>
  </si>
  <si>
    <t>Kent het digitaal personeelsdossier een zoekfunctie (minimaal op personeelsnummer, naam, bewaartermijn, jaar van vernietiging, in- en uit dienst)?</t>
  </si>
  <si>
    <t>6. Personeelsadministratie</t>
  </si>
  <si>
    <t>Biedt het systeem de mogelijkheid om de percentages die horen bij de loon dispensatie te kunnen berekenen?</t>
  </si>
  <si>
    <t xml:space="preserve">Voorziet het systeem in de mogelijkheid om specifieke gegevens vanuit de WSW te registreren? Hieronder valt o.a.
- Reden indicatie (codelijst)
- Verstuurd (aanvraag)
- Ontvangen (van beschikking)
- Datum besluit
- Datum geldig tot
- Doelgroep (codelijst)
- Arbeidshandicap + SE (codelijst)
- Begeleid werken (codelijst)
- Handicap code 1 (codelijst)
- Handicap code 2 (codelijst)
- Handicap code 3 (codelijst)
- (vink) veld voor werkaanpassingen (met Technisch, Organisatorisch, Begeleiding, Werktijd, Werktempo en Oude Doelgroep).
- Veld voor Betalende Gemeente (codelijst)
- Veld aanvang (gelijk aan start dienstverband)
- Veld (vink) Verantwoorden (aan indien WSW dienstverband)
</t>
  </si>
  <si>
    <t>Biedt het E-HRM systeem de mogelijkheid om persoonsdocumenten (ID kaart/Paspoort) automatische te controleren op echtheid? Denk aan een ID en live check op de mobiel.</t>
  </si>
  <si>
    <t>7. Salarisadministratie</t>
  </si>
  <si>
    <t>Biedt het systeem de mogelijkheid om meer maals per maand een salarisrun te kunnen draaien?</t>
  </si>
  <si>
    <t>Kan het systeem met gebroken loonperiodes werken? Brutolooncomponenten en vaste toelagen dienen naar rato van de gebroken periode automatisch berekend te kunnen worden.</t>
  </si>
  <si>
    <t>Kunnen de salariskosten van een medewerker kunnen worden verdeeld over minimaal 2 kostenplaatsen/organisatorische eenheden? Voor de verdeling van de kosten kan een verdeelsleutel ingebracht worden waardoor alle incidentele salarismutaties op de verschillende kostenplaatsen geboekt kunnen worden.</t>
  </si>
  <si>
    <t>Kan het systeem terugwerkende kracht mutaties berekenen over een gebroken loonperiode?</t>
  </si>
  <si>
    <t>Biedt het systeem de mogelijkheid om door middel van een op te geven percentage de korting op het salaris bij ouderschapsverlof te berekenen?</t>
  </si>
  <si>
    <t>8. Loonstrook</t>
  </si>
  <si>
    <t>Kan de 'look and feel' van de loonstrook worden aangepast naar de Pantar huisstijl?</t>
  </si>
  <si>
    <t>Kan er een eigen opmerking op de loonstrook worden geplaatst?</t>
  </si>
  <si>
    <t>9. Werving en selectie</t>
  </si>
  <si>
    <t xml:space="preserve">Ondersteunt het systeem de "werken bij"-site van Pantar voor het publiceren van vacatureteksten op zowel Intranet(Excact) als Internet? Bij aanmelding van de kandidaat verzorgt het systeem de verdere afhandeling van het proces. </t>
  </si>
  <si>
    <t>Ondersteunt het systeem de mogelijkheid tot het opstellen van standaardteksten waarmee een vacature kan worden samengesteld? Wel kunnen er zo nodig handmatige wijzingen plaatsvinden.</t>
  </si>
  <si>
    <t>Ondersteunt het systeem het volledige proces voor werving en selectie, inclusief indiensttreding van nieuwe medewerkers? Van de ontvangst van sollicitaties tot en met het aanbieden van een arbeidsovereenkomst aan de geselecteerde kandidaat. Bij de vacature kan aangegeven worden welke informatie en/of documenten verplicht zijn om aan te leveren.</t>
  </si>
  <si>
    <t>Behoren ook alle tussenliggende stappen; bevestigen sollicitatie, opnemen screening vragen, selectie kandidaten, uitnodigen/afwijzen, evt. meerdere gespreksrondes, uitnodigen voor assessment, e.d. de mogelijkheden?</t>
  </si>
  <si>
    <t>Ondersteunt het systeem een geautomatiseerde workflow waarin rollen toegewezen kunnen worden aan leidinggevenden en expertgebruikers binne de werving en selectie?</t>
  </si>
  <si>
    <t>Biedt het systeem de mogelijkheid om voor alle functionarissen/rollen in het proces de voortgang van het proces voor werving en selectie te volgen en biedt signaleringen en takenlijsten?</t>
  </si>
  <si>
    <t>Is het mogelijk zijn voor de sollicitant de status van zijn/haar sollicitatie te volgen?</t>
  </si>
  <si>
    <t>Biedt het systeem (minimaal) standaard rapportagemogelijkheden voor: 
- doorlooptijden van het sollicitatieproces; 
- aantal nieuwe, afgeronde en nog openstaande vacatures per maand;
- verdeling van vacatures per fase;
- type, per expertgebruiker en/of organisatie eenheid;
- successcore per bron of publicatiekanaal?</t>
  </si>
  <si>
    <t>Kan het systeem het solliciteren voor de kandidaat laagdrempelig maken, door bv een 'sollicieer nu' button?</t>
  </si>
  <si>
    <t xml:space="preserve">Kan het systeem het solliciteren voor de kandidaat zonder dat er accounts en dergelijke aangemaakt te moeten worden bij het solliciteren? Alleen de daadwerkelijk nodige gegevens worden vastgelegd. </t>
  </si>
  <si>
    <t>Maakt het systeem het mogelijk om een kandidaat te laten wisselen tussen verschillende vacatures?</t>
  </si>
  <si>
    <t>Maakt het systeem het mogelijk te verwijzen naar privacy en cookiestatement bij het gebruik van de werving en selectie tool?</t>
  </si>
  <si>
    <t>10. In- en uitdiensttreding</t>
  </si>
  <si>
    <t>Kan de Pantar specifieke uistroomreden vastgelegd worden in het systeem?</t>
  </si>
  <si>
    <t>11. Verlofregistratie</t>
  </si>
  <si>
    <t>Kan er bij een opzegging of wijziging in contracturen in de workflow het verlof direct worden herberekend?</t>
  </si>
  <si>
    <t>Kan er een signaal worden afgegeven wanneer het maximumverlof dat opgenomen kan worden wordt overschreden?</t>
  </si>
  <si>
    <t xml:space="preserve">Kan het systeem zorgen voor een automatische salariële verwerking bij een bijzonder verlofsoort met salaris impact? </t>
  </si>
  <si>
    <t>Kan het systeem jaarlijks automatisch een melding genereren, naar elke medewerker bij wie dit van toepassing is, om de fiscale uitruil door te laten lopen of stop te zetten?</t>
  </si>
  <si>
    <t>Biedt het systeem de mogelijkheid om het proces voor IKB te ondersteunen met workflows?</t>
  </si>
  <si>
    <t>Signaleert het systeem automatisch wanneer de korting op het salaris en de reiskosten (volgens cao) bij langdurig ziekteverzuim moet gaan plaatsvinden?</t>
  </si>
  <si>
    <t>Maakt het systeem automatisch de berekening van de korting op de ziekte uren?</t>
  </si>
  <si>
    <t>Kan het systeem medewerkers met een al bestaande arbeidsongeschiktheidspercentage registreren? De registratievelden hiervoor zijn: 
•	Datum van ingang arbeidsongeschiktheid;
•	Soort uitkering (vanuit codelijst).</t>
  </si>
  <si>
    <t xml:space="preserve">Ondersteunt het systeem de registratie van het 3e ziekte jaar?
</t>
  </si>
  <si>
    <t>Indien het systeems met vrije memovelden werkt, is er een mogelijkheid om te signaleren op verboden woorden (bijv aard ziekte, medische termen)?</t>
  </si>
  <si>
    <t>Biedt het systeem de mogelijheid om in het systeem te kunnen aangeven op welke werkplek een medewerker re-ïntegreerd?</t>
  </si>
  <si>
    <t>Kan het systeem een signaal afgeven wanneer de reden uitdienst 'overlijden' is?</t>
  </si>
  <si>
    <t>Kan een casemanager een medewerker ziek of (gedeeltelijk) hersteld melden in het systeem? 
De casemanager is niet de leidinggevende.</t>
  </si>
  <si>
    <t>Ondersteunt het systeem een gesprekscyclus bestaande uit verschillende gesprekken en formulieren op basis van een workflow met bijbehorende autorisaties?</t>
  </si>
  <si>
    <t>Haalt het systeem het aan de hand van het functieprofiel de bijbehoorde competenties op als hulpmiddel voor het gesprek?</t>
  </si>
  <si>
    <t>Start de gesprekscyclus automatisch op basis van het verstrijken van een datum (bijvoorbeeld de laatste beoordeling datum / datum in dienst) dan wel een vaste datum in enig jaar?</t>
  </si>
  <si>
    <t xml:space="preserve">Kan het systeem minimaal standaardrapportagesbevatten, voor: 
•        De bewaking van de voortgang; 
•        Registratie van de resultaten van de beoordelingsronde;
•        Mogelijkheid om te rapporteren op basis van afdeling en/of functie? </t>
  </si>
  <si>
    <t>Is er de mogelijkheid tot het creëren van signaligeringsfunctie vanuit het systeem om gemaakte afspraken, bv wanneer de afspraak wordt gemaakt na 3 maanden te evalueren, hier wil je een melding van krijgen?</t>
  </si>
  <si>
    <t>Kan een medewerker een vraag via de portaal aan HR Services gesteld worden?</t>
  </si>
  <si>
    <t>Is het mogelijk om informatie (nieuwsitems) met medewerkers via de HR portal te delen?</t>
  </si>
  <si>
    <t>Kunnen verwijzers hun potentiële medewerkers (met een achterstand tot de arbeidsmarkt) aanmelden op vacatures (inclusief open inschrijvingen) via de portal?</t>
  </si>
  <si>
    <t xml:space="preserve">Biedt uw systeem templates voor functieprofielen bieden en de mogelijkheid om deze naar wens aan te passen? </t>
  </si>
  <si>
    <t xml:space="preserve">Kan in uw systeem zichtbaar gemaakt worden dat een vacature gereserveerd is voor een kandidaat? </t>
  </si>
  <si>
    <t>In uw systeem is het mogelijk om bij het openstellen van vacatures een start- en einddatum vacature meegeven?</t>
  </si>
  <si>
    <t>In uw systeem kunnen (norm)formaties per werkbedrijf bijgehouden worden?</t>
  </si>
  <si>
    <t xml:space="preserve">In uw systeem kan aan een vacature zowel een beheerder als een eigenaar worden toegewezen? </t>
  </si>
  <si>
    <t xml:space="preserve">Kan je inzoemen op de standaard rapportages op onderliggende niveau's? </t>
  </si>
  <si>
    <t>Kan het systeem inzicht geven in de loonontwikkeling van een medewerker over een x periode?</t>
  </si>
  <si>
    <t>Zijn zowel variabele als vaste data te ontsluiten uit het systeem?</t>
  </si>
  <si>
    <t>Zijn de rapportages in een specifieke lay-out naar Rijksoverheid (Panteia statistiek) te zetten? Format intern bekend.
Groepsrapporten:
1. Bezetting ultimo maand
2a. In dienst DVB (dienstverband)
2b. In dienst BW (begeleid werken) 
3a. Uit dienst DVB
3b. Uit dienst BW
4. SiSa Pantar
SW Verantwoording:
- Betalende Gemeente per cliënt
- Dossiercontrole Herindicaties
- Dossiercontrole Indienst
- Dossiercontrole RVU
- Dossiercontrole Uitdienst</t>
  </si>
  <si>
    <t xml:space="preserve">Kunnen de aanpassingen in de arbeidsvoorwaarden zoals periodieke, cao-verhoging of schatting wettelijk minimumloon (WML) worden meegenomen in de prognose? </t>
  </si>
  <si>
    <t>Is het mogelijk om een rapportage te maken voor de Wet normering Topinkomens?
Hiervoor zijn de volgende gegevens nodig:
- Alle vergoedingen waar belasting over betaald is
- Vertrekregeling</t>
  </si>
  <si>
    <t>Biedt Inschrijver tweedelijns ondersteuning aan Expert-gebruikers? 
Onder tweedelijns ondersteuning wordt in ieder geval verstaan het beantwoorden van vragen van expertgebruikers over de werking en functionaliteit van de applicatie, het aannemen van storingsmeldingen, wijzigingsverzoeken en calls, informatieverzameling dienaangaande bij de gebruiker, het vastleggen hiervan en de terugkoppeling van de resultaten.</t>
  </si>
  <si>
    <t xml:space="preserve">Kan Pantar zelf het beheer van (vrije-) velden uitvoeren?
Onder het beheer hiervan wordt in ieder geval verstaan het aanmaken, aanpassen en onderhouden van (vrije) velden en bijhorende tabelwaarden. En kan Pantar in specifieke gevallen hiervoor de Inschrijver benaderen. </t>
  </si>
  <si>
    <t>De Inschrijver monitoort het berichtenverkeer voor Pantar om gelijk de storingen of fouten op te lossen. Waaronder de monitoring van de correcte werking van de koppelingen, voorzover het koppelingen zijn die onder de dienstverlening vallen van inschrijver (zoals; UWV, ARBO en Pensioenfonds).</t>
  </si>
  <si>
    <t>Er bestaat de mogelijkheid voor een beheerder om mee te kijken op afstand met een andere gebruiker om zodoende de functionaliteiten van deze gebruiker te kunnen beoordelen?</t>
  </si>
  <si>
    <t>Biedt de inschrijver jaarlijkse training/opleiding/instructie aan voor de uitvoerende professionals voor het op peil houden van de
•	Kwaliteitscriteria;
•	Kennis van de actualiteit relevant voor het werken met de oplossing;
•	Werken met eventuele aanpassingen in het instrumentarium?</t>
  </si>
  <si>
    <t>Kan de inschrijver de initiele training/ opleiding / instructie aanbieden voor het gebruik van de oplossing - via een train de trainer principe?</t>
  </si>
  <si>
    <t>Kan de inschrijver de initiele training/ opleiding / instructie aanbieden voor het gebruik van de oplossing - voor alle medewerkers die met het systeem dienen te werken?</t>
  </si>
  <si>
    <t xml:space="preserve">Omschrijving </t>
  </si>
  <si>
    <t>Totaal punten Gunningscriteria 4: Wensen</t>
  </si>
  <si>
    <t>Heeft u maatregelen genomen om bij de ontwikkelingen van processen prodcten en systemen rekening te laten houden met de eisen van Privacy by Design &amp; Default?</t>
  </si>
  <si>
    <t>Heeft u als verwerker een verwerkingsregister opgesteld en wilt deze, indien wij hierom vragen, met ons delen?</t>
  </si>
  <si>
    <t>Heeft u een privacy beleid opgesteld, al of niet gecombineerd met een informatiebeveleidingsbeleid?</t>
  </si>
  <si>
    <t>Laat u de naleving van de verwerkersovereenkomst jaarlijks auditen door een externe partij en wil het resultaat met ons delen?</t>
  </si>
  <si>
    <t>Kan de organisatiestructuur voorzien worden van een ingangs- en einddatum, zodat de structuur vooraf ingericht kan worden in geval van bijvoorbeeld een reorganisatie?</t>
  </si>
  <si>
    <t>Is er ten minste elk kwartaal een release? Ligt de frequentie toe in de opmerkingen.</t>
  </si>
  <si>
    <t>Zijn er ontwikkeltrajecten of ontwikkelbanen die bij Inschrijver of met diens netwerk worden gecreëerd en/of medewerkers die tijdens of na einde contractduur werkzaam bij Inschrijver of diens netwerk kunnen blijven? Zo ja, ligt toe in de opmerkingen.</t>
  </si>
  <si>
    <t>Draagt de inschrijver bij aan de opleiding en ontwikkeling – bijvoorbeeld digitaal vaardigheid - van medewerker(s)? Zo ja, ligt toe in de opmerkingen.</t>
  </si>
  <si>
    <t xml:space="preserve">Heeft de inschrijver een CO2 neutraal programma gericht op CO2 vermindering naar 50% in 2030 en 100% in 2050? </t>
  </si>
  <si>
    <t>Heeft de inschrijver een energiezuinig programma gericht op de overgang naar hernieuwbare energie en energievermindering in 2030 en 2050?</t>
  </si>
  <si>
    <t>In eis 157 worden responsetijden aangegeven. Kunt u kortere responsetijden aanbieden? Zo ja, ligt toe in de comments</t>
  </si>
  <si>
    <t>Biedt het systeem de mogelijkheid om (in- en externe) vacatures te registreren met naam, functie-inhoud en functie-eisen voor contactpersonen van inleners?</t>
  </si>
  <si>
    <t>Heeft de inschrijver een programma voor efficiënt watergebruik en water zo min mogelijk wordt vervuild en afvalwater niet ongezuiverd wordt geloosd?</t>
  </si>
  <si>
    <t>In eis 157 worden oplostijden aangegeven. Kunt u kortere oplostijden aanbieden? Zo ja, ligt toe in bij de opmerkingen</t>
  </si>
  <si>
    <t>Zijn alle releases die worden uitgevoerd minimaal een jaar van te voren gepland? Zo nee, ligt toe en leg uit hoe en wanneer Pantar geïnformeerd wordt.</t>
  </si>
  <si>
    <t>Vinden alle testen plaats in een veilige omgeving conform de AVG?
Ligt dit verder toe in de opmerkingen.</t>
  </si>
  <si>
    <t>Biedt uw systeem, ten aanzien van matching en vacaturebeheer het volgende:
• Inzetbaarheid op landelijk, regionaal en lokaal niveau; 
• Branche-, sector- en functiegericht matchen op vacatures en gebruikt hierbij 
    zowel harde als zachte criteria; 
• Mogelijkheid om vanuit klantprofielen te zoeken naar passende vacatures en
    vice versa;
• Vastleggen en raadplegen van werkgeversgegevens; 
• De mogelijkheid om te communicatie tussen verwijzer en Pantar rondom de
   klant door middel van taken, berichten en notities;
• Plaatsen van (eigen) vacatures; 
• Monitoren en rapporteren van matchings- en plaatsingsresultaten?
Indien Nee, geef bij Opmerking aan welke onderdelen missen</t>
  </si>
  <si>
    <t>Kan in uw systeem de volgende onderdelen geregistreerd worden m.b.t. vacatures:
• Werkbedrijf;
• Kostenplaats werkbedrijf (uit tabel);
• Werkplek/Locatie (vrije tekst);
• Contactpersoon (uit tabel);
• Omschrijving functie, minimale vereisten (VOG), inclsuief gewenste compenties
   en vakkennis en (eventueel) instapniveau;
• Ingangsdatum functie;
• Verwachte einddatum;
• Dagen en uren per week;
• Aantal medewerkers;
• Gezien door (t.b.v. rapportages);
• Vrij veld(en)? 
Indien Nee, geef dan bij opmerkingen aan welke onderdelen missen</t>
  </si>
  <si>
    <t>12. Individueel Keuze Budget (IKB)</t>
  </si>
  <si>
    <t>13. Verzuim</t>
  </si>
  <si>
    <t>14. Gesprekkencyclus</t>
  </si>
  <si>
    <t>15. HR portaal</t>
  </si>
  <si>
    <t>16. Vacaturebeheer</t>
  </si>
  <si>
    <t>17. Rapportages</t>
  </si>
  <si>
    <t>18. Service Level Agreement (SLA)</t>
  </si>
  <si>
    <t>19. Functioneel beheer</t>
  </si>
  <si>
    <t>20. Duurzaamheid en Corporate Sustainability Reporting Directive (CSRD)</t>
  </si>
  <si>
    <t>Heeft u integraties gerealiseerd met tijdregistratie/capaciteitsplanningsystemen? 
Zo ja, kunt u toelichten met welke systemen u dit heeft gerealiseerd</t>
  </si>
  <si>
    <t>In eis 24, 25 en 26 wordt aangegeven dat Pantar werkt met een 'data-lake' waarmee alle integraties worden geïntegreerd via JSON. 
Heeft uw systeem standaard beschikbare API's? 
Zo ja, ligt toe in de opmerkingen</t>
  </si>
  <si>
    <t>In eis 24, 25 en 26 wordt aangegeven dat Pantar werkt met een 'data-lake' waarmee alle integraties worden geïntegreerd via JSON. 
Heeft uw systeem nog andere koppelmethodes? 
Zo ja, ligt toe in de opmerkingen</t>
  </si>
  <si>
    <t>In eis 22 wordt beschreven dat Pantar, tenminste 1 extra omgeving  voor configuratie/test/training/oefenen
Kan een deel van de configuratie tussen de omgevingen worden gekopieerd? 
Zo ja, ligt het percentage toe in de opmerkingen.</t>
  </si>
  <si>
    <t xml:space="preserve">In eis 161 wordt aangegeven dat de helpdesk minimaal van 8 tot 17 beschikbaar is. Is uw helpdesk buiten deze uren ook geopend op werkdagen? </t>
  </si>
  <si>
    <t>In eis 161 wordt aangegeven dat de helpdesk minimaal van 8 tot 17 beschikbaar is. Is uw helpdesk ook geopend op feestdagen?</t>
  </si>
  <si>
    <r>
      <rPr>
        <b/>
        <sz val="9"/>
        <rFont val="Verdana"/>
        <family val="2"/>
      </rPr>
      <t xml:space="preserve">Vul alleen de blauw gemarkeerde cellen in.
</t>
    </r>
    <r>
      <rPr>
        <sz val="9"/>
        <rFont val="Verdana"/>
        <family val="2"/>
      </rPr>
      <t>Inschrijver dient kolom D (Ja/Nee) volledig in te vullen en alle vragen te beantwoorden. Daar waar van toepassing vult Inschrijver kolom G en H in.</t>
    </r>
    <r>
      <rPr>
        <b/>
        <sz val="9"/>
        <rFont val="Verdana"/>
        <family val="2"/>
      </rPr>
      <t xml:space="preserve">
</t>
    </r>
    <r>
      <rPr>
        <sz val="9"/>
        <rFont val="Verdana"/>
        <family val="2"/>
      </rPr>
      <t xml:space="preserve">
Het systeem voldoet aan de gestelde vraag zonder programmatische aanpassingen (maatwerk) en/of toekomstige aanpassingen. Bij de beantwoording gaat Pantar er vanuit dat uw antwoorden betrekking hebben op de configuratie in uw aanbieding.</t>
    </r>
  </si>
  <si>
    <r>
      <t>Beschikt de inschrijver</t>
    </r>
    <r>
      <rPr>
        <sz val="9"/>
        <rFont val="Verdana"/>
        <family val="2"/>
      </rPr>
      <t>, voor de dienstverlening in scope en de duur van het contract, over een geldige ISO27701-certificering of is bereid deze certificering binnen 2 jaar na start van de overeenkomst te behalen?    </t>
    </r>
  </si>
  <si>
    <r>
      <t xml:space="preserve">In eis </t>
    </r>
    <r>
      <rPr>
        <sz val="9"/>
        <rFont val="Verdana"/>
        <family val="2"/>
      </rPr>
      <t>51</t>
    </r>
    <r>
      <rPr>
        <sz val="9"/>
        <color rgb="FF000000"/>
        <rFont val="Verdana"/>
        <family val="2"/>
      </rPr>
      <t xml:space="preserve"> wordt gesteld dat het systeem de meerdere cao's kan inrichten en toepassen. Geldt dit ook voor het actueel houden van de salaristabellen. </t>
    </r>
  </si>
  <si>
    <t xml:space="preserve">Is de korting is handmatig altijd aan te passen door een expertgebruiker? </t>
  </si>
  <si>
    <t xml:space="preserve">Ondersteunt het systeem het creeëren van eigen formulieren voor de gesprekkencyclus aan te passen per functie? </t>
  </si>
  <si>
    <t>Ondersteunt het systeem het proces ‘Vacaturebeheer’ zoals opgenomen in Bijlage K?</t>
  </si>
  <si>
    <t>Opmerking (maximaal 250 woorden)</t>
  </si>
  <si>
    <t>Maximaal aantal te behalen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</si>
</sst>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 #,##0_ ;_ &quot;€&quot;\ * \-#,##0_ ;_ &quot;€&quot;\ * &quot;-&quot;_ ;_ @_ "/>
    <numFmt numFmtId="44" formatCode="_ &quot;€&quot;\ * #,##0.00_ ;_ &quot;€&quot;\ * \-#,##0.00_ ;_ &quot;€&quot;\ * &quot;-&quot;??_ ;_ @_ "/>
  </numFmts>
  <fonts count="19" x14ac:knownFonts="1">
    <font>
      <sz val="10"/>
      <name val="Arial"/>
    </font>
    <font>
      <sz val="10"/>
      <name val="Arial"/>
      <family val="2"/>
    </font>
    <font>
      <u/>
      <sz val="10"/>
      <color theme="10"/>
      <name val="Arial"/>
      <family val="2"/>
    </font>
    <font>
      <u/>
      <sz val="10"/>
      <color theme="11"/>
      <name val="Arial"/>
      <family val="2"/>
    </font>
    <font>
      <sz val="10"/>
      <name val="Arial"/>
      <family val="2"/>
    </font>
    <font>
      <sz val="11"/>
      <name val="Verdana"/>
      <family val="2"/>
    </font>
    <font>
      <b/>
      <sz val="18"/>
      <name val="Verdana"/>
      <family val="2"/>
    </font>
    <font>
      <sz val="10"/>
      <name val="Verdana"/>
      <family val="2"/>
    </font>
    <font>
      <b/>
      <sz val="14"/>
      <color rgb="FF000000"/>
      <name val="Verdana"/>
      <family val="2"/>
    </font>
    <font>
      <b/>
      <sz val="11"/>
      <color rgb="FF000000"/>
      <name val="Verdana"/>
      <family val="2"/>
    </font>
    <font>
      <sz val="11"/>
      <color rgb="FF000000"/>
      <name val="Verdana"/>
      <family val="2"/>
    </font>
    <font>
      <sz val="10"/>
      <color rgb="FF000000"/>
      <name val="Verdana"/>
      <family val="2"/>
    </font>
    <font>
      <sz val="9"/>
      <name val="Verdana"/>
      <family val="2"/>
    </font>
    <font>
      <b/>
      <sz val="9"/>
      <name val="Verdana"/>
      <family val="2"/>
    </font>
    <font>
      <b/>
      <sz val="9"/>
      <color theme="1"/>
      <name val="Verdana"/>
      <family val="2"/>
    </font>
    <font>
      <b/>
      <sz val="9"/>
      <color rgb="FFFF0000"/>
      <name val="Verdana"/>
      <family val="2"/>
    </font>
    <font>
      <b/>
      <sz val="9"/>
      <color rgb="FF000000"/>
      <name val="Verdana"/>
      <family val="2"/>
    </font>
    <font>
      <sz val="9"/>
      <color rgb="FF000000"/>
      <name val="Verdana"/>
      <family val="2"/>
    </font>
    <font>
      <sz val="9"/>
      <color theme="0"/>
      <name val="Verdana"/>
      <family val="2"/>
    </font>
  </fonts>
  <fills count="6">
    <fill>
      <patternFill patternType="none"/>
    </fill>
    <fill>
      <patternFill patternType="gray125"/>
    </fill>
    <fill>
      <patternFill patternType="solid">
        <fgColor rgb="FFA6A6A6"/>
        <bgColor rgb="FF000000"/>
      </patternFill>
    </fill>
    <fill>
      <patternFill patternType="solid">
        <fgColor theme="0"/>
        <bgColor indexed="64"/>
      </patternFill>
    </fill>
    <fill>
      <patternFill patternType="solid">
        <fgColor theme="4" tint="0.59999389629810485"/>
        <bgColor indexed="64"/>
      </patternFill>
    </fill>
    <fill>
      <patternFill patternType="solid">
        <fgColor theme="0" tint="-0.34998626667073579"/>
        <bgColor indexed="64"/>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top style="medium">
        <color indexed="64"/>
      </top>
      <bottom style="medium">
        <color indexed="64"/>
      </bottom>
      <diagonal/>
    </border>
  </borders>
  <cellStyleXfs count="6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alignment vertical="top" wrapText="1"/>
    </xf>
    <xf numFmtId="44" fontId="4" fillId="0" borderId="0" applyFont="0" applyFill="0" applyBorder="0" applyAlignment="0" applyProtection="0"/>
    <xf numFmtId="42" fontId="4" fillId="0" borderId="0" applyFont="0" applyFill="0" applyBorder="0" applyAlignment="0" applyProtection="0"/>
  </cellStyleXfs>
  <cellXfs count="95">
    <xf numFmtId="0" fontId="0" fillId="0" borderId="0" xfId="0"/>
    <xf numFmtId="0" fontId="5" fillId="3" borderId="0" xfId="0" applyFont="1" applyFill="1" applyAlignment="1">
      <alignment horizontal="left" vertical="center"/>
    </xf>
    <xf numFmtId="0" fontId="6" fillId="3" borderId="0" xfId="0" applyFont="1" applyFill="1" applyAlignment="1">
      <alignment horizontal="left" vertical="center"/>
    </xf>
    <xf numFmtId="0" fontId="5" fillId="3" borderId="0" xfId="0" applyFont="1" applyFill="1" applyAlignment="1">
      <alignment horizontal="left" vertical="top" wrapText="1"/>
    </xf>
    <xf numFmtId="0" fontId="5" fillId="3" borderId="0" xfId="0" applyFont="1" applyFill="1" applyAlignment="1">
      <alignment horizontal="center" vertical="center"/>
    </xf>
    <xf numFmtId="0" fontId="5" fillId="0" borderId="0" xfId="0" applyFont="1" applyAlignment="1">
      <alignment horizontal="left" vertical="center"/>
    </xf>
    <xf numFmtId="0" fontId="7" fillId="0" borderId="0" xfId="0" applyFont="1" applyAlignment="1">
      <alignment horizontal="left" vertical="center"/>
    </xf>
    <xf numFmtId="0" fontId="8" fillId="2" borderId="1" xfId="0" applyFont="1" applyFill="1" applyBorder="1" applyAlignment="1">
      <alignment vertical="center"/>
    </xf>
    <xf numFmtId="0" fontId="9" fillId="2" borderId="2" xfId="0" applyFont="1" applyFill="1" applyBorder="1" applyAlignment="1">
      <alignment vertical="center"/>
    </xf>
    <xf numFmtId="0" fontId="5" fillId="5" borderId="2" xfId="0" applyFont="1" applyFill="1" applyBorder="1" applyAlignment="1">
      <alignment horizontal="left" vertical="center"/>
    </xf>
    <xf numFmtId="0" fontId="5" fillId="5" borderId="3" xfId="0" applyFont="1" applyFill="1" applyBorder="1" applyAlignment="1">
      <alignment horizontal="left" vertical="center"/>
    </xf>
    <xf numFmtId="0" fontId="10" fillId="3" borderId="0" xfId="0" applyFont="1" applyFill="1" applyAlignment="1">
      <alignment horizontal="left" vertical="center"/>
    </xf>
    <xf numFmtId="0" fontId="11" fillId="3" borderId="0" xfId="0" applyFont="1" applyFill="1" applyAlignment="1">
      <alignment horizontal="center" vertical="center"/>
    </xf>
    <xf numFmtId="0" fontId="10" fillId="3" borderId="0" xfId="0" applyFont="1" applyFill="1" applyAlignment="1">
      <alignment horizontal="left" vertical="top" wrapText="1"/>
    </xf>
    <xf numFmtId="0" fontId="10" fillId="3" borderId="0" xfId="0" applyFont="1" applyFill="1" applyAlignment="1">
      <alignment horizontal="center" vertical="center"/>
    </xf>
    <xf numFmtId="0" fontId="10" fillId="0" borderId="0" xfId="0" applyFont="1" applyAlignment="1">
      <alignment horizontal="left" vertical="center"/>
    </xf>
    <xf numFmtId="0" fontId="7" fillId="3" borderId="0" xfId="0" applyFont="1" applyFill="1" applyAlignment="1">
      <alignment horizontal="center" vertical="center"/>
    </xf>
    <xf numFmtId="0" fontId="7" fillId="0" borderId="0" xfId="0" applyFont="1" applyAlignment="1">
      <alignment horizontal="center" vertical="center"/>
    </xf>
    <xf numFmtId="0" fontId="5" fillId="0" borderId="0" xfId="0" applyFont="1" applyAlignment="1">
      <alignment horizontal="left" vertical="top" wrapText="1"/>
    </xf>
    <xf numFmtId="0" fontId="5" fillId="0" borderId="0" xfId="0" applyFont="1" applyAlignment="1">
      <alignment horizontal="center" vertical="center"/>
    </xf>
    <xf numFmtId="0" fontId="12" fillId="3" borderId="0" xfId="0" applyFont="1" applyFill="1" applyAlignment="1">
      <alignment horizontal="left" vertical="center"/>
    </xf>
    <xf numFmtId="0" fontId="12" fillId="3" borderId="0" xfId="0" applyFont="1" applyFill="1" applyAlignment="1">
      <alignment horizontal="left" vertical="top" wrapText="1"/>
    </xf>
    <xf numFmtId="0" fontId="12" fillId="3" borderId="0" xfId="0" applyFont="1" applyFill="1" applyAlignment="1">
      <alignment horizontal="center" vertical="center"/>
    </xf>
    <xf numFmtId="0" fontId="12" fillId="0" borderId="0" xfId="0" applyFont="1" applyAlignment="1">
      <alignment horizontal="left" vertical="center"/>
    </xf>
    <xf numFmtId="0" fontId="14" fillId="3" borderId="0" xfId="0" applyFont="1" applyFill="1" applyAlignment="1">
      <alignment horizontal="left" vertical="center"/>
    </xf>
    <xf numFmtId="0" fontId="12" fillId="0" borderId="0" xfId="0" applyFont="1"/>
    <xf numFmtId="0" fontId="15" fillId="0" borderId="0" xfId="0" applyFont="1" applyAlignment="1">
      <alignment vertical="top"/>
    </xf>
    <xf numFmtId="0" fontId="12" fillId="3" borderId="0" xfId="61" applyFont="1" applyFill="1" applyBorder="1" applyAlignment="1" applyProtection="1">
      <alignment horizontal="center" vertical="center"/>
    </xf>
    <xf numFmtId="14" fontId="12" fillId="3" borderId="0" xfId="0" applyNumberFormat="1" applyFont="1" applyFill="1" applyAlignment="1">
      <alignment horizontal="left" vertical="top" wrapText="1"/>
    </xf>
    <xf numFmtId="0" fontId="16" fillId="5" borderId="4" xfId="0" applyFont="1" applyFill="1" applyBorder="1" applyAlignment="1">
      <alignment horizontal="center" vertical="center" wrapText="1"/>
    </xf>
    <xf numFmtId="0" fontId="16" fillId="5" borderId="6" xfId="0" applyFont="1" applyFill="1" applyBorder="1" applyAlignment="1">
      <alignment horizontal="center" vertical="center" wrapText="1"/>
    </xf>
    <xf numFmtId="0" fontId="16" fillId="5" borderId="6" xfId="0" applyFont="1" applyFill="1" applyBorder="1" applyAlignment="1">
      <alignment horizontal="left" vertical="top" wrapText="1"/>
    </xf>
    <xf numFmtId="0" fontId="16" fillId="5" borderId="8" xfId="0" applyFont="1" applyFill="1" applyBorder="1" applyAlignment="1">
      <alignment horizontal="center" vertical="center" wrapText="1"/>
    </xf>
    <xf numFmtId="0" fontId="16" fillId="0" borderId="1" xfId="0" applyFont="1" applyBorder="1" applyAlignment="1">
      <alignment horizontal="center" vertical="center"/>
    </xf>
    <xf numFmtId="0" fontId="13" fillId="0" borderId="4" xfId="0" applyFont="1" applyBorder="1" applyAlignment="1">
      <alignment horizontal="center" vertical="center"/>
    </xf>
    <xf numFmtId="0" fontId="17" fillId="0" borderId="5" xfId="0" applyFont="1" applyBorder="1" applyAlignment="1">
      <alignment vertical="center" wrapText="1"/>
    </xf>
    <xf numFmtId="2" fontId="17" fillId="0" borderId="4" xfId="0" applyNumberFormat="1" applyFont="1" applyBorder="1" applyAlignment="1">
      <alignment horizontal="center" vertical="center"/>
    </xf>
    <xf numFmtId="0" fontId="17" fillId="3" borderId="0" xfId="0" applyFont="1" applyFill="1" applyAlignment="1">
      <alignment horizontal="left" vertical="center"/>
    </xf>
    <xf numFmtId="0" fontId="16" fillId="5" borderId="1" xfId="0" applyFont="1" applyFill="1" applyBorder="1" applyAlignment="1">
      <alignment horizontal="center" vertical="center" wrapText="1"/>
    </xf>
    <xf numFmtId="0" fontId="13" fillId="5" borderId="2" xfId="0" applyFont="1" applyFill="1" applyBorder="1" applyAlignment="1">
      <alignment horizontal="left" vertical="top" wrapText="1"/>
    </xf>
    <xf numFmtId="0" fontId="16" fillId="5" borderId="2" xfId="0" applyFont="1" applyFill="1" applyBorder="1" applyAlignment="1">
      <alignment horizontal="center" vertical="center" wrapText="1"/>
    </xf>
    <xf numFmtId="2" fontId="13" fillId="5" borderId="2" xfId="0" applyNumberFormat="1" applyFont="1" applyFill="1" applyBorder="1" applyAlignment="1">
      <alignment horizontal="center" vertical="center" wrapText="1"/>
    </xf>
    <xf numFmtId="2" fontId="13" fillId="5" borderId="3" xfId="0" applyNumberFormat="1" applyFont="1" applyFill="1" applyBorder="1" applyAlignment="1">
      <alignment horizontal="center" vertical="center" wrapText="1"/>
    </xf>
    <xf numFmtId="44" fontId="13" fillId="5" borderId="3" xfId="62" applyFont="1" applyFill="1" applyBorder="1" applyAlignment="1">
      <alignment horizontal="center" vertical="center" wrapText="1"/>
    </xf>
    <xf numFmtId="0" fontId="16" fillId="5" borderId="4" xfId="0" applyFont="1" applyFill="1" applyBorder="1" applyAlignment="1">
      <alignment horizontal="left" vertical="top" wrapText="1"/>
    </xf>
    <xf numFmtId="0" fontId="16" fillId="0" borderId="4" xfId="0" applyFont="1" applyBorder="1" applyAlignment="1">
      <alignment horizontal="center" vertical="center" wrapText="1"/>
    </xf>
    <xf numFmtId="0" fontId="17" fillId="0" borderId="4" xfId="0" applyFont="1" applyBorder="1" applyAlignment="1">
      <alignment horizontal="left" vertical="top" wrapText="1"/>
    </xf>
    <xf numFmtId="2" fontId="17" fillId="0" borderId="4" xfId="0" applyNumberFormat="1" applyFont="1" applyBorder="1" applyAlignment="1">
      <alignment horizontal="center" vertical="center" wrapText="1"/>
    </xf>
    <xf numFmtId="0" fontId="16" fillId="0" borderId="4" xfId="0" applyFont="1" applyBorder="1" applyAlignment="1">
      <alignment horizontal="center" vertical="center"/>
    </xf>
    <xf numFmtId="0" fontId="12" fillId="3" borderId="9" xfId="0" applyFont="1" applyFill="1" applyBorder="1" applyAlignment="1">
      <alignment vertical="center" wrapText="1"/>
    </xf>
    <xf numFmtId="0" fontId="12" fillId="3" borderId="3" xfId="0" applyFont="1" applyFill="1" applyBorder="1" applyAlignment="1">
      <alignment vertical="center" wrapText="1"/>
    </xf>
    <xf numFmtId="0" fontId="12" fillId="0" borderId="3" xfId="0" applyFont="1" applyBorder="1" applyAlignment="1">
      <alignment vertical="center" wrapText="1"/>
    </xf>
    <xf numFmtId="0" fontId="12" fillId="0" borderId="4" xfId="0" applyFont="1" applyBorder="1" applyAlignment="1">
      <alignment horizontal="left" vertical="top" wrapText="1"/>
    </xf>
    <xf numFmtId="0" fontId="17" fillId="0" borderId="4" xfId="0" applyFont="1" applyBorder="1" applyAlignment="1">
      <alignment vertical="top" wrapText="1"/>
    </xf>
    <xf numFmtId="0" fontId="12" fillId="0" borderId="4" xfId="0" applyFont="1" applyBorder="1" applyAlignment="1">
      <alignment vertical="center" wrapText="1"/>
    </xf>
    <xf numFmtId="0" fontId="12" fillId="0" borderId="7" xfId="0" applyFont="1" applyBorder="1" applyAlignment="1">
      <alignment vertical="center" wrapText="1"/>
    </xf>
    <xf numFmtId="0" fontId="12" fillId="0" borderId="4" xfId="0" applyFont="1" applyBorder="1" applyAlignment="1">
      <alignment vertical="top" wrapText="1"/>
    </xf>
    <xf numFmtId="2" fontId="13" fillId="5" borderId="5" xfId="0" applyNumberFormat="1" applyFont="1" applyFill="1" applyBorder="1" applyAlignment="1">
      <alignment horizontal="center" vertical="center" wrapText="1"/>
    </xf>
    <xf numFmtId="2" fontId="13" fillId="5" borderId="3" xfId="62" applyNumberFormat="1" applyFont="1" applyFill="1" applyBorder="1" applyAlignment="1">
      <alignment horizontal="center" vertical="center" wrapText="1"/>
    </xf>
    <xf numFmtId="0" fontId="16" fillId="5" borderId="7" xfId="0" applyFont="1" applyFill="1" applyBorder="1" applyAlignment="1">
      <alignment horizontal="left" vertical="top" wrapText="1"/>
    </xf>
    <xf numFmtId="0" fontId="17" fillId="0" borderId="1" xfId="0" applyFont="1" applyBorder="1" applyAlignment="1">
      <alignment horizontal="left" vertical="top" wrapText="1"/>
    </xf>
    <xf numFmtId="2" fontId="17" fillId="0" borderId="7" xfId="0" applyNumberFormat="1" applyFont="1" applyBorder="1" applyAlignment="1">
      <alignment horizontal="center" vertical="center"/>
    </xf>
    <xf numFmtId="0" fontId="12" fillId="0" borderId="9" xfId="0" applyFont="1" applyBorder="1" applyAlignment="1">
      <alignment vertical="center" wrapText="1"/>
    </xf>
    <xf numFmtId="2" fontId="12" fillId="3" borderId="0" xfId="0" applyNumberFormat="1" applyFont="1" applyFill="1" applyAlignment="1">
      <alignment horizontal="left" vertical="center"/>
    </xf>
    <xf numFmtId="2" fontId="13" fillId="5" borderId="10" xfId="0" applyNumberFormat="1" applyFont="1" applyFill="1" applyBorder="1" applyAlignment="1">
      <alignment horizontal="center" vertical="center" wrapText="1"/>
    </xf>
    <xf numFmtId="2" fontId="13" fillId="5" borderId="11" xfId="0" applyNumberFormat="1" applyFont="1" applyFill="1" applyBorder="1" applyAlignment="1">
      <alignment horizontal="center" vertical="center" wrapText="1"/>
    </xf>
    <xf numFmtId="44" fontId="13" fillId="5" borderId="4" xfId="62" applyFont="1" applyFill="1" applyBorder="1" applyAlignment="1">
      <alignment horizontal="center" vertical="center" wrapText="1"/>
    </xf>
    <xf numFmtId="1" fontId="18" fillId="0" borderId="0" xfId="0" applyNumberFormat="1" applyFont="1" applyFill="1" applyAlignment="1">
      <alignment horizontal="left" vertical="center"/>
    </xf>
    <xf numFmtId="0" fontId="18" fillId="0" borderId="0" xfId="0" applyFont="1" applyFill="1" applyAlignment="1">
      <alignment horizontal="left" vertical="center"/>
    </xf>
    <xf numFmtId="2" fontId="13" fillId="5" borderId="2" xfId="0" applyNumberFormat="1" applyFont="1" applyFill="1" applyBorder="1" applyAlignment="1">
      <alignment horizontal="center" vertical="center" wrapText="1"/>
    </xf>
    <xf numFmtId="2" fontId="13" fillId="5" borderId="3" xfId="0" applyNumberFormat="1" applyFont="1" applyFill="1" applyBorder="1" applyAlignment="1">
      <alignment horizontal="center" vertical="center" wrapText="1"/>
    </xf>
    <xf numFmtId="0" fontId="12" fillId="0" borderId="0" xfId="0" applyFont="1" applyAlignment="1">
      <alignment horizontal="center" vertical="center" wrapText="1"/>
    </xf>
    <xf numFmtId="0" fontId="12" fillId="3" borderId="0" xfId="0" applyFont="1" applyFill="1" applyAlignment="1">
      <alignment horizontal="left" vertical="top" wrapText="1"/>
    </xf>
    <xf numFmtId="0" fontId="16" fillId="5" borderId="1" xfId="0" applyFont="1" applyFill="1" applyBorder="1" applyAlignment="1">
      <alignment horizontal="left" vertical="center" wrapText="1"/>
    </xf>
    <xf numFmtId="0" fontId="16" fillId="5" borderId="2" xfId="0" applyFont="1" applyFill="1" applyBorder="1" applyAlignment="1">
      <alignment horizontal="left" vertical="center" wrapText="1"/>
    </xf>
    <xf numFmtId="0" fontId="16" fillId="5" borderId="3" xfId="0" applyFont="1" applyFill="1" applyBorder="1" applyAlignment="1">
      <alignment horizontal="left" vertical="center" wrapText="1"/>
    </xf>
    <xf numFmtId="0" fontId="17" fillId="4" borderId="4" xfId="0" applyFont="1" applyFill="1" applyBorder="1" applyAlignment="1" applyProtection="1">
      <alignment horizontal="center" vertical="center"/>
      <protection locked="0"/>
    </xf>
    <xf numFmtId="0" fontId="16" fillId="5" borderId="2" xfId="0" applyFont="1" applyFill="1" applyBorder="1" applyAlignment="1" applyProtection="1">
      <alignment horizontal="center" vertical="center" wrapText="1"/>
      <protection locked="0"/>
    </xf>
    <xf numFmtId="0" fontId="10" fillId="3" borderId="0" xfId="0" applyFont="1" applyFill="1" applyAlignment="1" applyProtection="1">
      <alignment horizontal="center" vertical="center"/>
      <protection locked="0"/>
    </xf>
    <xf numFmtId="0" fontId="9" fillId="2" borderId="2" xfId="0" applyFont="1" applyFill="1" applyBorder="1" applyAlignment="1" applyProtection="1">
      <alignment vertical="center"/>
      <protection locked="0"/>
    </xf>
    <xf numFmtId="0" fontId="16" fillId="5" borderId="1" xfId="0" applyFont="1" applyFill="1" applyBorder="1" applyAlignment="1" applyProtection="1">
      <alignment horizontal="center" vertical="center" wrapText="1"/>
      <protection locked="0"/>
    </xf>
    <xf numFmtId="0" fontId="17" fillId="4" borderId="5" xfId="0" applyFont="1" applyFill="1" applyBorder="1" applyAlignment="1" applyProtection="1">
      <alignment horizontal="center" vertical="center"/>
      <protection locked="0"/>
    </xf>
    <xf numFmtId="0" fontId="16" fillId="5" borderId="5" xfId="0" applyFont="1" applyFill="1" applyBorder="1" applyAlignment="1" applyProtection="1">
      <alignment horizontal="center" vertical="center" wrapText="1"/>
      <protection locked="0"/>
    </xf>
    <xf numFmtId="0" fontId="5" fillId="3" borderId="0" xfId="0" applyFont="1" applyFill="1" applyAlignment="1" applyProtection="1">
      <alignment horizontal="center" vertical="center"/>
      <protection locked="0"/>
    </xf>
    <xf numFmtId="42" fontId="12" fillId="4" borderId="1" xfId="63" applyFont="1" applyFill="1" applyBorder="1" applyAlignment="1" applyProtection="1">
      <alignment horizontal="left" vertical="top"/>
      <protection locked="0"/>
    </xf>
    <xf numFmtId="42" fontId="12" fillId="4" borderId="2" xfId="63" applyFont="1" applyFill="1" applyBorder="1" applyAlignment="1" applyProtection="1">
      <alignment horizontal="left" vertical="top"/>
      <protection locked="0"/>
    </xf>
    <xf numFmtId="42" fontId="12" fillId="4" borderId="3" xfId="63" applyFont="1" applyFill="1" applyBorder="1" applyAlignment="1" applyProtection="1">
      <alignment horizontal="left" vertical="top"/>
      <protection locked="0"/>
    </xf>
    <xf numFmtId="42" fontId="12" fillId="4" borderId="4" xfId="63" applyFont="1" applyFill="1" applyBorder="1" applyAlignment="1" applyProtection="1">
      <alignment horizontal="left" vertical="center"/>
      <protection locked="0"/>
    </xf>
    <xf numFmtId="44" fontId="13" fillId="5" borderId="3" xfId="62" applyFont="1" applyFill="1" applyBorder="1" applyAlignment="1" applyProtection="1">
      <alignment horizontal="center" vertical="center" wrapText="1"/>
      <protection locked="0"/>
    </xf>
    <xf numFmtId="0" fontId="5" fillId="3" borderId="0" xfId="0" applyFont="1" applyFill="1" applyAlignment="1" applyProtection="1">
      <alignment horizontal="left" vertical="center"/>
      <protection locked="0"/>
    </xf>
    <xf numFmtId="0" fontId="5" fillId="5" borderId="2" xfId="0" applyFont="1" applyFill="1" applyBorder="1" applyAlignment="1" applyProtection="1">
      <alignment horizontal="left" vertical="center"/>
      <protection locked="0"/>
    </xf>
    <xf numFmtId="0" fontId="16" fillId="5" borderId="6" xfId="0" applyFont="1" applyFill="1" applyBorder="1" applyAlignment="1" applyProtection="1">
      <alignment horizontal="center" vertical="center" wrapText="1"/>
      <protection locked="0"/>
    </xf>
    <xf numFmtId="42" fontId="12" fillId="4" borderId="7" xfId="63" applyFont="1" applyFill="1" applyBorder="1" applyAlignment="1" applyProtection="1">
      <alignment horizontal="left" vertical="center"/>
      <protection locked="0"/>
    </xf>
    <xf numFmtId="0" fontId="5" fillId="5" borderId="3" xfId="0" applyFont="1" applyFill="1" applyBorder="1" applyAlignment="1" applyProtection="1">
      <alignment horizontal="left" vertical="center"/>
      <protection locked="0"/>
    </xf>
    <xf numFmtId="42" fontId="12" fillId="4" borderId="4" xfId="63" applyFont="1" applyFill="1" applyBorder="1" applyAlignment="1" applyProtection="1">
      <alignment horizontal="left" vertical="center" wrapText="1"/>
      <protection locked="0"/>
    </xf>
  </cellXfs>
  <cellStyles count="64">
    <cellStyle name="Gevolgde hyperlink" xfId="38" builtinId="9" hidden="1"/>
    <cellStyle name="Gevolgde hyperlink" xfId="28" builtinId="9" hidden="1"/>
    <cellStyle name="Gevolgde hyperlink" xfId="44" builtinId="9" hidden="1"/>
    <cellStyle name="Gevolgde hyperlink" xfId="36" builtinId="9" hidden="1"/>
    <cellStyle name="Gevolgde hyperlink" xfId="30" builtinId="9" hidden="1"/>
    <cellStyle name="Gevolgde hyperlink" xfId="54" builtinId="9" hidden="1"/>
    <cellStyle name="Gevolgde hyperlink" xfId="42" builtinId="9" hidden="1"/>
    <cellStyle name="Gevolgde hyperlink" xfId="18" builtinId="9" hidden="1"/>
    <cellStyle name="Gevolgde hyperlink" xfId="56" builtinId="9" hidden="1"/>
    <cellStyle name="Gevolgde hyperlink" xfId="10" builtinId="9" hidden="1"/>
    <cellStyle name="Gevolgde hyperlink" xfId="48" builtinId="9" hidden="1"/>
    <cellStyle name="Gevolgde hyperlink" xfId="32" builtinId="9" hidden="1"/>
    <cellStyle name="Gevolgde hyperlink" xfId="46" builtinId="9" hidden="1"/>
    <cellStyle name="Gevolgde hyperlink" xfId="2" builtinId="9" hidden="1"/>
    <cellStyle name="Gevolgde hyperlink" xfId="16" builtinId="9" hidden="1"/>
    <cellStyle name="Gevolgde hyperlink" xfId="34" builtinId="9" hidden="1"/>
    <cellStyle name="Gevolgde hyperlink" xfId="4" builtinId="9" hidden="1"/>
    <cellStyle name="Gevolgde hyperlink" xfId="24" builtinId="9" hidden="1"/>
    <cellStyle name="Gevolgde hyperlink" xfId="12" builtinId="9" hidden="1"/>
    <cellStyle name="Gevolgde hyperlink" xfId="60" builtinId="9" hidden="1"/>
    <cellStyle name="Gevolgde hyperlink" xfId="40" builtinId="9" hidden="1"/>
    <cellStyle name="Gevolgde hyperlink" xfId="8" builtinId="9" hidden="1"/>
    <cellStyle name="Gevolgde hyperlink" xfId="6" builtinId="9" hidden="1"/>
    <cellStyle name="Gevolgde hyperlink" xfId="52" builtinId="9" hidden="1"/>
    <cellStyle name="Gevolgde hyperlink" xfId="58" builtinId="9" hidden="1"/>
    <cellStyle name="Gevolgde hyperlink" xfId="20" builtinId="9" hidden="1"/>
    <cellStyle name="Gevolgde hyperlink" xfId="26" builtinId="9" hidden="1"/>
    <cellStyle name="Gevolgde hyperlink" xfId="14" builtinId="9" hidden="1"/>
    <cellStyle name="Gevolgde hyperlink" xfId="22" builtinId="9" hidden="1"/>
    <cellStyle name="Gevolgde hyperlink" xfId="50" builtinId="9" hidden="1"/>
    <cellStyle name="Hyperlink" xfId="53" builtinId="8" hidden="1"/>
    <cellStyle name="Hyperlink" xfId="41" builtinId="8" hidden="1"/>
    <cellStyle name="Hyperlink" xfId="55" builtinId="8" hidden="1"/>
    <cellStyle name="Hyperlink" xfId="43" builtinId="8" hidden="1"/>
    <cellStyle name="Hyperlink" xfId="49" builtinId="8" hidden="1"/>
    <cellStyle name="Hyperlink" xfId="23" builtinId="8" hidden="1"/>
    <cellStyle name="Hyperlink" xfId="27" builtinId="8" hidden="1"/>
    <cellStyle name="Hyperlink" xfId="35" builtinId="8" hidden="1"/>
    <cellStyle name="Hyperlink" xfId="33" builtinId="8" hidden="1"/>
    <cellStyle name="Hyperlink" xfId="7" builtinId="8" hidden="1"/>
    <cellStyle name="Hyperlink" xfId="3" builtinId="8" hidden="1"/>
    <cellStyle name="Hyperlink" xfId="5" builtinId="8" hidden="1"/>
    <cellStyle name="Hyperlink" xfId="25" builtinId="8" hidden="1"/>
    <cellStyle name="Hyperlink" xfId="21" builtinId="8" hidden="1"/>
    <cellStyle name="Hyperlink" xfId="37" builtinId="8" hidden="1"/>
    <cellStyle name="Hyperlink" xfId="13" builtinId="8" hidden="1"/>
    <cellStyle name="Hyperlink" xfId="1" builtinId="8" hidden="1"/>
    <cellStyle name="Hyperlink" xfId="57" builtinId="8" hidden="1"/>
    <cellStyle name="Hyperlink" xfId="59" builtinId="8" hidden="1"/>
    <cellStyle name="Hyperlink" xfId="29" builtinId="8" hidden="1"/>
    <cellStyle name="Hyperlink" xfId="15" builtinId="8" hidden="1"/>
    <cellStyle name="Hyperlink" xfId="45" builtinId="8" hidden="1"/>
    <cellStyle name="Hyperlink" xfId="51" builtinId="8" hidden="1"/>
    <cellStyle name="Hyperlink" xfId="17" builtinId="8" hidden="1"/>
    <cellStyle name="Hyperlink" xfId="31" builtinId="8" hidden="1"/>
    <cellStyle name="Hyperlink" xfId="47" builtinId="8" hidden="1"/>
    <cellStyle name="Hyperlink" xfId="9" builtinId="8" hidden="1"/>
    <cellStyle name="Hyperlink" xfId="11" builtinId="8" hidden="1"/>
    <cellStyle name="Hyperlink" xfId="39" builtinId="8" hidden="1"/>
    <cellStyle name="Hyperlink" xfId="19" builtinId="8" hidden="1"/>
    <cellStyle name="Standaard" xfId="0" builtinId="0"/>
    <cellStyle name="Standaard_Invulformulier_weging" xfId="61" xr:uid="{00000000-0005-0000-0000-00003D000000}"/>
    <cellStyle name="Valuta" xfId="62" builtinId="4"/>
    <cellStyle name="Valuta [0]" xfId="63" builtin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1407795</xdr:colOff>
      <xdr:row>0</xdr:row>
      <xdr:rowOff>0</xdr:rowOff>
    </xdr:from>
    <xdr:to>
      <xdr:col>8</xdr:col>
      <xdr:colOff>21963</xdr:colOff>
      <xdr:row>5</xdr:row>
      <xdr:rowOff>136609</xdr:rowOff>
    </xdr:to>
    <xdr:pic>
      <xdr:nvPicPr>
        <xdr:cNvPr id="4" name="Afbeelding 3" descr="CMYK Pantar logo - Patrimonia Amsterdam">
          <a:extLst>
            <a:ext uri="{FF2B5EF4-FFF2-40B4-BE49-F238E27FC236}">
              <a16:creationId xmlns:a16="http://schemas.microsoft.com/office/drawing/2014/main" id="{F9A1B572-EBFE-12D0-053B-4A4DF8B4F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51870" y="0"/>
          <a:ext cx="1624068" cy="9938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041012.RFP.systemen%206.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leiding"/>
      <sheetName val="Procesgang"/>
      <sheetName val="klantgegevens"/>
      <sheetName val="Algemeen"/>
      <sheetName val="Gebruikersvriendelijkheid"/>
      <sheetName val="Werkwijze"/>
      <sheetName val="Salarisverwerking"/>
      <sheetName val="Personeelsadministratie"/>
      <sheetName val="Organisatie"/>
      <sheetName val="Werving&amp;Selectie"/>
      <sheetName val="Opleidingen"/>
      <sheetName val="Verzuimmanagement"/>
      <sheetName val="Verlofregistratie"/>
      <sheetName val="Kwaliteiten"/>
      <sheetName val="Flexibele arbeidsvoorwaarden"/>
      <sheetName val="Budgettering &amp; Formatie"/>
      <sheetName val="TR en DRP"/>
      <sheetName val="Ken&amp;Stuurgetallen"/>
      <sheetName val="ICT"/>
      <sheetName val="contract"/>
      <sheetName val="Kosten"/>
      <sheetName val="Objectieve score"/>
      <sheetName val="FUWA"/>
      <sheetName val="Gewogen Score"/>
      <sheetName val="Eindoordeel"/>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refreshError="1">
        <row r="110">
          <cell r="C110">
            <v>16</v>
          </cell>
        </row>
      </sheetData>
      <sheetData sheetId="13" refreshError="1">
        <row r="106">
          <cell r="C106">
            <v>36</v>
          </cell>
        </row>
      </sheetData>
      <sheetData sheetId="14" refreshError="1">
        <row r="125">
          <cell r="C125">
            <v>50</v>
          </cell>
        </row>
      </sheetData>
      <sheetData sheetId="15" refreshError="1">
        <row r="103">
          <cell r="C103">
            <v>26</v>
          </cell>
        </row>
      </sheetData>
      <sheetData sheetId="16" refreshError="1">
        <row r="132">
          <cell r="C132">
            <v>62</v>
          </cell>
        </row>
      </sheetData>
      <sheetData sheetId="17" refreshError="1">
        <row r="467">
          <cell r="C467">
            <v>269</v>
          </cell>
        </row>
      </sheetData>
      <sheetData sheetId="18"/>
      <sheetData sheetId="19" refreshError="1"/>
      <sheetData sheetId="20"/>
      <sheetData sheetId="21"/>
      <sheetData sheetId="22" refreshError="1">
        <row r="33">
          <cell r="C33">
            <v>5</v>
          </cell>
        </row>
      </sheetData>
      <sheetData sheetId="23" refreshError="1"/>
      <sheetData sheetId="2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97"/>
  <sheetViews>
    <sheetView showGridLines="0" tabSelected="1" zoomScaleNormal="100" zoomScaleSheetLayoutView="100" zoomScalePageLayoutView="70" workbookViewId="0">
      <selection activeCell="C9" sqref="C9"/>
    </sheetView>
  </sheetViews>
  <sheetFormatPr defaultColWidth="8.5703125" defaultRowHeight="14.25" outlineLevelRow="1" x14ac:dyDescent="0.2"/>
  <cols>
    <col min="1" max="1" width="12.5703125" style="5" customWidth="1"/>
    <col min="2" max="2" width="10.42578125" style="17" customWidth="1"/>
    <col min="3" max="3" width="76.28515625" style="18" customWidth="1"/>
    <col min="4" max="4" width="11" style="19" bestFit="1" customWidth="1"/>
    <col min="5" max="5" width="16.42578125" style="19" customWidth="1"/>
    <col min="6" max="6" width="15.5703125" style="19" customWidth="1"/>
    <col min="7" max="7" width="21.42578125" style="5" customWidth="1"/>
    <col min="8" max="8" width="22.5703125" style="5" customWidth="1"/>
    <col min="9" max="9" width="18.42578125" style="5" customWidth="1"/>
    <col min="10" max="11" width="8.5703125" style="5"/>
    <col min="12" max="16384" width="8.5703125" style="6"/>
  </cols>
  <sheetData>
    <row r="1" spans="1:8" ht="22.5" x14ac:dyDescent="0.2">
      <c r="A1" s="1"/>
      <c r="B1" s="2" t="s">
        <v>0</v>
      </c>
      <c r="C1" s="3"/>
      <c r="D1" s="4"/>
      <c r="E1" s="4"/>
      <c r="F1" s="4"/>
      <c r="G1" s="1"/>
      <c r="H1" s="1"/>
    </row>
    <row r="2" spans="1:8" s="23" customFormat="1" ht="11.25" x14ac:dyDescent="0.2">
      <c r="A2" s="20"/>
      <c r="B2" s="24" t="s">
        <v>1</v>
      </c>
      <c r="C2" s="21"/>
      <c r="D2" s="22"/>
      <c r="E2" s="22"/>
      <c r="F2" s="22"/>
      <c r="G2" s="20"/>
      <c r="H2" s="20"/>
    </row>
    <row r="3" spans="1:8" s="23" customFormat="1" ht="11.25" x14ac:dyDescent="0.15">
      <c r="A3" s="20"/>
      <c r="B3" s="24"/>
      <c r="C3" s="21"/>
      <c r="D3" s="22"/>
      <c r="E3" s="22"/>
      <c r="F3" s="22"/>
      <c r="G3" s="25"/>
      <c r="H3" s="20"/>
    </row>
    <row r="4" spans="1:8" s="23" customFormat="1" ht="11.25" x14ac:dyDescent="0.2">
      <c r="A4" s="20"/>
      <c r="B4" s="72" t="s">
        <v>136</v>
      </c>
      <c r="C4" s="72"/>
      <c r="D4" s="22"/>
      <c r="E4" s="71"/>
      <c r="F4" s="71"/>
      <c r="G4" s="20"/>
      <c r="H4" s="20"/>
    </row>
    <row r="5" spans="1:8" s="23" customFormat="1" ht="11.25" x14ac:dyDescent="0.2">
      <c r="A5" s="67">
        <v>1000</v>
      </c>
      <c r="B5" s="20"/>
      <c r="C5" s="26"/>
      <c r="D5" s="22"/>
      <c r="E5" s="22"/>
      <c r="F5" s="22"/>
      <c r="G5" s="20"/>
      <c r="H5" s="20"/>
    </row>
    <row r="6" spans="1:8" s="23" customFormat="1" ht="12" thickBot="1" x14ac:dyDescent="0.25">
      <c r="A6" s="68">
        <f>SUM(A9:A184)</f>
        <v>411</v>
      </c>
      <c r="B6" s="27"/>
      <c r="C6" s="28"/>
      <c r="D6" s="22"/>
      <c r="E6" s="22"/>
      <c r="F6" s="22"/>
      <c r="G6" s="20"/>
      <c r="H6" s="20"/>
    </row>
    <row r="7" spans="1:8" ht="18.75" thickBot="1" x14ac:dyDescent="0.25">
      <c r="A7" s="1"/>
      <c r="B7" s="7" t="s">
        <v>2</v>
      </c>
      <c r="C7" s="8"/>
      <c r="D7" s="8"/>
      <c r="E7" s="8"/>
      <c r="F7" s="8"/>
      <c r="G7" s="9"/>
      <c r="H7" s="10"/>
    </row>
    <row r="8" spans="1:8" s="23" customFormat="1" ht="45.75" outlineLevel="1" thickBot="1" x14ac:dyDescent="0.25">
      <c r="A8" s="29" t="s">
        <v>3</v>
      </c>
      <c r="B8" s="30" t="s">
        <v>4</v>
      </c>
      <c r="C8" s="31" t="s">
        <v>5</v>
      </c>
      <c r="D8" s="32" t="s">
        <v>6</v>
      </c>
      <c r="E8" s="30" t="s">
        <v>143</v>
      </c>
      <c r="F8" s="30" t="s">
        <v>7</v>
      </c>
      <c r="G8" s="30" t="s">
        <v>8</v>
      </c>
      <c r="H8" s="30" t="s">
        <v>9</v>
      </c>
    </row>
    <row r="9" spans="1:8" s="23" customFormat="1" ht="34.5" outlineLevel="1" thickBot="1" x14ac:dyDescent="0.25">
      <c r="A9" s="33">
        <v>5</v>
      </c>
      <c r="B9" s="34">
        <v>1</v>
      </c>
      <c r="C9" s="35" t="s">
        <v>137</v>
      </c>
      <c r="D9" s="76"/>
      <c r="E9" s="36">
        <f t="shared" ref="E9" si="0">$A$5/$A$6*A9</f>
        <v>12.165450121654501</v>
      </c>
      <c r="F9" s="36" t="str">
        <f>IF(D9="","",IF(D9="ja",E9,0))</f>
        <v/>
      </c>
      <c r="G9" s="87"/>
      <c r="H9" s="87"/>
    </row>
    <row r="10" spans="1:8" s="23" customFormat="1" ht="45.75" outlineLevel="1" thickBot="1" x14ac:dyDescent="0.25">
      <c r="A10" s="33">
        <v>5</v>
      </c>
      <c r="B10" s="34">
        <v>3</v>
      </c>
      <c r="C10" s="35" t="s">
        <v>10</v>
      </c>
      <c r="D10" s="76"/>
      <c r="E10" s="36">
        <f t="shared" ref="E10:E18" si="1">$A$5/$A$6*A10</f>
        <v>12.165450121654501</v>
      </c>
      <c r="F10" s="36" t="str">
        <f t="shared" ref="F10:F18" si="2">IF(D10="","",IF(D10="ja",E10,0))</f>
        <v/>
      </c>
      <c r="G10" s="87">
        <v>0</v>
      </c>
      <c r="H10" s="87"/>
    </row>
    <row r="11" spans="1:8" s="23" customFormat="1" ht="23.25" outlineLevel="1" thickBot="1" x14ac:dyDescent="0.25">
      <c r="A11" s="33">
        <v>9</v>
      </c>
      <c r="B11" s="34">
        <v>4</v>
      </c>
      <c r="C11" s="35" t="s">
        <v>11</v>
      </c>
      <c r="D11" s="76"/>
      <c r="E11" s="36">
        <f t="shared" si="1"/>
        <v>21.897810218978105</v>
      </c>
      <c r="F11" s="36" t="str">
        <f t="shared" ref="F11:F16" si="3">IF(D11="","",IF(D11="ja",E11,0))</f>
        <v/>
      </c>
      <c r="G11" s="87">
        <v>0</v>
      </c>
      <c r="H11" s="87"/>
    </row>
    <row r="12" spans="1:8" s="23" customFormat="1" ht="34.5" outlineLevel="1" thickBot="1" x14ac:dyDescent="0.25">
      <c r="A12" s="33">
        <v>5</v>
      </c>
      <c r="B12" s="34">
        <v>5</v>
      </c>
      <c r="C12" s="35" t="s">
        <v>103</v>
      </c>
      <c r="D12" s="76"/>
      <c r="E12" s="36">
        <f t="shared" si="1"/>
        <v>12.165450121654501</v>
      </c>
      <c r="F12" s="36" t="str">
        <f t="shared" si="3"/>
        <v/>
      </c>
      <c r="G12" s="87">
        <v>0</v>
      </c>
      <c r="H12" s="87"/>
    </row>
    <row r="13" spans="1:8" s="23" customFormat="1" ht="23.25" outlineLevel="1" thickBot="1" x14ac:dyDescent="0.25">
      <c r="A13" s="33">
        <v>1</v>
      </c>
      <c r="B13" s="34">
        <v>6</v>
      </c>
      <c r="C13" s="35" t="s">
        <v>104</v>
      </c>
      <c r="D13" s="76"/>
      <c r="E13" s="36">
        <f t="shared" si="1"/>
        <v>2.4330900243309004</v>
      </c>
      <c r="F13" s="36" t="str">
        <f t="shared" si="3"/>
        <v/>
      </c>
      <c r="G13" s="87">
        <v>0</v>
      </c>
      <c r="H13" s="87"/>
    </row>
    <row r="14" spans="1:8" s="23" customFormat="1" ht="23.25" outlineLevel="1" thickBot="1" x14ac:dyDescent="0.25">
      <c r="A14" s="33">
        <v>5</v>
      </c>
      <c r="B14" s="34">
        <v>7</v>
      </c>
      <c r="C14" s="35" t="s">
        <v>105</v>
      </c>
      <c r="D14" s="76"/>
      <c r="E14" s="36">
        <f t="shared" si="1"/>
        <v>12.165450121654501</v>
      </c>
      <c r="F14" s="36" t="str">
        <f t="shared" si="3"/>
        <v/>
      </c>
      <c r="G14" s="87">
        <v>0</v>
      </c>
      <c r="H14" s="87"/>
    </row>
    <row r="15" spans="1:8" s="23" customFormat="1" ht="34.5" outlineLevel="1" thickBot="1" x14ac:dyDescent="0.25">
      <c r="A15" s="33">
        <v>5</v>
      </c>
      <c r="B15" s="34">
        <v>8</v>
      </c>
      <c r="C15" s="35" t="s">
        <v>12</v>
      </c>
      <c r="D15" s="76"/>
      <c r="E15" s="36">
        <f t="shared" si="1"/>
        <v>12.165450121654501</v>
      </c>
      <c r="F15" s="36" t="str">
        <f t="shared" si="3"/>
        <v/>
      </c>
      <c r="G15" s="87">
        <v>0</v>
      </c>
      <c r="H15" s="87"/>
    </row>
    <row r="16" spans="1:8" s="23" customFormat="1" ht="23.25" outlineLevel="1" thickBot="1" x14ac:dyDescent="0.25">
      <c r="A16" s="33">
        <v>9</v>
      </c>
      <c r="B16" s="34">
        <v>9</v>
      </c>
      <c r="C16" s="35" t="s">
        <v>106</v>
      </c>
      <c r="D16" s="76"/>
      <c r="E16" s="36">
        <f t="shared" si="1"/>
        <v>21.897810218978105</v>
      </c>
      <c r="F16" s="36" t="str">
        <f t="shared" si="3"/>
        <v/>
      </c>
      <c r="G16" s="87">
        <v>0</v>
      </c>
      <c r="H16" s="87"/>
    </row>
    <row r="17" spans="1:8" s="23" customFormat="1" ht="23.25" outlineLevel="1" thickBot="1" x14ac:dyDescent="0.25">
      <c r="A17" s="33">
        <v>5</v>
      </c>
      <c r="B17" s="34">
        <v>10</v>
      </c>
      <c r="C17" s="35" t="s">
        <v>13</v>
      </c>
      <c r="D17" s="76"/>
      <c r="E17" s="36">
        <f t="shared" si="1"/>
        <v>12.165450121654501</v>
      </c>
      <c r="F17" s="36" t="str">
        <f t="shared" si="2"/>
        <v/>
      </c>
      <c r="G17" s="87">
        <v>0</v>
      </c>
      <c r="H17" s="87"/>
    </row>
    <row r="18" spans="1:8" s="23" customFormat="1" ht="34.5" outlineLevel="1" thickBot="1" x14ac:dyDescent="0.25">
      <c r="A18" s="33">
        <v>5</v>
      </c>
      <c r="B18" s="34">
        <v>11</v>
      </c>
      <c r="C18" s="35" t="s">
        <v>14</v>
      </c>
      <c r="D18" s="76"/>
      <c r="E18" s="36">
        <f t="shared" si="1"/>
        <v>12.165450121654501</v>
      </c>
      <c r="F18" s="36" t="str">
        <f t="shared" si="2"/>
        <v/>
      </c>
      <c r="G18" s="87">
        <v>0</v>
      </c>
      <c r="H18" s="87"/>
    </row>
    <row r="19" spans="1:8" s="23" customFormat="1" ht="12" thickBot="1" x14ac:dyDescent="0.25">
      <c r="A19" s="37"/>
      <c r="B19" s="38"/>
      <c r="C19" s="39" t="s">
        <v>15</v>
      </c>
      <c r="D19" s="77"/>
      <c r="E19" s="41">
        <f>SUM(E9:E18)</f>
        <v>131.38686131386862</v>
      </c>
      <c r="F19" s="42">
        <f>SUM(F9:F18)</f>
        <v>0</v>
      </c>
      <c r="G19" s="88">
        <f>SUM(G9:G18)</f>
        <v>0</v>
      </c>
      <c r="H19" s="88"/>
    </row>
    <row r="20" spans="1:8" ht="15" thickBot="1" x14ac:dyDescent="0.25">
      <c r="A20" s="11"/>
      <c r="B20" s="12"/>
      <c r="C20" s="13"/>
      <c r="D20" s="78"/>
      <c r="E20" s="14"/>
      <c r="F20" s="14"/>
      <c r="G20" s="89"/>
      <c r="H20" s="89"/>
    </row>
    <row r="21" spans="1:8" ht="18.75" thickBot="1" x14ac:dyDescent="0.25">
      <c r="A21" s="11"/>
      <c r="B21" s="7" t="s">
        <v>16</v>
      </c>
      <c r="C21" s="8"/>
      <c r="D21" s="79"/>
      <c r="E21" s="8"/>
      <c r="F21" s="8"/>
      <c r="G21" s="90"/>
      <c r="H21" s="93"/>
    </row>
    <row r="22" spans="1:8" s="23" customFormat="1" ht="45.75" outlineLevel="1" thickBot="1" x14ac:dyDescent="0.25">
      <c r="A22" s="29" t="s">
        <v>3</v>
      </c>
      <c r="B22" s="29" t="s">
        <v>4</v>
      </c>
      <c r="C22" s="44" t="s">
        <v>5</v>
      </c>
      <c r="D22" s="80" t="s">
        <v>6</v>
      </c>
      <c r="E22" s="30" t="s">
        <v>143</v>
      </c>
      <c r="F22" s="29" t="s">
        <v>7</v>
      </c>
      <c r="G22" s="91" t="s">
        <v>8</v>
      </c>
      <c r="H22" s="91" t="s">
        <v>9</v>
      </c>
    </row>
    <row r="23" spans="1:8" s="23" customFormat="1" ht="45.75" outlineLevel="1" thickBot="1" x14ac:dyDescent="0.25">
      <c r="A23" s="45">
        <v>1</v>
      </c>
      <c r="B23" s="45">
        <f>B18+1</f>
        <v>12</v>
      </c>
      <c r="C23" s="46" t="s">
        <v>17</v>
      </c>
      <c r="D23" s="76"/>
      <c r="E23" s="47">
        <f t="shared" ref="E23:E26" si="4">$A$5/$A$6*A23</f>
        <v>2.4330900243309004</v>
      </c>
      <c r="F23" s="47" t="str">
        <f t="shared" ref="F23" si="5">IF(D23="","",IF(D23="ja",E23,0))</f>
        <v/>
      </c>
      <c r="G23" s="87">
        <v>0</v>
      </c>
      <c r="H23" s="87"/>
    </row>
    <row r="24" spans="1:8" s="23" customFormat="1" ht="34.5" outlineLevel="1" thickBot="1" x14ac:dyDescent="0.25">
      <c r="A24" s="45">
        <v>9</v>
      </c>
      <c r="B24" s="45">
        <f>B23+1</f>
        <v>13</v>
      </c>
      <c r="C24" s="46" t="s">
        <v>18</v>
      </c>
      <c r="D24" s="76"/>
      <c r="E24" s="47">
        <f t="shared" si="4"/>
        <v>21.897810218978105</v>
      </c>
      <c r="F24" s="47" t="str">
        <f t="shared" ref="F24:F26" si="6">IF(D24="","",IF(D24="ja",E24,0))</f>
        <v/>
      </c>
      <c r="G24" s="87">
        <v>0</v>
      </c>
      <c r="H24" s="87"/>
    </row>
    <row r="25" spans="1:8" s="23" customFormat="1" ht="34.5" outlineLevel="1" thickBot="1" x14ac:dyDescent="0.25">
      <c r="A25" s="48">
        <v>9</v>
      </c>
      <c r="B25" s="48">
        <f t="shared" ref="B25" si="7">B24+1</f>
        <v>14</v>
      </c>
      <c r="C25" s="46" t="s">
        <v>107</v>
      </c>
      <c r="D25" s="81"/>
      <c r="E25" s="36">
        <f t="shared" si="4"/>
        <v>21.897810218978105</v>
      </c>
      <c r="F25" s="36" t="str">
        <f t="shared" si="6"/>
        <v/>
      </c>
      <c r="G25" s="87">
        <v>0</v>
      </c>
      <c r="H25" s="87"/>
    </row>
    <row r="26" spans="1:8" s="23" customFormat="1" ht="23.25" outlineLevel="1" thickBot="1" x14ac:dyDescent="0.25">
      <c r="A26" s="45">
        <v>5</v>
      </c>
      <c r="B26" s="45">
        <f>B25+1</f>
        <v>15</v>
      </c>
      <c r="C26" s="46" t="s">
        <v>19</v>
      </c>
      <c r="D26" s="76"/>
      <c r="E26" s="47">
        <f t="shared" si="4"/>
        <v>12.165450121654501</v>
      </c>
      <c r="F26" s="47" t="str">
        <f t="shared" si="6"/>
        <v/>
      </c>
      <c r="G26" s="87">
        <v>0</v>
      </c>
      <c r="H26" s="87"/>
    </row>
    <row r="27" spans="1:8" s="23" customFormat="1" ht="12" thickBot="1" x14ac:dyDescent="0.25">
      <c r="A27" s="37"/>
      <c r="B27" s="38"/>
      <c r="C27" s="39" t="s">
        <v>15</v>
      </c>
      <c r="D27" s="77"/>
      <c r="E27" s="41">
        <f>SUM(E23:E26)</f>
        <v>58.394160583941613</v>
      </c>
      <c r="F27" s="42">
        <f>SUM(F23:F26)</f>
        <v>0</v>
      </c>
      <c r="G27" s="88">
        <f>SUM(G23:G26)</f>
        <v>0</v>
      </c>
      <c r="H27" s="88"/>
    </row>
    <row r="28" spans="1:8" ht="15" thickBot="1" x14ac:dyDescent="0.25">
      <c r="A28" s="11"/>
      <c r="B28" s="12"/>
      <c r="C28" s="13"/>
      <c r="D28" s="78"/>
      <c r="E28" s="14"/>
      <c r="F28" s="14"/>
      <c r="G28" s="89"/>
      <c r="H28" s="89"/>
    </row>
    <row r="29" spans="1:8" ht="18.75" thickBot="1" x14ac:dyDescent="0.25">
      <c r="A29" s="11"/>
      <c r="B29" s="7" t="s">
        <v>20</v>
      </c>
      <c r="C29" s="8"/>
      <c r="D29" s="79"/>
      <c r="E29" s="8"/>
      <c r="F29" s="8"/>
      <c r="G29" s="90"/>
      <c r="H29" s="93"/>
    </row>
    <row r="30" spans="1:8" s="23" customFormat="1" ht="45.75" outlineLevel="1" thickBot="1" x14ac:dyDescent="0.25">
      <c r="A30" s="29" t="s">
        <v>3</v>
      </c>
      <c r="B30" s="29" t="s">
        <v>4</v>
      </c>
      <c r="C30" s="44" t="s">
        <v>5</v>
      </c>
      <c r="D30" s="80" t="s">
        <v>6</v>
      </c>
      <c r="E30" s="30" t="s">
        <v>143</v>
      </c>
      <c r="F30" s="29" t="s">
        <v>7</v>
      </c>
      <c r="G30" s="91" t="s">
        <v>8</v>
      </c>
      <c r="H30" s="91" t="s">
        <v>9</v>
      </c>
    </row>
    <row r="31" spans="1:8" s="23" customFormat="1" ht="26.45" customHeight="1" outlineLevel="1" thickBot="1" x14ac:dyDescent="0.25">
      <c r="A31" s="48">
        <v>9</v>
      </c>
      <c r="B31" s="48">
        <f>B26+1</f>
        <v>16</v>
      </c>
      <c r="C31" s="49" t="s">
        <v>108</v>
      </c>
      <c r="D31" s="76"/>
      <c r="E31" s="36">
        <f t="shared" ref="E31:E32" si="8">$A$5/$A$6*A31</f>
        <v>21.897810218978105</v>
      </c>
      <c r="F31" s="36" t="str">
        <f t="shared" ref="F31:F32" si="9">IF(D31="","",IF(D31="ja",E31,0))</f>
        <v/>
      </c>
      <c r="G31" s="87">
        <v>0</v>
      </c>
      <c r="H31" s="87"/>
    </row>
    <row r="32" spans="1:8" s="23" customFormat="1" ht="23.25" outlineLevel="1" thickBot="1" x14ac:dyDescent="0.25">
      <c r="A32" s="48">
        <v>5</v>
      </c>
      <c r="B32" s="48">
        <f t="shared" ref="B32:B39" si="10">B31+1</f>
        <v>17</v>
      </c>
      <c r="C32" s="49" t="s">
        <v>117</v>
      </c>
      <c r="D32" s="76"/>
      <c r="E32" s="36">
        <f t="shared" si="8"/>
        <v>12.165450121654501</v>
      </c>
      <c r="F32" s="36" t="str">
        <f t="shared" si="9"/>
        <v/>
      </c>
      <c r="G32" s="87">
        <v>0</v>
      </c>
      <c r="H32" s="87"/>
    </row>
    <row r="33" spans="1:8" s="23" customFormat="1" ht="23.25" outlineLevel="1" thickBot="1" x14ac:dyDescent="0.25">
      <c r="A33" s="48">
        <v>5</v>
      </c>
      <c r="B33" s="48">
        <f t="shared" si="10"/>
        <v>18</v>
      </c>
      <c r="C33" s="49" t="s">
        <v>118</v>
      </c>
      <c r="D33" s="76"/>
      <c r="E33" s="36">
        <f t="shared" ref="E33:E34" si="11">$A$5/$A$6*A33</f>
        <v>12.165450121654501</v>
      </c>
      <c r="F33" s="36" t="str">
        <f t="shared" ref="F33:F34" si="12">IF(D33="","",IF(D33="ja",E33,0))</f>
        <v/>
      </c>
      <c r="G33" s="87">
        <v>0</v>
      </c>
      <c r="H33" s="87"/>
    </row>
    <row r="34" spans="1:8" s="23" customFormat="1" ht="45.75" outlineLevel="1" thickBot="1" x14ac:dyDescent="0.25">
      <c r="A34" s="48">
        <v>9</v>
      </c>
      <c r="B34" s="48">
        <f t="shared" si="10"/>
        <v>19</v>
      </c>
      <c r="C34" s="50" t="s">
        <v>131</v>
      </c>
      <c r="D34" s="76"/>
      <c r="E34" s="36">
        <f t="shared" si="11"/>
        <v>21.897810218978105</v>
      </c>
      <c r="F34" s="36" t="str">
        <f t="shared" si="12"/>
        <v/>
      </c>
      <c r="G34" s="87">
        <v>0</v>
      </c>
      <c r="H34" s="87"/>
    </row>
    <row r="35" spans="1:8" s="23" customFormat="1" ht="45.75" outlineLevel="1" thickBot="1" x14ac:dyDescent="0.25">
      <c r="A35" s="48">
        <v>1</v>
      </c>
      <c r="B35" s="48">
        <f t="shared" si="10"/>
        <v>20</v>
      </c>
      <c r="C35" s="50" t="s">
        <v>132</v>
      </c>
      <c r="D35" s="76"/>
      <c r="E35" s="36">
        <f t="shared" ref="E35:E40" si="13">$A$5/$A$6*A35</f>
        <v>2.4330900243309004</v>
      </c>
      <c r="F35" s="36" t="str">
        <f t="shared" ref="F35" si="14">IF(D35="","",IF(D35="ja",E35,0))</f>
        <v/>
      </c>
      <c r="G35" s="87">
        <v>0</v>
      </c>
      <c r="H35" s="87"/>
    </row>
    <row r="36" spans="1:8" s="23" customFormat="1" ht="45.75" outlineLevel="1" thickBot="1" x14ac:dyDescent="0.25">
      <c r="A36" s="48">
        <v>5</v>
      </c>
      <c r="B36" s="48">
        <f t="shared" si="10"/>
        <v>21</v>
      </c>
      <c r="C36" s="49" t="s">
        <v>133</v>
      </c>
      <c r="D36" s="76"/>
      <c r="E36" s="36">
        <f t="shared" ref="E36" si="15">$A$5/$A$6*A36</f>
        <v>12.165450121654501</v>
      </c>
      <c r="F36" s="36" t="str">
        <f t="shared" ref="F36" si="16">IF(D36="","",IF(D36="ja",E36,0))</f>
        <v/>
      </c>
      <c r="G36" s="87">
        <v>0</v>
      </c>
      <c r="H36" s="87"/>
    </row>
    <row r="37" spans="1:8" s="23" customFormat="1" ht="23.25" outlineLevel="1" thickBot="1" x14ac:dyDescent="0.25">
      <c r="A37" s="48">
        <v>5</v>
      </c>
      <c r="B37" s="48">
        <f t="shared" si="10"/>
        <v>22</v>
      </c>
      <c r="C37" s="49" t="s">
        <v>21</v>
      </c>
      <c r="D37" s="76"/>
      <c r="E37" s="36">
        <f t="shared" ref="E37:E38" si="17">$A$5/$A$6*A37</f>
        <v>12.165450121654501</v>
      </c>
      <c r="F37" s="36" t="str">
        <f t="shared" ref="F37:F38" si="18">IF(D37="","",IF(D37="ja",E37,0))</f>
        <v/>
      </c>
      <c r="G37" s="87">
        <v>0</v>
      </c>
      <c r="H37" s="87"/>
    </row>
    <row r="38" spans="1:8" s="23" customFormat="1" ht="23.25" outlineLevel="1" thickBot="1" x14ac:dyDescent="0.25">
      <c r="A38" s="48">
        <v>1</v>
      </c>
      <c r="B38" s="48">
        <f t="shared" si="10"/>
        <v>23</v>
      </c>
      <c r="C38" s="49" t="s">
        <v>22</v>
      </c>
      <c r="D38" s="76"/>
      <c r="E38" s="36">
        <f t="shared" si="17"/>
        <v>2.4330900243309004</v>
      </c>
      <c r="F38" s="36" t="str">
        <f t="shared" si="18"/>
        <v/>
      </c>
      <c r="G38" s="87">
        <v>0</v>
      </c>
      <c r="H38" s="87"/>
    </row>
    <row r="39" spans="1:8" s="23" customFormat="1" ht="34.5" outlineLevel="1" thickBot="1" x14ac:dyDescent="0.25">
      <c r="A39" s="48">
        <v>1</v>
      </c>
      <c r="B39" s="48">
        <f t="shared" si="10"/>
        <v>24</v>
      </c>
      <c r="C39" s="46" t="s">
        <v>130</v>
      </c>
      <c r="D39" s="76"/>
      <c r="E39" s="36">
        <f>$A$5/$A$6*A39</f>
        <v>2.4330900243309004</v>
      </c>
      <c r="F39" s="36" t="str">
        <f>IF(D39="","",IF(D39="ja",E39,0))</f>
        <v/>
      </c>
      <c r="G39" s="87">
        <v>0</v>
      </c>
      <c r="H39" s="87"/>
    </row>
    <row r="40" spans="1:8" s="23" customFormat="1" ht="135.75" outlineLevel="1" thickBot="1" x14ac:dyDescent="0.25">
      <c r="A40" s="48">
        <v>9</v>
      </c>
      <c r="B40" s="48">
        <f t="shared" ref="B40" si="19">B39+1</f>
        <v>25</v>
      </c>
      <c r="C40" s="51" t="s">
        <v>23</v>
      </c>
      <c r="D40" s="76"/>
      <c r="E40" s="36">
        <f t="shared" si="13"/>
        <v>21.897810218978105</v>
      </c>
      <c r="F40" s="36" t="str">
        <f>IF(D40="","",IF(D40="ja",E40,0))</f>
        <v/>
      </c>
      <c r="G40" s="87">
        <v>0</v>
      </c>
      <c r="H40" s="87"/>
    </row>
    <row r="41" spans="1:8" s="23" customFormat="1" ht="12" thickBot="1" x14ac:dyDescent="0.25">
      <c r="A41" s="37"/>
      <c r="B41" s="38"/>
      <c r="C41" s="39" t="s">
        <v>15</v>
      </c>
      <c r="D41" s="77"/>
      <c r="E41" s="41">
        <f>SUM(E31:E40)</f>
        <v>121.65450121654501</v>
      </c>
      <c r="F41" s="42">
        <f>SUM(F31:F40)</f>
        <v>0</v>
      </c>
      <c r="G41" s="88">
        <f>SUM(G31:G40)</f>
        <v>0</v>
      </c>
      <c r="H41" s="88"/>
    </row>
    <row r="42" spans="1:8" ht="15" thickBot="1" x14ac:dyDescent="0.25">
      <c r="A42" s="11"/>
      <c r="B42" s="12"/>
      <c r="C42" s="13" t="s">
        <v>24</v>
      </c>
      <c r="D42" s="78"/>
      <c r="E42" s="14"/>
      <c r="F42" s="14"/>
      <c r="G42" s="89"/>
      <c r="H42" s="89"/>
    </row>
    <row r="43" spans="1:8" ht="18.75" thickBot="1" x14ac:dyDescent="0.25">
      <c r="A43" s="15"/>
      <c r="B43" s="7" t="s">
        <v>25</v>
      </c>
      <c r="C43" s="8"/>
      <c r="D43" s="79"/>
      <c r="E43" s="8"/>
      <c r="F43" s="8"/>
      <c r="G43" s="90"/>
      <c r="H43" s="93"/>
    </row>
    <row r="44" spans="1:8" s="23" customFormat="1" ht="45.75" outlineLevel="1" thickBot="1" x14ac:dyDescent="0.25">
      <c r="A44" s="29" t="s">
        <v>3</v>
      </c>
      <c r="B44" s="29" t="s">
        <v>4</v>
      </c>
      <c r="C44" s="44" t="s">
        <v>5</v>
      </c>
      <c r="D44" s="80" t="s">
        <v>6</v>
      </c>
      <c r="E44" s="30" t="s">
        <v>143</v>
      </c>
      <c r="F44" s="29" t="s">
        <v>7</v>
      </c>
      <c r="G44" s="91" t="s">
        <v>8</v>
      </c>
      <c r="H44" s="91" t="s">
        <v>9</v>
      </c>
    </row>
    <row r="45" spans="1:8" s="23" customFormat="1" ht="12" outlineLevel="1" thickBot="1" x14ac:dyDescent="0.25">
      <c r="A45" s="48">
        <v>1</v>
      </c>
      <c r="B45" s="48">
        <f>B40+1</f>
        <v>26</v>
      </c>
      <c r="C45" s="46" t="s">
        <v>26</v>
      </c>
      <c r="D45" s="81"/>
      <c r="E45" s="36">
        <f t="shared" ref="E45:E48" si="20">$A$5/$A$6*A45</f>
        <v>2.4330900243309004</v>
      </c>
      <c r="F45" s="36" t="str">
        <f t="shared" ref="F45:F48" si="21">IF(D45="","",IF(D45="ja",E45,0))</f>
        <v/>
      </c>
      <c r="G45" s="87">
        <v>0</v>
      </c>
      <c r="H45" s="87"/>
    </row>
    <row r="46" spans="1:8" s="23" customFormat="1" ht="23.25" outlineLevel="1" thickBot="1" x14ac:dyDescent="0.25">
      <c r="A46" s="48">
        <v>5</v>
      </c>
      <c r="B46" s="48">
        <f>B45+1</f>
        <v>27</v>
      </c>
      <c r="C46" s="46" t="s">
        <v>27</v>
      </c>
      <c r="D46" s="81"/>
      <c r="E46" s="36">
        <f t="shared" si="20"/>
        <v>12.165450121654501</v>
      </c>
      <c r="F46" s="36" t="str">
        <f t="shared" si="21"/>
        <v/>
      </c>
      <c r="G46" s="87">
        <v>0</v>
      </c>
      <c r="H46" s="87"/>
    </row>
    <row r="47" spans="1:8" s="23" customFormat="1" ht="23.25" outlineLevel="1" thickBot="1" x14ac:dyDescent="0.25">
      <c r="A47" s="48">
        <v>9</v>
      </c>
      <c r="B47" s="48">
        <f>B46+1</f>
        <v>28</v>
      </c>
      <c r="C47" s="46" t="s">
        <v>28</v>
      </c>
      <c r="D47" s="81"/>
      <c r="E47" s="36">
        <f t="shared" si="20"/>
        <v>21.897810218978105</v>
      </c>
      <c r="F47" s="36" t="str">
        <f t="shared" si="21"/>
        <v/>
      </c>
      <c r="G47" s="87">
        <v>0</v>
      </c>
      <c r="H47" s="87"/>
    </row>
    <row r="48" spans="1:8" s="23" customFormat="1" ht="23.25" outlineLevel="1" thickBot="1" x14ac:dyDescent="0.25">
      <c r="A48" s="48">
        <v>5</v>
      </c>
      <c r="B48" s="48">
        <f>B39+1</f>
        <v>25</v>
      </c>
      <c r="C48" s="46" t="s">
        <v>29</v>
      </c>
      <c r="D48" s="81"/>
      <c r="E48" s="36">
        <f t="shared" si="20"/>
        <v>12.165450121654501</v>
      </c>
      <c r="F48" s="36" t="str">
        <f t="shared" si="21"/>
        <v/>
      </c>
      <c r="G48" s="87">
        <v>0</v>
      </c>
      <c r="H48" s="87"/>
    </row>
    <row r="49" spans="1:8" s="23" customFormat="1" ht="12" thickBot="1" x14ac:dyDescent="0.25">
      <c r="A49" s="37"/>
      <c r="B49" s="38"/>
      <c r="C49" s="39" t="s">
        <v>15</v>
      </c>
      <c r="D49" s="77"/>
      <c r="E49" s="41">
        <f>SUM(E45:E48)</f>
        <v>48.661800486618006</v>
      </c>
      <c r="F49" s="42">
        <f>SUM(F45:F48)</f>
        <v>0</v>
      </c>
      <c r="G49" s="88">
        <f>SUM(G45:G48)</f>
        <v>0</v>
      </c>
      <c r="H49" s="88"/>
    </row>
    <row r="50" spans="1:8" ht="15" thickBot="1" x14ac:dyDescent="0.25">
      <c r="A50" s="11"/>
      <c r="B50" s="12"/>
      <c r="C50" s="13"/>
      <c r="D50" s="78"/>
      <c r="E50" s="14"/>
      <c r="F50" s="14"/>
      <c r="G50" s="89"/>
      <c r="H50" s="89"/>
    </row>
    <row r="51" spans="1:8" ht="18.75" thickBot="1" x14ac:dyDescent="0.25">
      <c r="A51" s="15"/>
      <c r="B51" s="7" t="s">
        <v>30</v>
      </c>
      <c r="C51" s="8"/>
      <c r="D51" s="79"/>
      <c r="E51" s="8"/>
      <c r="F51" s="8"/>
      <c r="G51" s="90"/>
      <c r="H51" s="93"/>
    </row>
    <row r="52" spans="1:8" s="23" customFormat="1" ht="45.75" outlineLevel="1" thickBot="1" x14ac:dyDescent="0.25">
      <c r="A52" s="29" t="s">
        <v>3</v>
      </c>
      <c r="B52" s="29" t="s">
        <v>4</v>
      </c>
      <c r="C52" s="44" t="s">
        <v>5</v>
      </c>
      <c r="D52" s="80" t="s">
        <v>6</v>
      </c>
      <c r="E52" s="30" t="s">
        <v>143</v>
      </c>
      <c r="F52" s="29" t="s">
        <v>7</v>
      </c>
      <c r="G52" s="91" t="s">
        <v>8</v>
      </c>
      <c r="H52" s="91" t="s">
        <v>9</v>
      </c>
    </row>
    <row r="53" spans="1:8" s="23" customFormat="1" ht="23.25" outlineLevel="1" thickBot="1" x14ac:dyDescent="0.25">
      <c r="A53" s="48">
        <v>5</v>
      </c>
      <c r="B53" s="48">
        <f>B48+1</f>
        <v>26</v>
      </c>
      <c r="C53" s="46" t="s">
        <v>31</v>
      </c>
      <c r="D53" s="81"/>
      <c r="E53" s="36">
        <f t="shared" ref="E53" si="22">$A$5/$A$6*A53</f>
        <v>12.165450121654501</v>
      </c>
      <c r="F53" s="36" t="str">
        <f t="shared" ref="F53" si="23">IF(D53="","",IF(D53="ja",E53,0))</f>
        <v/>
      </c>
      <c r="G53" s="87">
        <v>0</v>
      </c>
      <c r="H53" s="87"/>
    </row>
    <row r="54" spans="1:8" s="23" customFormat="1" ht="34.5" outlineLevel="1" thickBot="1" x14ac:dyDescent="0.25">
      <c r="A54" s="48">
        <v>5</v>
      </c>
      <c r="B54" s="48">
        <f>B53+1</f>
        <v>27</v>
      </c>
      <c r="C54" s="46" t="s">
        <v>32</v>
      </c>
      <c r="D54" s="81"/>
      <c r="E54" s="36">
        <f t="shared" ref="E54" si="24">$A$5/$A$6*A54</f>
        <v>12.165450121654501</v>
      </c>
      <c r="F54" s="36" t="str">
        <f t="shared" ref="F54" si="25">IF(D54="","",IF(D54="ja",E54,0))</f>
        <v/>
      </c>
      <c r="G54" s="87">
        <v>0</v>
      </c>
      <c r="H54" s="87"/>
    </row>
    <row r="55" spans="1:8" s="23" customFormat="1" ht="12" thickBot="1" x14ac:dyDescent="0.25">
      <c r="A55" s="37"/>
      <c r="B55" s="38"/>
      <c r="C55" s="39" t="s">
        <v>15</v>
      </c>
      <c r="D55" s="77"/>
      <c r="E55" s="41">
        <f>SUM(E53:E54)</f>
        <v>24.330900243309003</v>
      </c>
      <c r="F55" s="42">
        <f>SUM(F53:F54)</f>
        <v>0</v>
      </c>
      <c r="G55" s="88">
        <f>SUM(G53:G54)</f>
        <v>0</v>
      </c>
      <c r="H55" s="88"/>
    </row>
    <row r="56" spans="1:8" ht="15" thickBot="1" x14ac:dyDescent="0.25">
      <c r="A56" s="11"/>
      <c r="B56" s="12"/>
      <c r="C56" s="13"/>
      <c r="D56" s="78"/>
      <c r="E56" s="14"/>
      <c r="F56" s="14"/>
      <c r="G56" s="89"/>
      <c r="H56" s="89"/>
    </row>
    <row r="57" spans="1:8" ht="18.75" thickBot="1" x14ac:dyDescent="0.25">
      <c r="A57" s="15"/>
      <c r="B57" s="7" t="s">
        <v>33</v>
      </c>
      <c r="C57" s="8"/>
      <c r="D57" s="79"/>
      <c r="E57" s="8"/>
      <c r="F57" s="8"/>
      <c r="G57" s="90"/>
      <c r="H57" s="93"/>
    </row>
    <row r="58" spans="1:8" s="23" customFormat="1" ht="45.75" outlineLevel="1" thickBot="1" x14ac:dyDescent="0.25">
      <c r="A58" s="29" t="s">
        <v>3</v>
      </c>
      <c r="B58" s="29" t="s">
        <v>4</v>
      </c>
      <c r="C58" s="44" t="s">
        <v>5</v>
      </c>
      <c r="D58" s="80" t="s">
        <v>6</v>
      </c>
      <c r="E58" s="30" t="s">
        <v>143</v>
      </c>
      <c r="F58" s="29" t="s">
        <v>7</v>
      </c>
      <c r="G58" s="91" t="s">
        <v>8</v>
      </c>
      <c r="H58" s="91" t="s">
        <v>9</v>
      </c>
    </row>
    <row r="59" spans="1:8" s="23" customFormat="1" ht="23.25" outlineLevel="1" thickBot="1" x14ac:dyDescent="0.25">
      <c r="A59" s="48">
        <v>5</v>
      </c>
      <c r="B59" s="48">
        <f>B54+1</f>
        <v>28</v>
      </c>
      <c r="C59" s="52" t="s">
        <v>34</v>
      </c>
      <c r="D59" s="81"/>
      <c r="E59" s="36">
        <f t="shared" ref="E59:E61" si="26">$A$5/$A$6*A59</f>
        <v>12.165450121654501</v>
      </c>
      <c r="F59" s="36" t="str">
        <f t="shared" ref="F59:F61" si="27">IF(D59="","",IF(D59="ja",E59,0))</f>
        <v/>
      </c>
      <c r="G59" s="87">
        <v>0</v>
      </c>
      <c r="H59" s="87"/>
    </row>
    <row r="60" spans="1:8" s="23" customFormat="1" ht="214.5" outlineLevel="1" thickBot="1" x14ac:dyDescent="0.25">
      <c r="A60" s="48">
        <v>9</v>
      </c>
      <c r="B60" s="48">
        <f>B59+1</f>
        <v>29</v>
      </c>
      <c r="C60" s="46" t="s">
        <v>35</v>
      </c>
      <c r="D60" s="81"/>
      <c r="E60" s="36">
        <f t="shared" si="26"/>
        <v>21.897810218978105</v>
      </c>
      <c r="F60" s="36" t="str">
        <f t="shared" si="27"/>
        <v/>
      </c>
      <c r="G60" s="87">
        <v>0</v>
      </c>
      <c r="H60" s="87"/>
    </row>
    <row r="61" spans="1:8" s="23" customFormat="1" ht="34.5" outlineLevel="1" thickBot="1" x14ac:dyDescent="0.25">
      <c r="A61" s="48">
        <v>1</v>
      </c>
      <c r="B61" s="48">
        <f t="shared" ref="B61" si="28">B60+1</f>
        <v>30</v>
      </c>
      <c r="C61" s="46" t="s">
        <v>36</v>
      </c>
      <c r="D61" s="81"/>
      <c r="E61" s="36">
        <f t="shared" si="26"/>
        <v>2.4330900243309004</v>
      </c>
      <c r="F61" s="36" t="str">
        <f t="shared" si="27"/>
        <v/>
      </c>
      <c r="G61" s="87">
        <v>0</v>
      </c>
      <c r="H61" s="87"/>
    </row>
    <row r="62" spans="1:8" s="23" customFormat="1" ht="12" thickBot="1" x14ac:dyDescent="0.25">
      <c r="A62" s="37"/>
      <c r="B62" s="38"/>
      <c r="C62" s="39" t="s">
        <v>15</v>
      </c>
      <c r="D62" s="77"/>
      <c r="E62" s="41">
        <f>SUM(E59:E61)</f>
        <v>36.496350364963511</v>
      </c>
      <c r="F62" s="42">
        <f>SUM(F59:F61)</f>
        <v>0</v>
      </c>
      <c r="G62" s="88">
        <f>SUM(G59:G61)</f>
        <v>0</v>
      </c>
      <c r="H62" s="88"/>
    </row>
    <row r="63" spans="1:8" ht="15" thickBot="1" x14ac:dyDescent="0.25">
      <c r="A63" s="11"/>
      <c r="B63" s="12"/>
      <c r="C63" s="13"/>
      <c r="D63" s="78"/>
      <c r="E63" s="14"/>
      <c r="F63" s="14"/>
      <c r="G63" s="89"/>
      <c r="H63" s="89"/>
    </row>
    <row r="64" spans="1:8" ht="18.75" thickBot="1" x14ac:dyDescent="0.25">
      <c r="A64" s="15"/>
      <c r="B64" s="7" t="s">
        <v>37</v>
      </c>
      <c r="C64" s="8"/>
      <c r="D64" s="79"/>
      <c r="E64" s="8"/>
      <c r="F64" s="8"/>
      <c r="G64" s="90"/>
      <c r="H64" s="93"/>
    </row>
    <row r="65" spans="1:8" s="23" customFormat="1" ht="45.75" outlineLevel="1" thickBot="1" x14ac:dyDescent="0.25">
      <c r="A65" s="29" t="s">
        <v>3</v>
      </c>
      <c r="B65" s="29" t="s">
        <v>4</v>
      </c>
      <c r="C65" s="44" t="s">
        <v>5</v>
      </c>
      <c r="D65" s="80" t="s">
        <v>6</v>
      </c>
      <c r="E65" s="30" t="s">
        <v>143</v>
      </c>
      <c r="F65" s="29" t="s">
        <v>7</v>
      </c>
      <c r="G65" s="91" t="s">
        <v>8</v>
      </c>
      <c r="H65" s="91" t="s">
        <v>9</v>
      </c>
    </row>
    <row r="66" spans="1:8" s="23" customFormat="1" ht="23.25" outlineLevel="1" thickBot="1" x14ac:dyDescent="0.25">
      <c r="A66" s="48">
        <v>1</v>
      </c>
      <c r="B66" s="48">
        <f>B61+1</f>
        <v>31</v>
      </c>
      <c r="C66" s="46" t="s">
        <v>138</v>
      </c>
      <c r="D66" s="81"/>
      <c r="E66" s="36">
        <f>$A$5/$A$6*A66</f>
        <v>2.4330900243309004</v>
      </c>
      <c r="F66" s="36" t="str">
        <f t="shared" ref="F66:F70" si="29">IF(D66="","",IF(D66="ja",E66,0))</f>
        <v/>
      </c>
      <c r="G66" s="87">
        <v>0</v>
      </c>
      <c r="H66" s="87"/>
    </row>
    <row r="67" spans="1:8" s="23" customFormat="1" ht="23.25" outlineLevel="1" thickBot="1" x14ac:dyDescent="0.25">
      <c r="A67" s="48">
        <v>9</v>
      </c>
      <c r="B67" s="48">
        <f>B66+1</f>
        <v>32</v>
      </c>
      <c r="C67" s="52" t="s">
        <v>38</v>
      </c>
      <c r="D67" s="81"/>
      <c r="E67" s="36">
        <f t="shared" ref="E67:E70" si="30">$A$5/$A$6*A67</f>
        <v>21.897810218978105</v>
      </c>
      <c r="F67" s="36" t="str">
        <f t="shared" si="29"/>
        <v/>
      </c>
      <c r="G67" s="87">
        <v>0</v>
      </c>
      <c r="H67" s="87"/>
    </row>
    <row r="68" spans="1:8" s="23" customFormat="1" ht="34.5" outlineLevel="1" thickBot="1" x14ac:dyDescent="0.25">
      <c r="A68" s="48">
        <v>9</v>
      </c>
      <c r="B68" s="48">
        <f t="shared" ref="B68:B70" si="31">B67+1</f>
        <v>33</v>
      </c>
      <c r="C68" s="46" t="s">
        <v>39</v>
      </c>
      <c r="D68" s="81"/>
      <c r="E68" s="36">
        <f t="shared" si="30"/>
        <v>21.897810218978105</v>
      </c>
      <c r="F68" s="36" t="str">
        <f t="shared" si="29"/>
        <v/>
      </c>
      <c r="G68" s="87">
        <v>0</v>
      </c>
      <c r="H68" s="87"/>
    </row>
    <row r="69" spans="1:8" s="23" customFormat="1" ht="45.75" outlineLevel="1" thickBot="1" x14ac:dyDescent="0.25">
      <c r="A69" s="48">
        <v>5</v>
      </c>
      <c r="B69" s="48">
        <f t="shared" si="31"/>
        <v>34</v>
      </c>
      <c r="C69" s="46" t="s">
        <v>40</v>
      </c>
      <c r="D69" s="81"/>
      <c r="E69" s="36">
        <f t="shared" si="30"/>
        <v>12.165450121654501</v>
      </c>
      <c r="F69" s="36" t="str">
        <f t="shared" si="29"/>
        <v/>
      </c>
      <c r="G69" s="87">
        <v>0</v>
      </c>
      <c r="H69" s="87"/>
    </row>
    <row r="70" spans="1:8" s="23" customFormat="1" ht="23.25" outlineLevel="1" thickBot="1" x14ac:dyDescent="0.25">
      <c r="A70" s="48">
        <v>1</v>
      </c>
      <c r="B70" s="48">
        <f t="shared" si="31"/>
        <v>35</v>
      </c>
      <c r="C70" s="53" t="s">
        <v>41</v>
      </c>
      <c r="D70" s="81"/>
      <c r="E70" s="36">
        <f t="shared" si="30"/>
        <v>2.4330900243309004</v>
      </c>
      <c r="F70" s="47" t="str">
        <f t="shared" si="29"/>
        <v/>
      </c>
      <c r="G70" s="87">
        <v>0</v>
      </c>
      <c r="H70" s="87"/>
    </row>
    <row r="71" spans="1:8" s="23" customFormat="1" ht="23.25" outlineLevel="1" thickBot="1" x14ac:dyDescent="0.25">
      <c r="A71" s="48">
        <v>5</v>
      </c>
      <c r="B71" s="48">
        <f>B70+1</f>
        <v>36</v>
      </c>
      <c r="C71" s="53" t="s">
        <v>42</v>
      </c>
      <c r="D71" s="81"/>
      <c r="E71" s="36">
        <f t="shared" ref="E71" si="32">$A$5/$A$6*A71</f>
        <v>12.165450121654501</v>
      </c>
      <c r="F71" s="47" t="str">
        <f t="shared" ref="F71" si="33">IF(D71="","",IF(D71="ja",E71,0))</f>
        <v/>
      </c>
      <c r="G71" s="87">
        <v>0</v>
      </c>
      <c r="H71" s="87"/>
    </row>
    <row r="72" spans="1:8" s="23" customFormat="1" ht="12" thickBot="1" x14ac:dyDescent="0.25">
      <c r="A72" s="37"/>
      <c r="B72" s="38"/>
      <c r="C72" s="39" t="s">
        <v>15</v>
      </c>
      <c r="D72" s="77"/>
      <c r="E72" s="41">
        <f>SUM(E66:E71)</f>
        <v>72.992700729927009</v>
      </c>
      <c r="F72" s="42">
        <f>SUM(F66:F71)</f>
        <v>0</v>
      </c>
      <c r="G72" s="88">
        <f>SUM(G66:G71)</f>
        <v>0</v>
      </c>
      <c r="H72" s="88"/>
    </row>
    <row r="73" spans="1:8" ht="15" thickBot="1" x14ac:dyDescent="0.25">
      <c r="A73" s="11"/>
      <c r="B73" s="12"/>
      <c r="C73" s="13"/>
      <c r="D73" s="78"/>
      <c r="E73" s="14"/>
      <c r="F73" s="14"/>
      <c r="G73" s="89"/>
      <c r="H73" s="89"/>
    </row>
    <row r="74" spans="1:8" ht="18.75" thickBot="1" x14ac:dyDescent="0.25">
      <c r="A74" s="15"/>
      <c r="B74" s="7" t="s">
        <v>43</v>
      </c>
      <c r="C74" s="8"/>
      <c r="D74" s="79"/>
      <c r="E74" s="8"/>
      <c r="F74" s="8"/>
      <c r="G74" s="90"/>
      <c r="H74" s="93"/>
    </row>
    <row r="75" spans="1:8" s="23" customFormat="1" ht="45.75" outlineLevel="1" thickBot="1" x14ac:dyDescent="0.25">
      <c r="A75" s="29" t="s">
        <v>3</v>
      </c>
      <c r="B75" s="29" t="s">
        <v>4</v>
      </c>
      <c r="C75" s="44" t="s">
        <v>5</v>
      </c>
      <c r="D75" s="80" t="s">
        <v>6</v>
      </c>
      <c r="E75" s="30" t="s">
        <v>143</v>
      </c>
      <c r="F75" s="29" t="s">
        <v>7</v>
      </c>
      <c r="G75" s="91" t="s">
        <v>8</v>
      </c>
      <c r="H75" s="91" t="s">
        <v>9</v>
      </c>
    </row>
    <row r="76" spans="1:8" s="23" customFormat="1" ht="23.25" outlineLevel="1" thickBot="1" x14ac:dyDescent="0.25">
      <c r="A76" s="48">
        <v>1</v>
      </c>
      <c r="B76" s="48">
        <f>B71+1</f>
        <v>37</v>
      </c>
      <c r="C76" s="46" t="s">
        <v>44</v>
      </c>
      <c r="D76" s="81"/>
      <c r="E76" s="36">
        <f t="shared" ref="E76" si="34">$A$5/$A$6*A76</f>
        <v>2.4330900243309004</v>
      </c>
      <c r="F76" s="36" t="str">
        <f t="shared" ref="F76" si="35">IF(D76="","",IF(D76="ja",E76,0))</f>
        <v/>
      </c>
      <c r="G76" s="87">
        <v>0</v>
      </c>
      <c r="H76" s="87"/>
    </row>
    <row r="77" spans="1:8" s="23" customFormat="1" ht="12" outlineLevel="1" thickBot="1" x14ac:dyDescent="0.25">
      <c r="A77" s="48">
        <v>1</v>
      </c>
      <c r="B77" s="48">
        <f>B76+1</f>
        <v>38</v>
      </c>
      <c r="C77" s="46" t="s">
        <v>45</v>
      </c>
      <c r="D77" s="81"/>
      <c r="E77" s="36">
        <f>$A$5/$A$6*A77</f>
        <v>2.4330900243309004</v>
      </c>
      <c r="F77" s="36" t="str">
        <f>IF(D77="","",IF(D77="ja",E77,0))</f>
        <v/>
      </c>
      <c r="G77" s="87">
        <v>0</v>
      </c>
      <c r="H77" s="87"/>
    </row>
    <row r="78" spans="1:8" s="23" customFormat="1" ht="12" thickBot="1" x14ac:dyDescent="0.25">
      <c r="A78" s="37"/>
      <c r="B78" s="38"/>
      <c r="C78" s="39" t="s">
        <v>15</v>
      </c>
      <c r="D78" s="77"/>
      <c r="E78" s="41">
        <f>SUM(E76:E77)</f>
        <v>4.8661800486618008</v>
      </c>
      <c r="F78" s="42">
        <f>SUM(F76:F77)</f>
        <v>0</v>
      </c>
      <c r="G78" s="88">
        <f>SUM(G76:G77)</f>
        <v>0</v>
      </c>
      <c r="H78" s="88"/>
    </row>
    <row r="79" spans="1:8" ht="15" thickBot="1" x14ac:dyDescent="0.25">
      <c r="A79" s="11"/>
      <c r="B79" s="12"/>
      <c r="C79" s="13"/>
      <c r="D79" s="78"/>
      <c r="E79" s="14"/>
      <c r="F79" s="14"/>
      <c r="G79" s="89"/>
      <c r="H79" s="89"/>
    </row>
    <row r="80" spans="1:8" ht="18.75" thickBot="1" x14ac:dyDescent="0.25">
      <c r="A80" s="15"/>
      <c r="B80" s="7" t="s">
        <v>46</v>
      </c>
      <c r="C80" s="8"/>
      <c r="D80" s="79"/>
      <c r="E80" s="8"/>
      <c r="F80" s="8"/>
      <c r="G80" s="90"/>
      <c r="H80" s="93"/>
    </row>
    <row r="81" spans="1:8" s="23" customFormat="1" ht="45.75" outlineLevel="1" thickBot="1" x14ac:dyDescent="0.25">
      <c r="A81" s="29" t="s">
        <v>3</v>
      </c>
      <c r="B81" s="29" t="s">
        <v>4</v>
      </c>
      <c r="C81" s="44" t="s">
        <v>5</v>
      </c>
      <c r="D81" s="80" t="s">
        <v>6</v>
      </c>
      <c r="E81" s="30" t="s">
        <v>143</v>
      </c>
      <c r="F81" s="29" t="s">
        <v>7</v>
      </c>
      <c r="G81" s="91" t="s">
        <v>8</v>
      </c>
      <c r="H81" s="91" t="s">
        <v>9</v>
      </c>
    </row>
    <row r="82" spans="1:8" s="23" customFormat="1" ht="34.5" outlineLevel="1" thickBot="1" x14ac:dyDescent="0.25">
      <c r="A82" s="48">
        <v>1</v>
      </c>
      <c r="B82" s="48">
        <f>B77+1</f>
        <v>39</v>
      </c>
      <c r="C82" s="46" t="s">
        <v>47</v>
      </c>
      <c r="D82" s="81"/>
      <c r="E82" s="36">
        <f t="shared" ref="E82" si="36">$A$5/$A$6*A82</f>
        <v>2.4330900243309004</v>
      </c>
      <c r="F82" s="36" t="str">
        <f t="shared" ref="F82" si="37">IF(D82="","",IF(D82="ja",E82,0))</f>
        <v/>
      </c>
      <c r="G82" s="87">
        <v>0</v>
      </c>
      <c r="H82" s="87"/>
    </row>
    <row r="83" spans="1:8" s="23" customFormat="1" ht="34.5" outlineLevel="1" thickBot="1" x14ac:dyDescent="0.25">
      <c r="A83" s="48">
        <v>1</v>
      </c>
      <c r="B83" s="48">
        <f>B82+1</f>
        <v>40</v>
      </c>
      <c r="C83" s="46" t="s">
        <v>48</v>
      </c>
      <c r="D83" s="81"/>
      <c r="E83" s="36">
        <f t="shared" ref="E83:E93" si="38">$A$5/$A$6*A83</f>
        <v>2.4330900243309004</v>
      </c>
      <c r="F83" s="36" t="str">
        <f t="shared" ref="F83:F93" si="39">IF(D83="","",IF(D83="ja",E83,0))</f>
        <v/>
      </c>
      <c r="G83" s="87">
        <v>0</v>
      </c>
      <c r="H83" s="87"/>
    </row>
    <row r="84" spans="1:8" s="23" customFormat="1" ht="57" outlineLevel="1" thickBot="1" x14ac:dyDescent="0.25">
      <c r="A84" s="48">
        <v>1</v>
      </c>
      <c r="B84" s="48">
        <f t="shared" ref="B84:B93" si="40">B83+1</f>
        <v>41</v>
      </c>
      <c r="C84" s="46" t="s">
        <v>49</v>
      </c>
      <c r="D84" s="81"/>
      <c r="E84" s="36">
        <f t="shared" si="38"/>
        <v>2.4330900243309004</v>
      </c>
      <c r="F84" s="36" t="str">
        <f t="shared" si="39"/>
        <v/>
      </c>
      <c r="G84" s="87">
        <v>0</v>
      </c>
      <c r="H84" s="87"/>
    </row>
    <row r="85" spans="1:8" s="23" customFormat="1" ht="34.5" outlineLevel="1" thickBot="1" x14ac:dyDescent="0.25">
      <c r="A85" s="48">
        <v>1</v>
      </c>
      <c r="B85" s="48">
        <f t="shared" si="40"/>
        <v>42</v>
      </c>
      <c r="C85" s="46" t="s">
        <v>50</v>
      </c>
      <c r="D85" s="81"/>
      <c r="E85" s="36">
        <f t="shared" si="38"/>
        <v>2.4330900243309004</v>
      </c>
      <c r="F85" s="36" t="str">
        <f t="shared" si="39"/>
        <v/>
      </c>
      <c r="G85" s="87">
        <v>0</v>
      </c>
      <c r="H85" s="87"/>
    </row>
    <row r="86" spans="1:8" s="23" customFormat="1" ht="34.5" outlineLevel="1" thickBot="1" x14ac:dyDescent="0.25">
      <c r="A86" s="48">
        <v>1</v>
      </c>
      <c r="B86" s="48">
        <f t="shared" si="40"/>
        <v>43</v>
      </c>
      <c r="C86" s="46" t="s">
        <v>51</v>
      </c>
      <c r="D86" s="81"/>
      <c r="E86" s="36">
        <f t="shared" si="38"/>
        <v>2.4330900243309004</v>
      </c>
      <c r="F86" s="36" t="str">
        <f t="shared" si="39"/>
        <v/>
      </c>
      <c r="G86" s="87">
        <v>0</v>
      </c>
      <c r="H86" s="87"/>
    </row>
    <row r="87" spans="1:8" s="23" customFormat="1" ht="34.5" outlineLevel="1" thickBot="1" x14ac:dyDescent="0.25">
      <c r="A87" s="48">
        <v>1</v>
      </c>
      <c r="B87" s="48">
        <f t="shared" si="40"/>
        <v>44</v>
      </c>
      <c r="C87" s="46" t="s">
        <v>52</v>
      </c>
      <c r="D87" s="81"/>
      <c r="E87" s="36">
        <f t="shared" si="38"/>
        <v>2.4330900243309004</v>
      </c>
      <c r="F87" s="36" t="str">
        <f t="shared" si="39"/>
        <v/>
      </c>
      <c r="G87" s="87">
        <v>0</v>
      </c>
      <c r="H87" s="87"/>
    </row>
    <row r="88" spans="1:8" s="23" customFormat="1" ht="23.25" outlineLevel="1" thickBot="1" x14ac:dyDescent="0.25">
      <c r="A88" s="48">
        <v>1</v>
      </c>
      <c r="B88" s="48">
        <f t="shared" si="40"/>
        <v>45</v>
      </c>
      <c r="C88" s="46" t="s">
        <v>53</v>
      </c>
      <c r="D88" s="81"/>
      <c r="E88" s="36">
        <f t="shared" si="38"/>
        <v>2.4330900243309004</v>
      </c>
      <c r="F88" s="36" t="str">
        <f t="shared" si="39"/>
        <v/>
      </c>
      <c r="G88" s="87">
        <v>0</v>
      </c>
      <c r="H88" s="87"/>
    </row>
    <row r="89" spans="1:8" s="23" customFormat="1" ht="68.25" outlineLevel="1" thickBot="1" x14ac:dyDescent="0.25">
      <c r="A89" s="48">
        <v>1</v>
      </c>
      <c r="B89" s="48">
        <f t="shared" si="40"/>
        <v>46</v>
      </c>
      <c r="C89" s="46" t="s">
        <v>54</v>
      </c>
      <c r="D89" s="81"/>
      <c r="E89" s="36">
        <f t="shared" si="38"/>
        <v>2.4330900243309004</v>
      </c>
      <c r="F89" s="36" t="str">
        <f t="shared" si="39"/>
        <v/>
      </c>
      <c r="G89" s="87">
        <v>0</v>
      </c>
      <c r="H89" s="87"/>
    </row>
    <row r="90" spans="1:8" s="23" customFormat="1" ht="23.25" outlineLevel="1" thickBot="1" x14ac:dyDescent="0.25">
      <c r="A90" s="48">
        <v>1</v>
      </c>
      <c r="B90" s="48">
        <f t="shared" si="40"/>
        <v>47</v>
      </c>
      <c r="C90" s="46" t="s">
        <v>55</v>
      </c>
      <c r="D90" s="81"/>
      <c r="E90" s="36">
        <f t="shared" si="38"/>
        <v>2.4330900243309004</v>
      </c>
      <c r="F90" s="36" t="str">
        <f t="shared" si="39"/>
        <v/>
      </c>
      <c r="G90" s="87">
        <v>0</v>
      </c>
      <c r="H90" s="87"/>
    </row>
    <row r="91" spans="1:8" s="23" customFormat="1" ht="34.5" outlineLevel="1" thickBot="1" x14ac:dyDescent="0.25">
      <c r="A91" s="48">
        <v>1</v>
      </c>
      <c r="B91" s="48">
        <f t="shared" si="40"/>
        <v>48</v>
      </c>
      <c r="C91" s="46" t="s">
        <v>56</v>
      </c>
      <c r="D91" s="81"/>
      <c r="E91" s="36">
        <f t="shared" ref="E91" si="41">$A$5/$A$6*A91</f>
        <v>2.4330900243309004</v>
      </c>
      <c r="F91" s="36" t="str">
        <f t="shared" ref="F91" si="42">IF(D91="","",IF(D91="ja",E91,0))</f>
        <v/>
      </c>
      <c r="G91" s="87">
        <v>0</v>
      </c>
      <c r="H91" s="87"/>
    </row>
    <row r="92" spans="1:8" s="23" customFormat="1" ht="23.25" outlineLevel="1" thickBot="1" x14ac:dyDescent="0.25">
      <c r="A92" s="48">
        <v>1</v>
      </c>
      <c r="B92" s="48">
        <f>B91+1</f>
        <v>49</v>
      </c>
      <c r="C92" s="46" t="s">
        <v>57</v>
      </c>
      <c r="D92" s="81"/>
      <c r="E92" s="36">
        <f t="shared" si="38"/>
        <v>2.4330900243309004</v>
      </c>
      <c r="F92" s="36" t="str">
        <f t="shared" si="39"/>
        <v/>
      </c>
      <c r="G92" s="87">
        <v>0</v>
      </c>
      <c r="H92" s="87"/>
    </row>
    <row r="93" spans="1:8" s="23" customFormat="1" ht="31.15" customHeight="1" outlineLevel="1" thickBot="1" x14ac:dyDescent="0.25">
      <c r="A93" s="48">
        <v>1</v>
      </c>
      <c r="B93" s="48">
        <f t="shared" si="40"/>
        <v>50</v>
      </c>
      <c r="C93" s="46" t="s">
        <v>58</v>
      </c>
      <c r="D93" s="81"/>
      <c r="E93" s="36">
        <f t="shared" si="38"/>
        <v>2.4330900243309004</v>
      </c>
      <c r="F93" s="36" t="str">
        <f t="shared" si="39"/>
        <v/>
      </c>
      <c r="G93" s="87">
        <v>0</v>
      </c>
      <c r="H93" s="87"/>
    </row>
    <row r="94" spans="1:8" s="23" customFormat="1" ht="12" thickBot="1" x14ac:dyDescent="0.25">
      <c r="A94" s="37"/>
      <c r="B94" s="38"/>
      <c r="C94" s="39" t="s">
        <v>15</v>
      </c>
      <c r="D94" s="77"/>
      <c r="E94" s="41">
        <f>SUM(E82:E93)</f>
        <v>29.19708029197081</v>
      </c>
      <c r="F94" s="42">
        <f>SUM(F82:F93)</f>
        <v>0</v>
      </c>
      <c r="G94" s="88">
        <f>SUM(G82:G93)</f>
        <v>0</v>
      </c>
      <c r="H94" s="88"/>
    </row>
    <row r="95" spans="1:8" ht="15" thickBot="1" x14ac:dyDescent="0.25">
      <c r="A95" s="11"/>
      <c r="B95" s="12"/>
      <c r="C95" s="13"/>
      <c r="D95" s="78"/>
      <c r="E95" s="14"/>
      <c r="F95" s="14"/>
      <c r="G95" s="89"/>
      <c r="H95" s="89"/>
    </row>
    <row r="96" spans="1:8" ht="18.75" thickBot="1" x14ac:dyDescent="0.25">
      <c r="A96" s="15"/>
      <c r="B96" s="7" t="s">
        <v>59</v>
      </c>
      <c r="C96" s="8"/>
      <c r="D96" s="79"/>
      <c r="E96" s="8"/>
      <c r="F96" s="8"/>
      <c r="G96" s="90"/>
      <c r="H96" s="93"/>
    </row>
    <row r="97" spans="1:8" s="23" customFormat="1" ht="45.75" outlineLevel="1" thickBot="1" x14ac:dyDescent="0.25">
      <c r="A97" s="29" t="s">
        <v>3</v>
      </c>
      <c r="B97" s="29" t="s">
        <v>4</v>
      </c>
      <c r="C97" s="44" t="s">
        <v>5</v>
      </c>
      <c r="D97" s="80" t="s">
        <v>6</v>
      </c>
      <c r="E97" s="30" t="s">
        <v>143</v>
      </c>
      <c r="F97" s="29" t="s">
        <v>7</v>
      </c>
      <c r="G97" s="91" t="s">
        <v>8</v>
      </c>
      <c r="H97" s="91" t="s">
        <v>9</v>
      </c>
    </row>
    <row r="98" spans="1:8" s="23" customFormat="1" ht="18.600000000000001" customHeight="1" outlineLevel="1" thickBot="1" x14ac:dyDescent="0.25">
      <c r="A98" s="48">
        <v>5</v>
      </c>
      <c r="B98" s="48">
        <f>B93+1</f>
        <v>51</v>
      </c>
      <c r="C98" s="46" t="s">
        <v>60</v>
      </c>
      <c r="D98" s="81"/>
      <c r="E98" s="36">
        <f t="shared" ref="E98" si="43">$A$5/$A$6*A98</f>
        <v>12.165450121654501</v>
      </c>
      <c r="F98" s="36" t="str">
        <f t="shared" ref="F98" si="44">IF(D98="","",IF(D98="ja",E98,0))</f>
        <v/>
      </c>
      <c r="G98" s="87">
        <v>0</v>
      </c>
      <c r="H98" s="87"/>
    </row>
    <row r="99" spans="1:8" s="23" customFormat="1" ht="12" thickBot="1" x14ac:dyDescent="0.25">
      <c r="A99" s="37"/>
      <c r="B99" s="38"/>
      <c r="C99" s="39" t="s">
        <v>15</v>
      </c>
      <c r="D99" s="77"/>
      <c r="E99" s="41">
        <f>SUM(E98:E98)</f>
        <v>12.165450121654501</v>
      </c>
      <c r="F99" s="42">
        <f>SUM(F98:F98)</f>
        <v>0</v>
      </c>
      <c r="G99" s="88">
        <f>SUM(G98:G98)</f>
        <v>0</v>
      </c>
      <c r="H99" s="88"/>
    </row>
    <row r="100" spans="1:8" ht="15" thickBot="1" x14ac:dyDescent="0.25">
      <c r="A100" s="11"/>
      <c r="B100" s="12"/>
      <c r="C100" s="13"/>
      <c r="D100" s="78"/>
      <c r="E100" s="14"/>
      <c r="F100" s="14"/>
      <c r="G100" s="89"/>
      <c r="H100" s="89"/>
    </row>
    <row r="101" spans="1:8" ht="18.75" thickBot="1" x14ac:dyDescent="0.25">
      <c r="A101" s="15"/>
      <c r="B101" s="7" t="s">
        <v>61</v>
      </c>
      <c r="C101" s="8"/>
      <c r="D101" s="79"/>
      <c r="E101" s="8"/>
      <c r="F101" s="8"/>
      <c r="G101" s="90"/>
      <c r="H101" s="93"/>
    </row>
    <row r="102" spans="1:8" s="23" customFormat="1" ht="45.75" outlineLevel="1" thickBot="1" x14ac:dyDescent="0.25">
      <c r="A102" s="29" t="s">
        <v>3</v>
      </c>
      <c r="B102" s="29" t="s">
        <v>4</v>
      </c>
      <c r="C102" s="44" t="s">
        <v>5</v>
      </c>
      <c r="D102" s="80" t="s">
        <v>6</v>
      </c>
      <c r="E102" s="30" t="s">
        <v>143</v>
      </c>
      <c r="F102" s="29" t="s">
        <v>7</v>
      </c>
      <c r="G102" s="91" t="s">
        <v>8</v>
      </c>
      <c r="H102" s="91" t="s">
        <v>9</v>
      </c>
    </row>
    <row r="103" spans="1:8" s="23" customFormat="1" ht="23.25" outlineLevel="1" thickBot="1" x14ac:dyDescent="0.25">
      <c r="A103" s="48">
        <v>5</v>
      </c>
      <c r="B103" s="48">
        <f>B98+1</f>
        <v>52</v>
      </c>
      <c r="C103" s="46" t="s">
        <v>62</v>
      </c>
      <c r="D103" s="81"/>
      <c r="E103" s="36">
        <f t="shared" ref="E103:E105" si="45">$A$5/$A$6*A103</f>
        <v>12.165450121654501</v>
      </c>
      <c r="F103" s="36" t="str">
        <f t="shared" ref="F103:F105" si="46">IF(D103="","",IF(D103="ja",E103,0))</f>
        <v/>
      </c>
      <c r="G103" s="87">
        <v>0</v>
      </c>
      <c r="H103" s="87"/>
    </row>
    <row r="104" spans="1:8" s="23" customFormat="1" ht="23.25" outlineLevel="1" thickBot="1" x14ac:dyDescent="0.25">
      <c r="A104" s="48">
        <v>9</v>
      </c>
      <c r="B104" s="48">
        <f>B103+1</f>
        <v>53</v>
      </c>
      <c r="C104" s="46" t="s">
        <v>63</v>
      </c>
      <c r="D104" s="81"/>
      <c r="E104" s="36">
        <f t="shared" si="45"/>
        <v>21.897810218978105</v>
      </c>
      <c r="F104" s="36" t="str">
        <f t="shared" si="46"/>
        <v/>
      </c>
      <c r="G104" s="87">
        <v>0</v>
      </c>
      <c r="H104" s="87"/>
    </row>
    <row r="105" spans="1:8" s="23" customFormat="1" ht="23.25" outlineLevel="1" thickBot="1" x14ac:dyDescent="0.25">
      <c r="A105" s="48">
        <v>5</v>
      </c>
      <c r="B105" s="48">
        <f t="shared" ref="B105" si="47">B104+1</f>
        <v>54</v>
      </c>
      <c r="C105" s="52" t="s">
        <v>64</v>
      </c>
      <c r="D105" s="81"/>
      <c r="E105" s="36">
        <f t="shared" si="45"/>
        <v>12.165450121654501</v>
      </c>
      <c r="F105" s="36" t="str">
        <f t="shared" si="46"/>
        <v/>
      </c>
      <c r="G105" s="87">
        <v>0</v>
      </c>
      <c r="H105" s="87"/>
    </row>
    <row r="106" spans="1:8" s="23" customFormat="1" ht="12" thickBot="1" x14ac:dyDescent="0.25">
      <c r="A106" s="37"/>
      <c r="B106" s="38"/>
      <c r="C106" s="39" t="s">
        <v>15</v>
      </c>
      <c r="D106" s="77"/>
      <c r="E106" s="41">
        <f>SUM(E103:E105)</f>
        <v>46.228710462287111</v>
      </c>
      <c r="F106" s="42">
        <f>SUM(F103:F105)</f>
        <v>0</v>
      </c>
      <c r="G106" s="88">
        <f>SUM(G103:G105)</f>
        <v>0</v>
      </c>
      <c r="H106" s="88"/>
    </row>
    <row r="107" spans="1:8" ht="15" thickBot="1" x14ac:dyDescent="0.25">
      <c r="A107" s="11"/>
      <c r="B107" s="12"/>
      <c r="C107" s="13"/>
      <c r="D107" s="78"/>
      <c r="E107" s="14"/>
      <c r="F107" s="14"/>
      <c r="G107" s="89"/>
      <c r="H107" s="89"/>
    </row>
    <row r="108" spans="1:8" ht="18.75" thickBot="1" x14ac:dyDescent="0.25">
      <c r="A108" s="15"/>
      <c r="B108" s="7" t="s">
        <v>121</v>
      </c>
      <c r="C108" s="8"/>
      <c r="D108" s="79"/>
      <c r="E108" s="8"/>
      <c r="F108" s="8"/>
      <c r="G108" s="90"/>
      <c r="H108" s="93"/>
    </row>
    <row r="109" spans="1:8" s="23" customFormat="1" ht="45.75" outlineLevel="1" thickBot="1" x14ac:dyDescent="0.25">
      <c r="A109" s="29" t="s">
        <v>3</v>
      </c>
      <c r="B109" s="29" t="s">
        <v>4</v>
      </c>
      <c r="C109" s="44" t="s">
        <v>5</v>
      </c>
      <c r="D109" s="80" t="s">
        <v>6</v>
      </c>
      <c r="E109" s="30" t="s">
        <v>143</v>
      </c>
      <c r="F109" s="29" t="s">
        <v>7</v>
      </c>
      <c r="G109" s="91" t="s">
        <v>8</v>
      </c>
      <c r="H109" s="91" t="s">
        <v>9</v>
      </c>
    </row>
    <row r="110" spans="1:8" s="23" customFormat="1" ht="38.450000000000003" customHeight="1" outlineLevel="1" thickBot="1" x14ac:dyDescent="0.25">
      <c r="A110" s="48">
        <v>1</v>
      </c>
      <c r="B110" s="48">
        <f>B105+1</f>
        <v>55</v>
      </c>
      <c r="C110" s="46" t="s">
        <v>65</v>
      </c>
      <c r="D110" s="81"/>
      <c r="E110" s="36">
        <f t="shared" ref="E110:E111" si="48">$A$5/$A$6*A110</f>
        <v>2.4330900243309004</v>
      </c>
      <c r="F110" s="36" t="str">
        <f t="shared" ref="F110:F111" si="49">IF(D110="","",IF(D110="ja",E110,0))</f>
        <v/>
      </c>
      <c r="G110" s="87">
        <v>0</v>
      </c>
      <c r="H110" s="87"/>
    </row>
    <row r="111" spans="1:8" s="23" customFormat="1" ht="23.25" outlineLevel="1" thickBot="1" x14ac:dyDescent="0.25">
      <c r="A111" s="48">
        <v>9</v>
      </c>
      <c r="B111" s="48">
        <f>B110+1</f>
        <v>56</v>
      </c>
      <c r="C111" s="46" t="s">
        <v>66</v>
      </c>
      <c r="D111" s="81"/>
      <c r="E111" s="36">
        <f t="shared" si="48"/>
        <v>21.897810218978105</v>
      </c>
      <c r="F111" s="36" t="str">
        <f t="shared" si="49"/>
        <v/>
      </c>
      <c r="G111" s="87">
        <v>0</v>
      </c>
      <c r="H111" s="87"/>
    </row>
    <row r="112" spans="1:8" s="23" customFormat="1" ht="12" thickBot="1" x14ac:dyDescent="0.25">
      <c r="A112" s="37"/>
      <c r="B112" s="38"/>
      <c r="C112" s="39" t="s">
        <v>15</v>
      </c>
      <c r="D112" s="77"/>
      <c r="E112" s="41">
        <f>SUM(E110:E111)</f>
        <v>24.330900243309006</v>
      </c>
      <c r="F112" s="42">
        <f>SUM(F110:F111)</f>
        <v>0</v>
      </c>
      <c r="G112" s="88">
        <f>SUM(G110:G111)</f>
        <v>0</v>
      </c>
      <c r="H112" s="88"/>
    </row>
    <row r="113" spans="1:8" ht="15" thickBot="1" x14ac:dyDescent="0.25">
      <c r="A113" s="11"/>
      <c r="B113" s="12"/>
      <c r="C113" s="13"/>
      <c r="D113" s="78"/>
      <c r="E113" s="14"/>
      <c r="F113" s="14"/>
      <c r="G113" s="89"/>
      <c r="H113" s="89"/>
    </row>
    <row r="114" spans="1:8" ht="18.75" thickBot="1" x14ac:dyDescent="0.25">
      <c r="A114" s="15"/>
      <c r="B114" s="7" t="s">
        <v>122</v>
      </c>
      <c r="C114" s="8"/>
      <c r="D114" s="79"/>
      <c r="E114" s="8"/>
      <c r="F114" s="8"/>
      <c r="G114" s="90"/>
      <c r="H114" s="93"/>
    </row>
    <row r="115" spans="1:8" s="23" customFormat="1" ht="45.75" outlineLevel="1" thickBot="1" x14ac:dyDescent="0.25">
      <c r="A115" s="29" t="s">
        <v>3</v>
      </c>
      <c r="B115" s="29" t="s">
        <v>4</v>
      </c>
      <c r="C115" s="44" t="s">
        <v>5</v>
      </c>
      <c r="D115" s="80" t="s">
        <v>6</v>
      </c>
      <c r="E115" s="30" t="s">
        <v>143</v>
      </c>
      <c r="F115" s="29" t="s">
        <v>7</v>
      </c>
      <c r="G115" s="91" t="s">
        <v>8</v>
      </c>
      <c r="H115" s="91" t="s">
        <v>9</v>
      </c>
    </row>
    <row r="116" spans="1:8" s="23" customFormat="1" ht="28.15" customHeight="1" outlineLevel="1" thickBot="1" x14ac:dyDescent="0.25">
      <c r="A116" s="48">
        <v>5</v>
      </c>
      <c r="B116" s="48">
        <f>B111+1</f>
        <v>57</v>
      </c>
      <c r="C116" s="46" t="s">
        <v>67</v>
      </c>
      <c r="D116" s="81"/>
      <c r="E116" s="36">
        <f t="shared" ref="E116:E123" si="50">$A$5/$A$6*A116</f>
        <v>12.165450121654501</v>
      </c>
      <c r="F116" s="36" t="str">
        <f t="shared" ref="F116:F123" si="51">IF(D116="","",IF(D116="ja",E116,0))</f>
        <v/>
      </c>
      <c r="G116" s="87">
        <v>0</v>
      </c>
      <c r="H116" s="87"/>
    </row>
    <row r="117" spans="1:8" s="23" customFormat="1" ht="15" customHeight="1" outlineLevel="1" thickBot="1" x14ac:dyDescent="0.25">
      <c r="A117" s="48">
        <v>9</v>
      </c>
      <c r="B117" s="48">
        <f>B116+1</f>
        <v>58</v>
      </c>
      <c r="C117" s="46" t="s">
        <v>68</v>
      </c>
      <c r="D117" s="81"/>
      <c r="E117" s="36">
        <f t="shared" si="50"/>
        <v>21.897810218978105</v>
      </c>
      <c r="F117" s="36" t="str">
        <f t="shared" si="51"/>
        <v/>
      </c>
      <c r="G117" s="87">
        <v>0</v>
      </c>
      <c r="H117" s="87"/>
    </row>
    <row r="118" spans="1:8" s="23" customFormat="1" ht="15.6" customHeight="1" outlineLevel="1" thickBot="1" x14ac:dyDescent="0.25">
      <c r="A118" s="48">
        <v>9</v>
      </c>
      <c r="B118" s="48">
        <f>B117+1</f>
        <v>59</v>
      </c>
      <c r="C118" s="46" t="s">
        <v>139</v>
      </c>
      <c r="D118" s="81"/>
      <c r="E118" s="36">
        <f>$A$5/$A$6*A118</f>
        <v>21.897810218978105</v>
      </c>
      <c r="F118" s="36" t="str">
        <f>IF(D118="","",IF(D118="ja",E118,0))</f>
        <v/>
      </c>
      <c r="G118" s="87">
        <v>0</v>
      </c>
      <c r="H118" s="87"/>
    </row>
    <row r="119" spans="1:8" s="23" customFormat="1" ht="57" outlineLevel="1" thickBot="1" x14ac:dyDescent="0.25">
      <c r="A119" s="48">
        <v>9</v>
      </c>
      <c r="B119" s="48">
        <f>B118+1</f>
        <v>60</v>
      </c>
      <c r="C119" s="46" t="s">
        <v>69</v>
      </c>
      <c r="D119" s="81"/>
      <c r="E119" s="36">
        <f t="shared" si="50"/>
        <v>21.897810218978105</v>
      </c>
      <c r="F119" s="36" t="str">
        <f t="shared" si="51"/>
        <v/>
      </c>
      <c r="G119" s="87">
        <v>0</v>
      </c>
      <c r="H119" s="94"/>
    </row>
    <row r="120" spans="1:8" s="23" customFormat="1" ht="23.25" outlineLevel="1" thickBot="1" x14ac:dyDescent="0.25">
      <c r="A120" s="48">
        <v>1</v>
      </c>
      <c r="B120" s="48">
        <f>B119+1</f>
        <v>61</v>
      </c>
      <c r="C120" s="46" t="s">
        <v>70</v>
      </c>
      <c r="D120" s="81"/>
      <c r="E120" s="36">
        <f>$A$5/$A$6*A120</f>
        <v>2.4330900243309004</v>
      </c>
      <c r="F120" s="36" t="str">
        <f>IF(D120="","",IF(D120="ja",E120,0))</f>
        <v/>
      </c>
      <c r="G120" s="87">
        <v>0</v>
      </c>
      <c r="H120" s="94"/>
    </row>
    <row r="121" spans="1:8" s="23" customFormat="1" ht="23.25" outlineLevel="1" thickBot="1" x14ac:dyDescent="0.25">
      <c r="A121" s="48">
        <v>1</v>
      </c>
      <c r="B121" s="48">
        <f>B120+1</f>
        <v>62</v>
      </c>
      <c r="C121" s="46" t="s">
        <v>71</v>
      </c>
      <c r="D121" s="81"/>
      <c r="E121" s="36">
        <f t="shared" si="50"/>
        <v>2.4330900243309004</v>
      </c>
      <c r="F121" s="36" t="str">
        <f t="shared" si="51"/>
        <v/>
      </c>
      <c r="G121" s="87">
        <v>0</v>
      </c>
      <c r="H121" s="94"/>
    </row>
    <row r="122" spans="1:8" s="23" customFormat="1" ht="23.25" outlineLevel="1" thickBot="1" x14ac:dyDescent="0.25">
      <c r="A122" s="48">
        <v>5</v>
      </c>
      <c r="B122" s="48">
        <f t="shared" ref="B122:B123" si="52">B121+1</f>
        <v>63</v>
      </c>
      <c r="C122" s="53" t="s">
        <v>72</v>
      </c>
      <c r="D122" s="81"/>
      <c r="E122" s="36">
        <f t="shared" si="50"/>
        <v>12.165450121654501</v>
      </c>
      <c r="F122" s="36" t="str">
        <f t="shared" si="51"/>
        <v/>
      </c>
      <c r="G122" s="87">
        <v>0</v>
      </c>
      <c r="H122" s="87"/>
    </row>
    <row r="123" spans="1:8" s="23" customFormat="1" ht="15" customHeight="1" outlineLevel="1" thickBot="1" x14ac:dyDescent="0.25">
      <c r="A123" s="48">
        <v>1</v>
      </c>
      <c r="B123" s="48">
        <f t="shared" si="52"/>
        <v>64</v>
      </c>
      <c r="C123" s="53" t="s">
        <v>73</v>
      </c>
      <c r="D123" s="81"/>
      <c r="E123" s="36">
        <f t="shared" si="50"/>
        <v>2.4330900243309004</v>
      </c>
      <c r="F123" s="47" t="str">
        <f t="shared" si="51"/>
        <v/>
      </c>
      <c r="G123" s="87">
        <v>0</v>
      </c>
      <c r="H123" s="87"/>
    </row>
    <row r="124" spans="1:8" s="23" customFormat="1" ht="34.5" outlineLevel="1" thickBot="1" x14ac:dyDescent="0.25">
      <c r="A124" s="48">
        <v>1</v>
      </c>
      <c r="B124" s="48">
        <f>B123+1</f>
        <v>65</v>
      </c>
      <c r="C124" s="53" t="s">
        <v>74</v>
      </c>
      <c r="D124" s="81"/>
      <c r="E124" s="36">
        <f>$A$5/$A$6*A124</f>
        <v>2.4330900243309004</v>
      </c>
      <c r="F124" s="47" t="str">
        <f>IF(D124="","",IF(D124="ja",E124,0))</f>
        <v/>
      </c>
      <c r="G124" s="87">
        <v>0</v>
      </c>
      <c r="H124" s="87"/>
    </row>
    <row r="125" spans="1:8" s="23" customFormat="1" ht="12" thickBot="1" x14ac:dyDescent="0.25">
      <c r="A125" s="37"/>
      <c r="B125" s="38"/>
      <c r="C125" s="39" t="s">
        <v>15</v>
      </c>
      <c r="D125" s="77"/>
      <c r="E125" s="41">
        <f>SUM(E116:E124)</f>
        <v>99.756690997566906</v>
      </c>
      <c r="F125" s="42">
        <f>SUM(F116:F124)</f>
        <v>0</v>
      </c>
      <c r="G125" s="88">
        <f>SUM(G116:G124)</f>
        <v>0</v>
      </c>
      <c r="H125" s="88"/>
    </row>
    <row r="126" spans="1:8" ht="15" thickBot="1" x14ac:dyDescent="0.25">
      <c r="A126" s="11"/>
      <c r="B126" s="12"/>
      <c r="C126" s="13"/>
      <c r="D126" s="78"/>
      <c r="E126" s="14"/>
      <c r="F126" s="14"/>
      <c r="G126" s="89"/>
      <c r="H126" s="89"/>
    </row>
    <row r="127" spans="1:8" ht="18.75" thickBot="1" x14ac:dyDescent="0.25">
      <c r="A127" s="15"/>
      <c r="B127" s="7" t="s">
        <v>123</v>
      </c>
      <c r="C127" s="8"/>
      <c r="D127" s="79"/>
      <c r="E127" s="8"/>
      <c r="F127" s="8"/>
      <c r="G127" s="90"/>
      <c r="H127" s="93"/>
    </row>
    <row r="128" spans="1:8" s="23" customFormat="1" ht="45.75" outlineLevel="1" thickBot="1" x14ac:dyDescent="0.25">
      <c r="A128" s="29" t="s">
        <v>3</v>
      </c>
      <c r="B128" s="29" t="s">
        <v>4</v>
      </c>
      <c r="C128" s="44" t="s">
        <v>5</v>
      </c>
      <c r="D128" s="80" t="s">
        <v>6</v>
      </c>
      <c r="E128" s="30" t="s">
        <v>143</v>
      </c>
      <c r="F128" s="29" t="s">
        <v>7</v>
      </c>
      <c r="G128" s="91" t="s">
        <v>8</v>
      </c>
      <c r="H128" s="91" t="s">
        <v>9</v>
      </c>
    </row>
    <row r="129" spans="1:8" s="23" customFormat="1" ht="34.5" outlineLevel="1" thickBot="1" x14ac:dyDescent="0.25">
      <c r="A129" s="48">
        <v>9</v>
      </c>
      <c r="B129" s="48">
        <f>B124+1</f>
        <v>66</v>
      </c>
      <c r="C129" s="46" t="s">
        <v>75</v>
      </c>
      <c r="D129" s="81"/>
      <c r="E129" s="36">
        <f t="shared" ref="E129:E134" si="53">$A$5/$A$6*A129</f>
        <v>21.897810218978105</v>
      </c>
      <c r="F129" s="36" t="str">
        <f t="shared" ref="F129:F134" si="54">IF(D129="","",IF(D129="ja",E129,0))</f>
        <v/>
      </c>
      <c r="G129" s="87">
        <v>0</v>
      </c>
      <c r="H129" s="87"/>
    </row>
    <row r="130" spans="1:8" s="23" customFormat="1" ht="28.9" customHeight="1" outlineLevel="1" thickBot="1" x14ac:dyDescent="0.25">
      <c r="A130" s="48">
        <v>9</v>
      </c>
      <c r="B130" s="48">
        <f>B129+1</f>
        <v>67</v>
      </c>
      <c r="C130" s="46" t="s">
        <v>140</v>
      </c>
      <c r="D130" s="81"/>
      <c r="E130" s="36">
        <f>$A$5/$A$6*A130</f>
        <v>21.897810218978105</v>
      </c>
      <c r="F130" s="36" t="str">
        <f>IF(D130="","",IF(D130="ja",E130,0))</f>
        <v/>
      </c>
      <c r="G130" s="87">
        <v>0</v>
      </c>
      <c r="H130" s="87"/>
    </row>
    <row r="131" spans="1:8" s="23" customFormat="1" ht="27" customHeight="1" outlineLevel="1" thickBot="1" x14ac:dyDescent="0.25">
      <c r="A131" s="48">
        <v>1</v>
      </c>
      <c r="B131" s="48">
        <f>B130+1</f>
        <v>68</v>
      </c>
      <c r="C131" s="52" t="s">
        <v>76</v>
      </c>
      <c r="D131" s="81"/>
      <c r="E131" s="36">
        <f t="shared" si="53"/>
        <v>2.4330900243309004</v>
      </c>
      <c r="F131" s="36" t="str">
        <f t="shared" si="54"/>
        <v/>
      </c>
      <c r="G131" s="87">
        <v>0</v>
      </c>
      <c r="H131" s="87"/>
    </row>
    <row r="132" spans="1:8" s="23" customFormat="1" ht="34.5" outlineLevel="1" thickBot="1" x14ac:dyDescent="0.25">
      <c r="A132" s="48">
        <v>5</v>
      </c>
      <c r="B132" s="48">
        <f t="shared" ref="B132:B134" si="55">B131+1</f>
        <v>69</v>
      </c>
      <c r="C132" s="46" t="s">
        <v>77</v>
      </c>
      <c r="D132" s="81"/>
      <c r="E132" s="36">
        <f t="shared" si="53"/>
        <v>12.165450121654501</v>
      </c>
      <c r="F132" s="36" t="str">
        <f t="shared" si="54"/>
        <v/>
      </c>
      <c r="G132" s="87">
        <v>0</v>
      </c>
      <c r="H132" s="87"/>
    </row>
    <row r="133" spans="1:8" s="23" customFormat="1" ht="45.75" outlineLevel="1" thickBot="1" x14ac:dyDescent="0.25">
      <c r="A133" s="48">
        <v>5</v>
      </c>
      <c r="B133" s="48">
        <f t="shared" si="55"/>
        <v>70</v>
      </c>
      <c r="C133" s="46" t="s">
        <v>78</v>
      </c>
      <c r="D133" s="81"/>
      <c r="E133" s="36">
        <f t="shared" si="53"/>
        <v>12.165450121654501</v>
      </c>
      <c r="F133" s="36" t="str">
        <f t="shared" si="54"/>
        <v/>
      </c>
      <c r="G133" s="87">
        <v>0</v>
      </c>
      <c r="H133" s="87"/>
    </row>
    <row r="134" spans="1:8" s="23" customFormat="1" ht="34.5" outlineLevel="1" thickBot="1" x14ac:dyDescent="0.25">
      <c r="A134" s="48">
        <v>1</v>
      </c>
      <c r="B134" s="48">
        <f t="shared" si="55"/>
        <v>71</v>
      </c>
      <c r="C134" s="53" t="s">
        <v>79</v>
      </c>
      <c r="D134" s="81"/>
      <c r="E134" s="36">
        <f t="shared" si="53"/>
        <v>2.4330900243309004</v>
      </c>
      <c r="F134" s="36" t="str">
        <f t="shared" si="54"/>
        <v/>
      </c>
      <c r="G134" s="87">
        <v>0</v>
      </c>
      <c r="H134" s="87"/>
    </row>
    <row r="135" spans="1:8" s="23" customFormat="1" ht="12" thickBot="1" x14ac:dyDescent="0.25">
      <c r="A135" s="37"/>
      <c r="B135" s="38"/>
      <c r="C135" s="39" t="s">
        <v>15</v>
      </c>
      <c r="D135" s="77"/>
      <c r="E135" s="41">
        <f>SUM(E129:E134)</f>
        <v>72.992700729927009</v>
      </c>
      <c r="F135" s="42">
        <f>SUM(F129:F134)</f>
        <v>0</v>
      </c>
      <c r="G135" s="88">
        <f>SUM(G129:G134)</f>
        <v>0</v>
      </c>
      <c r="H135" s="88"/>
    </row>
    <row r="136" spans="1:8" ht="15" thickBot="1" x14ac:dyDescent="0.25">
      <c r="A136" s="11"/>
      <c r="B136" s="12"/>
      <c r="C136" s="13"/>
      <c r="D136" s="78"/>
      <c r="E136" s="14"/>
      <c r="F136" s="14"/>
      <c r="G136" s="89"/>
      <c r="H136" s="89"/>
    </row>
    <row r="137" spans="1:8" ht="18.75" thickBot="1" x14ac:dyDescent="0.25">
      <c r="A137" s="15"/>
      <c r="B137" s="7" t="s">
        <v>124</v>
      </c>
      <c r="C137" s="8"/>
      <c r="D137" s="79"/>
      <c r="E137" s="8"/>
      <c r="F137" s="8"/>
      <c r="G137" s="90"/>
      <c r="H137" s="93"/>
    </row>
    <row r="138" spans="1:8" s="23" customFormat="1" ht="45.75" outlineLevel="1" thickBot="1" x14ac:dyDescent="0.25">
      <c r="A138" s="29" t="s">
        <v>3</v>
      </c>
      <c r="B138" s="29" t="s">
        <v>4</v>
      </c>
      <c r="C138" s="44" t="s">
        <v>5</v>
      </c>
      <c r="D138" s="80" t="s">
        <v>6</v>
      </c>
      <c r="E138" s="30" t="s">
        <v>143</v>
      </c>
      <c r="F138" s="29" t="s">
        <v>7</v>
      </c>
      <c r="G138" s="91" t="s">
        <v>8</v>
      </c>
      <c r="H138" s="91" t="s">
        <v>9</v>
      </c>
    </row>
    <row r="139" spans="1:8" s="23" customFormat="1" ht="17.45" customHeight="1" outlineLevel="1" thickBot="1" x14ac:dyDescent="0.25">
      <c r="A139" s="48">
        <v>5</v>
      </c>
      <c r="B139" s="48">
        <f>B134+1</f>
        <v>72</v>
      </c>
      <c r="C139" s="46" t="s">
        <v>80</v>
      </c>
      <c r="D139" s="81"/>
      <c r="E139" s="36">
        <f t="shared" ref="E139:E140" si="56">$A$5/$A$6*A139</f>
        <v>12.165450121654501</v>
      </c>
      <c r="F139" s="36" t="str">
        <f t="shared" ref="F139:F140" si="57">IF(D139="","",IF(D139="ja",E139,0))</f>
        <v/>
      </c>
      <c r="G139" s="87">
        <v>0</v>
      </c>
      <c r="H139" s="87"/>
    </row>
    <row r="140" spans="1:8" s="23" customFormat="1" ht="23.25" outlineLevel="1" thickBot="1" x14ac:dyDescent="0.25">
      <c r="A140" s="48">
        <v>1</v>
      </c>
      <c r="B140" s="48">
        <f t="shared" ref="B140" si="58">B139+1</f>
        <v>73</v>
      </c>
      <c r="C140" s="46" t="s">
        <v>81</v>
      </c>
      <c r="D140" s="81"/>
      <c r="E140" s="36">
        <f t="shared" si="56"/>
        <v>2.4330900243309004</v>
      </c>
      <c r="F140" s="36" t="str">
        <f t="shared" si="57"/>
        <v/>
      </c>
      <c r="G140" s="87">
        <v>0</v>
      </c>
      <c r="H140" s="87"/>
    </row>
    <row r="141" spans="1:8" s="23" customFormat="1" ht="12" thickBot="1" x14ac:dyDescent="0.25">
      <c r="A141" s="37"/>
      <c r="B141" s="38"/>
      <c r="C141" s="39" t="s">
        <v>15</v>
      </c>
      <c r="D141" s="77"/>
      <c r="E141" s="41">
        <f>SUM(E139:E140)</f>
        <v>14.598540145985401</v>
      </c>
      <c r="F141" s="42">
        <f>SUM(F139:F140)</f>
        <v>0</v>
      </c>
      <c r="G141" s="88">
        <f>SUM(G139:G140)</f>
        <v>0</v>
      </c>
      <c r="H141" s="88"/>
    </row>
    <row r="142" spans="1:8" ht="15" thickBot="1" x14ac:dyDescent="0.25">
      <c r="A142" s="11"/>
      <c r="B142" s="12"/>
      <c r="C142" s="13"/>
      <c r="D142" s="78"/>
      <c r="E142" s="14"/>
      <c r="F142" s="14"/>
      <c r="G142" s="89"/>
      <c r="H142" s="89"/>
    </row>
    <row r="143" spans="1:8" ht="18.75" thickBot="1" x14ac:dyDescent="0.25">
      <c r="A143" s="15"/>
      <c r="B143" s="7" t="s">
        <v>125</v>
      </c>
      <c r="C143" s="8"/>
      <c r="D143" s="79"/>
      <c r="E143" s="8"/>
      <c r="F143" s="8"/>
      <c r="G143" s="90"/>
      <c r="H143" s="93"/>
    </row>
    <row r="144" spans="1:8" s="23" customFormat="1" ht="45.75" outlineLevel="1" thickBot="1" x14ac:dyDescent="0.25">
      <c r="A144" s="29" t="s">
        <v>3</v>
      </c>
      <c r="B144" s="29" t="s">
        <v>4</v>
      </c>
      <c r="C144" s="44" t="s">
        <v>5</v>
      </c>
      <c r="D144" s="80" t="s">
        <v>6</v>
      </c>
      <c r="E144" s="30" t="s">
        <v>143</v>
      </c>
      <c r="F144" s="29" t="s">
        <v>7</v>
      </c>
      <c r="G144" s="91" t="s">
        <v>8</v>
      </c>
      <c r="H144" s="91" t="s">
        <v>9</v>
      </c>
    </row>
    <row r="145" spans="1:8" s="23" customFormat="1" ht="28.15" customHeight="1" outlineLevel="1" thickBot="1" x14ac:dyDescent="0.25">
      <c r="A145" s="48">
        <v>1</v>
      </c>
      <c r="B145" s="48">
        <f>B140+1</f>
        <v>74</v>
      </c>
      <c r="C145" s="46" t="s">
        <v>114</v>
      </c>
      <c r="D145" s="81"/>
      <c r="E145" s="36">
        <f t="shared" ref="E145:E153" si="59">$A$5/$A$6*A145</f>
        <v>2.4330900243309004</v>
      </c>
      <c r="F145" s="36" t="str">
        <f t="shared" ref="F145:F154" si="60">IF(D145="","",IF(D145="ja",E145,0))</f>
        <v/>
      </c>
      <c r="G145" s="87">
        <v>0</v>
      </c>
      <c r="H145" s="87"/>
    </row>
    <row r="146" spans="1:8" s="23" customFormat="1" ht="27.6" customHeight="1" outlineLevel="1" thickBot="1" x14ac:dyDescent="0.25">
      <c r="A146" s="48">
        <v>1</v>
      </c>
      <c r="B146" s="48">
        <f>B145+1</f>
        <v>75</v>
      </c>
      <c r="C146" s="54" t="s">
        <v>141</v>
      </c>
      <c r="D146" s="81"/>
      <c r="E146" s="36">
        <f t="shared" si="59"/>
        <v>2.4330900243309004</v>
      </c>
      <c r="F146" s="36" t="str">
        <f t="shared" si="60"/>
        <v/>
      </c>
      <c r="G146" s="87">
        <v>0</v>
      </c>
      <c r="H146" s="87"/>
    </row>
    <row r="147" spans="1:8" s="23" customFormat="1" ht="35.450000000000003" customHeight="1" outlineLevel="1" thickBot="1" x14ac:dyDescent="0.25">
      <c r="A147" s="48">
        <v>1</v>
      </c>
      <c r="B147" s="48">
        <f t="shared" ref="B147:B154" si="61">B146+1</f>
        <v>76</v>
      </c>
      <c r="C147" s="55" t="s">
        <v>82</v>
      </c>
      <c r="D147" s="81"/>
      <c r="E147" s="36">
        <f t="shared" si="59"/>
        <v>2.4330900243309004</v>
      </c>
      <c r="F147" s="36" t="str">
        <f t="shared" si="60"/>
        <v/>
      </c>
      <c r="G147" s="87">
        <v>0</v>
      </c>
      <c r="H147" s="87"/>
    </row>
    <row r="148" spans="1:8" s="23" customFormat="1" ht="139.15" customHeight="1" outlineLevel="1" thickBot="1" x14ac:dyDescent="0.25">
      <c r="A148" s="48">
        <v>1</v>
      </c>
      <c r="B148" s="48">
        <f t="shared" si="61"/>
        <v>77</v>
      </c>
      <c r="C148" s="56" t="s">
        <v>119</v>
      </c>
      <c r="D148" s="81"/>
      <c r="E148" s="36">
        <f t="shared" si="59"/>
        <v>2.4330900243309004</v>
      </c>
      <c r="F148" s="36" t="str">
        <f t="shared" si="60"/>
        <v/>
      </c>
      <c r="G148" s="87">
        <v>0</v>
      </c>
      <c r="H148" s="87"/>
    </row>
    <row r="149" spans="1:8" s="23" customFormat="1" ht="23.25" outlineLevel="1" thickBot="1" x14ac:dyDescent="0.25">
      <c r="A149" s="48">
        <v>1</v>
      </c>
      <c r="B149" s="48">
        <f>B148+1</f>
        <v>78</v>
      </c>
      <c r="C149" s="54" t="s">
        <v>83</v>
      </c>
      <c r="D149" s="81"/>
      <c r="E149" s="36">
        <f t="shared" si="59"/>
        <v>2.4330900243309004</v>
      </c>
      <c r="F149" s="36" t="str">
        <f t="shared" si="60"/>
        <v/>
      </c>
      <c r="G149" s="87">
        <v>0</v>
      </c>
      <c r="H149" s="87"/>
    </row>
    <row r="150" spans="1:8" s="23" customFormat="1" ht="23.25" outlineLevel="1" thickBot="1" x14ac:dyDescent="0.25">
      <c r="A150" s="48">
        <v>1</v>
      </c>
      <c r="B150" s="48">
        <f t="shared" si="61"/>
        <v>79</v>
      </c>
      <c r="C150" s="54" t="s">
        <v>84</v>
      </c>
      <c r="D150" s="81"/>
      <c r="E150" s="36">
        <f t="shared" si="59"/>
        <v>2.4330900243309004</v>
      </c>
      <c r="F150" s="36" t="str">
        <f t="shared" si="60"/>
        <v/>
      </c>
      <c r="G150" s="87">
        <v>0</v>
      </c>
      <c r="H150" s="87"/>
    </row>
    <row r="151" spans="1:8" s="23" customFormat="1" ht="169.9" customHeight="1" outlineLevel="1" thickBot="1" x14ac:dyDescent="0.25">
      <c r="A151" s="48">
        <v>1</v>
      </c>
      <c r="B151" s="48">
        <f t="shared" si="61"/>
        <v>80</v>
      </c>
      <c r="C151" s="54" t="s">
        <v>120</v>
      </c>
      <c r="D151" s="81"/>
      <c r="E151" s="36">
        <f t="shared" si="59"/>
        <v>2.4330900243309004</v>
      </c>
      <c r="F151" s="36" t="str">
        <f t="shared" si="60"/>
        <v/>
      </c>
      <c r="G151" s="87">
        <v>0</v>
      </c>
      <c r="H151" s="87"/>
    </row>
    <row r="152" spans="1:8" s="23" customFormat="1" ht="27" customHeight="1" outlineLevel="1" thickBot="1" x14ac:dyDescent="0.25">
      <c r="A152" s="48">
        <v>1</v>
      </c>
      <c r="B152" s="48">
        <f>B151+1</f>
        <v>81</v>
      </c>
      <c r="C152" s="54" t="s">
        <v>85</v>
      </c>
      <c r="D152" s="81"/>
      <c r="E152" s="36">
        <f t="shared" si="59"/>
        <v>2.4330900243309004</v>
      </c>
      <c r="F152" s="36" t="str">
        <f t="shared" si="60"/>
        <v/>
      </c>
      <c r="G152" s="87">
        <v>0</v>
      </c>
      <c r="H152" s="87"/>
    </row>
    <row r="153" spans="1:8" s="23" customFormat="1" ht="17.45" customHeight="1" outlineLevel="1" thickBot="1" x14ac:dyDescent="0.25">
      <c r="A153" s="48">
        <v>1</v>
      </c>
      <c r="B153" s="48">
        <f t="shared" si="61"/>
        <v>82</v>
      </c>
      <c r="C153" s="54" t="s">
        <v>86</v>
      </c>
      <c r="D153" s="81"/>
      <c r="E153" s="36">
        <f t="shared" si="59"/>
        <v>2.4330900243309004</v>
      </c>
      <c r="F153" s="36" t="str">
        <f t="shared" si="60"/>
        <v/>
      </c>
      <c r="G153" s="87">
        <v>0</v>
      </c>
      <c r="H153" s="87"/>
    </row>
    <row r="154" spans="1:8" s="23" customFormat="1" ht="25.9" customHeight="1" outlineLevel="1" thickBot="1" x14ac:dyDescent="0.25">
      <c r="A154" s="48">
        <v>1</v>
      </c>
      <c r="B154" s="48">
        <f t="shared" si="61"/>
        <v>83</v>
      </c>
      <c r="C154" s="54" t="s">
        <v>87</v>
      </c>
      <c r="D154" s="81"/>
      <c r="E154" s="36">
        <f t="shared" ref="E154" si="62">$A$5/$A$6*A154</f>
        <v>2.4330900243309004</v>
      </c>
      <c r="F154" s="36" t="str">
        <f t="shared" si="60"/>
        <v/>
      </c>
      <c r="G154" s="87">
        <v>0</v>
      </c>
      <c r="H154" s="87"/>
    </row>
    <row r="155" spans="1:8" s="23" customFormat="1" ht="12" thickBot="1" x14ac:dyDescent="0.25">
      <c r="A155" s="37"/>
      <c r="B155" s="38"/>
      <c r="C155" s="39" t="s">
        <v>15</v>
      </c>
      <c r="D155" s="77"/>
      <c r="E155" s="41">
        <f>SUM(E145:E154)</f>
        <v>24.330900243309006</v>
      </c>
      <c r="F155" s="42">
        <f>SUM(F145:F154)</f>
        <v>0</v>
      </c>
      <c r="G155" s="88">
        <f>SUM(G145:G154)</f>
        <v>0</v>
      </c>
      <c r="H155" s="88"/>
    </row>
    <row r="156" spans="1:8" ht="15" thickBot="1" x14ac:dyDescent="0.25">
      <c r="A156" s="11"/>
      <c r="B156" s="12"/>
      <c r="C156" s="13"/>
      <c r="D156" s="78"/>
      <c r="E156" s="14"/>
      <c r="F156" s="14"/>
      <c r="G156" s="89"/>
      <c r="H156" s="89"/>
    </row>
    <row r="157" spans="1:8" ht="18.75" thickBot="1" x14ac:dyDescent="0.25">
      <c r="A157" s="11"/>
      <c r="B157" s="7" t="s">
        <v>126</v>
      </c>
      <c r="C157" s="8"/>
      <c r="D157" s="79"/>
      <c r="E157" s="8"/>
      <c r="F157" s="8"/>
      <c r="G157" s="90"/>
      <c r="H157" s="93"/>
    </row>
    <row r="158" spans="1:8" s="23" customFormat="1" ht="45.75" outlineLevel="1" thickBot="1" x14ac:dyDescent="0.25">
      <c r="A158" s="29" t="s">
        <v>3</v>
      </c>
      <c r="B158" s="29" t="s">
        <v>4</v>
      </c>
      <c r="C158" s="44" t="s">
        <v>5</v>
      </c>
      <c r="D158" s="80" t="s">
        <v>6</v>
      </c>
      <c r="E158" s="30" t="s">
        <v>143</v>
      </c>
      <c r="F158" s="29" t="s">
        <v>7</v>
      </c>
      <c r="G158" s="91" t="s">
        <v>8</v>
      </c>
      <c r="H158" s="91" t="s">
        <v>9</v>
      </c>
    </row>
    <row r="159" spans="1:8" s="23" customFormat="1" ht="16.899999999999999" customHeight="1" outlineLevel="1" thickBot="1" x14ac:dyDescent="0.25">
      <c r="A159" s="48">
        <v>5</v>
      </c>
      <c r="B159" s="48">
        <f>B154+1</f>
        <v>84</v>
      </c>
      <c r="C159" s="46" t="s">
        <v>88</v>
      </c>
      <c r="D159" s="81"/>
      <c r="E159" s="36">
        <f>$A$5/$A$6*A159</f>
        <v>12.165450121654501</v>
      </c>
      <c r="F159" s="36" t="str">
        <f t="shared" ref="F159" si="63">IF(D159="","",IF(D159="ja",E159,0))</f>
        <v/>
      </c>
      <c r="G159" s="87">
        <v>0</v>
      </c>
      <c r="H159" s="87"/>
    </row>
    <row r="160" spans="1:8" s="23" customFormat="1" ht="23.25" outlineLevel="1" thickBot="1" x14ac:dyDescent="0.25">
      <c r="A160" s="48">
        <v>1</v>
      </c>
      <c r="B160" s="48">
        <f>B159+1</f>
        <v>85</v>
      </c>
      <c r="C160" s="46" t="s">
        <v>89</v>
      </c>
      <c r="D160" s="81"/>
      <c r="E160" s="36">
        <f>$A$5/$A$6*A160</f>
        <v>2.4330900243309004</v>
      </c>
      <c r="F160" s="36" t="str">
        <f t="shared" ref="F160:F161" si="64">IF(D160="","",IF(D160="ja",E160,0))</f>
        <v/>
      </c>
      <c r="G160" s="87">
        <v>0</v>
      </c>
      <c r="H160" s="87"/>
    </row>
    <row r="161" spans="1:8" s="23" customFormat="1" ht="16.899999999999999" customHeight="1" outlineLevel="1" thickBot="1" x14ac:dyDescent="0.25">
      <c r="A161" s="48">
        <v>9</v>
      </c>
      <c r="B161" s="48">
        <f>B160+1</f>
        <v>86</v>
      </c>
      <c r="C161" s="46" t="s">
        <v>90</v>
      </c>
      <c r="D161" s="81"/>
      <c r="E161" s="36">
        <f t="shared" ref="E161:E164" si="65">$A$5/$A$6*A161</f>
        <v>21.897810218978105</v>
      </c>
      <c r="F161" s="36" t="str">
        <f t="shared" si="64"/>
        <v/>
      </c>
      <c r="G161" s="87">
        <v>0</v>
      </c>
      <c r="H161" s="87"/>
    </row>
    <row r="162" spans="1:8" s="23" customFormat="1" ht="185.45" customHeight="1" outlineLevel="1" thickBot="1" x14ac:dyDescent="0.25">
      <c r="A162" s="48">
        <v>9</v>
      </c>
      <c r="B162" s="48">
        <f t="shared" ref="B162" si="66">B161+1</f>
        <v>87</v>
      </c>
      <c r="C162" s="46" t="s">
        <v>91</v>
      </c>
      <c r="D162" s="81"/>
      <c r="E162" s="36">
        <f t="shared" si="65"/>
        <v>21.897810218978105</v>
      </c>
      <c r="F162" s="36" t="str">
        <f t="shared" ref="F162:F164" si="67">IF(D162="","",IF(D162="ja",E162,0))</f>
        <v/>
      </c>
      <c r="G162" s="87">
        <v>0</v>
      </c>
      <c r="H162" s="87"/>
    </row>
    <row r="163" spans="1:8" s="23" customFormat="1" ht="34.5" outlineLevel="1" thickBot="1" x14ac:dyDescent="0.25">
      <c r="A163" s="48">
        <v>1</v>
      </c>
      <c r="B163" s="48">
        <f>B162+1</f>
        <v>88</v>
      </c>
      <c r="C163" s="46" t="s">
        <v>92</v>
      </c>
      <c r="D163" s="81"/>
      <c r="E163" s="36">
        <f t="shared" ref="E163" si="68">$A$5/$A$6*A163</f>
        <v>2.4330900243309004</v>
      </c>
      <c r="F163" s="36" t="str">
        <f t="shared" ref="F163" si="69">IF(D163="","",IF(D163="ja",E163,0))</f>
        <v/>
      </c>
      <c r="G163" s="87">
        <v>0</v>
      </c>
      <c r="H163" s="87"/>
    </row>
    <row r="164" spans="1:8" s="23" customFormat="1" ht="49.9" customHeight="1" outlineLevel="1" thickBot="1" x14ac:dyDescent="0.25">
      <c r="A164" s="48">
        <v>1</v>
      </c>
      <c r="B164" s="48">
        <f>B163+1</f>
        <v>89</v>
      </c>
      <c r="C164" s="46" t="s">
        <v>93</v>
      </c>
      <c r="D164" s="81"/>
      <c r="E164" s="36">
        <f t="shared" si="65"/>
        <v>2.4330900243309004</v>
      </c>
      <c r="F164" s="36" t="str">
        <f t="shared" si="67"/>
        <v/>
      </c>
      <c r="G164" s="87">
        <v>0</v>
      </c>
      <c r="H164" s="87"/>
    </row>
    <row r="165" spans="1:8" s="23" customFormat="1" ht="12" thickBot="1" x14ac:dyDescent="0.25">
      <c r="A165" s="37"/>
      <c r="B165" s="32"/>
      <c r="C165" s="39" t="s">
        <v>15</v>
      </c>
      <c r="D165" s="82"/>
      <c r="E165" s="57">
        <f>SUM(E159:E164)</f>
        <v>63.260340632603416</v>
      </c>
      <c r="F165" s="42">
        <f>SUM(F159:F164)</f>
        <v>0</v>
      </c>
      <c r="G165" s="88">
        <f>SUM(G159:G164)</f>
        <v>0</v>
      </c>
      <c r="H165" s="88"/>
    </row>
    <row r="166" spans="1:8" ht="15" thickBot="1" x14ac:dyDescent="0.25">
      <c r="A166" s="11"/>
      <c r="B166" s="12"/>
      <c r="C166" s="13"/>
      <c r="D166" s="78"/>
      <c r="E166" s="14"/>
      <c r="F166" s="14"/>
      <c r="G166" s="89"/>
      <c r="H166" s="89"/>
    </row>
    <row r="167" spans="1:8" ht="18.75" thickBot="1" x14ac:dyDescent="0.25">
      <c r="A167" s="1"/>
      <c r="B167" s="7" t="s">
        <v>127</v>
      </c>
      <c r="C167" s="8"/>
      <c r="D167" s="79"/>
      <c r="E167" s="8"/>
      <c r="F167" s="8"/>
      <c r="G167" s="90"/>
      <c r="H167" s="93"/>
    </row>
    <row r="168" spans="1:8" s="23" customFormat="1" ht="45.75" outlineLevel="1" thickBot="1" x14ac:dyDescent="0.25">
      <c r="A168" s="29" t="s">
        <v>3</v>
      </c>
      <c r="B168" s="29" t="s">
        <v>4</v>
      </c>
      <c r="C168" s="44" t="s">
        <v>5</v>
      </c>
      <c r="D168" s="80" t="s">
        <v>6</v>
      </c>
      <c r="E168" s="30" t="s">
        <v>143</v>
      </c>
      <c r="F168" s="29" t="s">
        <v>7</v>
      </c>
      <c r="G168" s="91" t="s">
        <v>8</v>
      </c>
      <c r="H168" s="91" t="s">
        <v>9</v>
      </c>
    </row>
    <row r="169" spans="1:8" s="23" customFormat="1" ht="27" customHeight="1" outlineLevel="1" thickBot="1" x14ac:dyDescent="0.25">
      <c r="A169" s="45">
        <v>1</v>
      </c>
      <c r="B169" s="45">
        <f>B164+1</f>
        <v>90</v>
      </c>
      <c r="C169" s="49" t="s">
        <v>134</v>
      </c>
      <c r="D169" s="81"/>
      <c r="E169" s="36">
        <f>$A$5/$A$6*A169</f>
        <v>2.4330900243309004</v>
      </c>
      <c r="F169" s="47" t="str">
        <f t="shared" ref="F169:F171" si="70">IF(D169="","",IF(D169="ja",E169,0))</f>
        <v/>
      </c>
      <c r="G169" s="87">
        <v>0</v>
      </c>
      <c r="H169" s="87"/>
    </row>
    <row r="170" spans="1:8" s="23" customFormat="1" ht="33" customHeight="1" outlineLevel="1" thickBot="1" x14ac:dyDescent="0.25">
      <c r="A170" s="45">
        <v>1</v>
      </c>
      <c r="B170" s="45">
        <f t="shared" ref="B170:B172" si="71">B169+1</f>
        <v>91</v>
      </c>
      <c r="C170" s="49" t="s">
        <v>135</v>
      </c>
      <c r="D170" s="81"/>
      <c r="E170" s="36">
        <f>$A$5/$A$6*A170</f>
        <v>2.4330900243309004</v>
      </c>
      <c r="F170" s="47" t="str">
        <f t="shared" ref="F170" si="72">IF(D170="","",IF(D170="ja",E170,0))</f>
        <v/>
      </c>
      <c r="G170" s="87">
        <v>0</v>
      </c>
      <c r="H170" s="87"/>
    </row>
    <row r="171" spans="1:8" s="23" customFormat="1" ht="28.9" customHeight="1" outlineLevel="1" thickBot="1" x14ac:dyDescent="0.25">
      <c r="A171" s="45">
        <v>1</v>
      </c>
      <c r="B171" s="45">
        <f t="shared" si="71"/>
        <v>92</v>
      </c>
      <c r="C171" s="49" t="s">
        <v>113</v>
      </c>
      <c r="D171" s="81"/>
      <c r="E171" s="36">
        <f t="shared" ref="E171:E172" si="73">$A$5/$A$6*A171</f>
        <v>2.4330900243309004</v>
      </c>
      <c r="F171" s="47" t="str">
        <f t="shared" si="70"/>
        <v/>
      </c>
      <c r="G171" s="87">
        <v>0</v>
      </c>
      <c r="H171" s="87"/>
    </row>
    <row r="172" spans="1:8" s="23" customFormat="1" ht="28.9" customHeight="1" outlineLevel="1" thickBot="1" x14ac:dyDescent="0.25">
      <c r="A172" s="45">
        <v>1</v>
      </c>
      <c r="B172" s="45">
        <f t="shared" si="71"/>
        <v>93</v>
      </c>
      <c r="C172" s="49" t="s">
        <v>116</v>
      </c>
      <c r="D172" s="81"/>
      <c r="E172" s="36">
        <f t="shared" si="73"/>
        <v>2.4330900243309004</v>
      </c>
      <c r="F172" s="47" t="str">
        <f t="shared" ref="F172" si="74">IF(D172="","",IF(D172="ja",E172,0))</f>
        <v/>
      </c>
      <c r="G172" s="87">
        <v>0</v>
      </c>
      <c r="H172" s="87"/>
    </row>
    <row r="173" spans="1:8" s="23" customFormat="1" ht="12" thickBot="1" x14ac:dyDescent="0.25">
      <c r="A173" s="20"/>
      <c r="B173" s="38"/>
      <c r="C173" s="39" t="s">
        <v>15</v>
      </c>
      <c r="D173" s="77"/>
      <c r="E173" s="41">
        <f>SUM(E169:E172)</f>
        <v>9.7323600973236015</v>
      </c>
      <c r="F173" s="58">
        <f>SUM(F169:F172)</f>
        <v>0</v>
      </c>
      <c r="G173" s="88">
        <f>SUM(G169:G172)</f>
        <v>0</v>
      </c>
      <c r="H173" s="88"/>
    </row>
    <row r="174" spans="1:8" ht="15" thickBot="1" x14ac:dyDescent="0.25">
      <c r="A174" s="1"/>
      <c r="B174" s="16"/>
      <c r="C174" s="3"/>
      <c r="D174" s="83"/>
      <c r="E174" s="4"/>
      <c r="F174" s="4"/>
      <c r="G174" s="89"/>
      <c r="H174" s="89"/>
    </row>
    <row r="175" spans="1:8" ht="18.75" thickBot="1" x14ac:dyDescent="0.25">
      <c r="A175" s="1"/>
      <c r="B175" s="7" t="s">
        <v>128</v>
      </c>
      <c r="C175" s="8"/>
      <c r="D175" s="79"/>
      <c r="E175" s="8"/>
      <c r="F175" s="8"/>
      <c r="G175" s="90"/>
      <c r="H175" s="93"/>
    </row>
    <row r="176" spans="1:8" s="23" customFormat="1" ht="45.75" outlineLevel="1" thickBot="1" x14ac:dyDescent="0.25">
      <c r="A176" s="29" t="s">
        <v>3</v>
      </c>
      <c r="B176" s="29" t="s">
        <v>4</v>
      </c>
      <c r="C176" s="59" t="s">
        <v>5</v>
      </c>
      <c r="D176" s="80" t="s">
        <v>6</v>
      </c>
      <c r="E176" s="30" t="s">
        <v>143</v>
      </c>
      <c r="F176" s="29" t="s">
        <v>7</v>
      </c>
      <c r="G176" s="91" t="s">
        <v>8</v>
      </c>
      <c r="H176" s="91" t="s">
        <v>9</v>
      </c>
    </row>
    <row r="177" spans="1:8" s="23" customFormat="1" ht="79.5" outlineLevel="1" thickBot="1" x14ac:dyDescent="0.25">
      <c r="A177" s="48">
        <v>9</v>
      </c>
      <c r="B177" s="48">
        <f>B172+1</f>
        <v>94</v>
      </c>
      <c r="C177" s="60" t="s">
        <v>94</v>
      </c>
      <c r="D177" s="76"/>
      <c r="E177" s="36">
        <f t="shared" ref="E177:E180" si="75">$A$5/$A$6*A177</f>
        <v>21.897810218978105</v>
      </c>
      <c r="F177" s="36" t="str">
        <f>IF(D177="","",IF(D177="ja",E177,0))</f>
        <v/>
      </c>
      <c r="G177" s="87">
        <v>0</v>
      </c>
      <c r="H177" s="87"/>
    </row>
    <row r="178" spans="1:8" s="23" customFormat="1" ht="57" outlineLevel="1" thickBot="1" x14ac:dyDescent="0.25">
      <c r="A178" s="48">
        <v>5</v>
      </c>
      <c r="B178" s="48">
        <f>B177+1</f>
        <v>95</v>
      </c>
      <c r="C178" s="52" t="s">
        <v>95</v>
      </c>
      <c r="D178" s="76"/>
      <c r="E178" s="36">
        <f t="shared" si="75"/>
        <v>12.165450121654501</v>
      </c>
      <c r="F178" s="36" t="str">
        <f t="shared" ref="F178:F180" si="76">IF(D178="","",IF(D178="ja",E178,0))</f>
        <v/>
      </c>
      <c r="G178" s="87">
        <v>0</v>
      </c>
      <c r="H178" s="87"/>
    </row>
    <row r="179" spans="1:8" s="23" customFormat="1" ht="45.75" outlineLevel="1" thickBot="1" x14ac:dyDescent="0.25">
      <c r="A179" s="48">
        <v>9</v>
      </c>
      <c r="B179" s="48">
        <f t="shared" ref="B179:B183" si="77">B178+1</f>
        <v>96</v>
      </c>
      <c r="C179" s="46" t="s">
        <v>96</v>
      </c>
      <c r="D179" s="76"/>
      <c r="E179" s="36">
        <f t="shared" si="75"/>
        <v>21.897810218978105</v>
      </c>
      <c r="F179" s="36" t="str">
        <f t="shared" si="76"/>
        <v/>
      </c>
      <c r="G179" s="87">
        <v>0</v>
      </c>
      <c r="H179" s="87"/>
    </row>
    <row r="180" spans="1:8" s="23" customFormat="1" ht="34.5" outlineLevel="1" thickBot="1" x14ac:dyDescent="0.25">
      <c r="A180" s="48">
        <v>9</v>
      </c>
      <c r="B180" s="48">
        <f t="shared" si="77"/>
        <v>97</v>
      </c>
      <c r="C180" s="60" t="s">
        <v>97</v>
      </c>
      <c r="D180" s="76"/>
      <c r="E180" s="36">
        <f t="shared" si="75"/>
        <v>21.897810218978105</v>
      </c>
      <c r="F180" s="61" t="str">
        <f t="shared" si="76"/>
        <v/>
      </c>
      <c r="G180" s="92">
        <v>0</v>
      </c>
      <c r="H180" s="92"/>
    </row>
    <row r="181" spans="1:8" s="23" customFormat="1" ht="57" outlineLevel="1" thickBot="1" x14ac:dyDescent="0.25">
      <c r="A181" s="48">
        <v>5</v>
      </c>
      <c r="B181" s="48">
        <f t="shared" si="77"/>
        <v>98</v>
      </c>
      <c r="C181" s="35" t="s">
        <v>98</v>
      </c>
      <c r="D181" s="76"/>
      <c r="E181" s="36">
        <f>$A$5/$A$6*A181</f>
        <v>12.165450121654501</v>
      </c>
      <c r="F181" s="36" t="str">
        <f>IF(D181="","",IF(D181="ja",E181,0))</f>
        <v/>
      </c>
      <c r="G181" s="87">
        <v>0</v>
      </c>
      <c r="H181" s="87"/>
    </row>
    <row r="182" spans="1:8" s="23" customFormat="1" ht="23.25" outlineLevel="1" thickBot="1" x14ac:dyDescent="0.25">
      <c r="A182" s="48">
        <v>5</v>
      </c>
      <c r="B182" s="48">
        <f t="shared" si="77"/>
        <v>99</v>
      </c>
      <c r="C182" s="62" t="s">
        <v>99</v>
      </c>
      <c r="D182" s="76"/>
      <c r="E182" s="36">
        <f>$A$5/$A$6*A182</f>
        <v>12.165450121654501</v>
      </c>
      <c r="F182" s="36" t="str">
        <f>IF(D182="","",IF(D182="ja",E182,0))</f>
        <v/>
      </c>
      <c r="G182" s="87">
        <v>0</v>
      </c>
      <c r="H182" s="87"/>
    </row>
    <row r="183" spans="1:8" s="23" customFormat="1" ht="41.45" customHeight="1" outlineLevel="1" thickBot="1" x14ac:dyDescent="0.25">
      <c r="A183" s="48">
        <v>1</v>
      </c>
      <c r="B183" s="48">
        <f t="shared" si="77"/>
        <v>100</v>
      </c>
      <c r="C183" s="62" t="s">
        <v>100</v>
      </c>
      <c r="D183" s="76"/>
      <c r="E183" s="36">
        <f>$A$5/$A$6*A183</f>
        <v>2.4330900243309004</v>
      </c>
      <c r="F183" s="36" t="str">
        <f>IF(D183="","",IF(D183="ja",E183,0))</f>
        <v/>
      </c>
      <c r="G183" s="87">
        <v>0</v>
      </c>
      <c r="H183" s="87"/>
    </row>
    <row r="184" spans="1:8" s="23" customFormat="1" ht="12" thickBot="1" x14ac:dyDescent="0.25">
      <c r="A184" s="20"/>
      <c r="B184" s="38"/>
      <c r="C184" s="39" t="s">
        <v>15</v>
      </c>
      <c r="D184" s="77"/>
      <c r="E184" s="41">
        <f>SUM(E177:E183)</f>
        <v>104.62287104622872</v>
      </c>
      <c r="F184" s="58">
        <f>SUM(F177:F183)</f>
        <v>0</v>
      </c>
      <c r="G184" s="43">
        <f>SUM(G177:G183)</f>
        <v>0</v>
      </c>
      <c r="H184" s="43"/>
    </row>
    <row r="185" spans="1:8" ht="15" thickBot="1" x14ac:dyDescent="0.25">
      <c r="A185" s="1"/>
      <c r="B185" s="16"/>
      <c r="C185" s="3"/>
      <c r="D185" s="83"/>
      <c r="E185" s="4"/>
      <c r="F185" s="4"/>
      <c r="G185" s="1"/>
      <c r="H185" s="1"/>
    </row>
    <row r="186" spans="1:8" ht="18.75" thickBot="1" x14ac:dyDescent="0.25">
      <c r="A186" s="1"/>
      <c r="B186" s="7" t="s">
        <v>129</v>
      </c>
      <c r="C186" s="8"/>
      <c r="D186" s="79"/>
      <c r="E186" s="8"/>
      <c r="F186" s="8"/>
      <c r="G186" s="9"/>
      <c r="H186" s="10"/>
    </row>
    <row r="187" spans="1:8" s="23" customFormat="1" ht="23.45" customHeight="1" outlineLevel="1" thickBot="1" x14ac:dyDescent="0.25">
      <c r="A187" s="29" t="s">
        <v>3</v>
      </c>
      <c r="B187" s="29" t="s">
        <v>4</v>
      </c>
      <c r="C187" s="44" t="s">
        <v>101</v>
      </c>
      <c r="D187" s="80" t="s">
        <v>6</v>
      </c>
      <c r="E187" s="73" t="s">
        <v>142</v>
      </c>
      <c r="F187" s="74"/>
      <c r="G187" s="74"/>
      <c r="H187" s="75"/>
    </row>
    <row r="188" spans="1:8" s="23" customFormat="1" ht="43.15" customHeight="1" outlineLevel="1" thickBot="1" x14ac:dyDescent="0.25">
      <c r="A188" s="48">
        <v>0</v>
      </c>
      <c r="B188" s="48">
        <f>B183+1</f>
        <v>101</v>
      </c>
      <c r="C188" s="50" t="s">
        <v>109</v>
      </c>
      <c r="D188" s="76"/>
      <c r="E188" s="84"/>
      <c r="F188" s="85"/>
      <c r="G188" s="85"/>
      <c r="H188" s="86"/>
    </row>
    <row r="189" spans="1:8" s="23" customFormat="1" ht="33" customHeight="1" outlineLevel="1" thickBot="1" x14ac:dyDescent="0.25">
      <c r="A189" s="48">
        <v>0</v>
      </c>
      <c r="B189" s="48">
        <f>B188+1</f>
        <v>102</v>
      </c>
      <c r="C189" s="50" t="s">
        <v>110</v>
      </c>
      <c r="D189" s="76"/>
      <c r="E189" s="84"/>
      <c r="F189" s="85"/>
      <c r="G189" s="85"/>
      <c r="H189" s="86"/>
    </row>
    <row r="190" spans="1:8" s="23" customFormat="1" ht="23.25" outlineLevel="1" thickBot="1" x14ac:dyDescent="0.25">
      <c r="A190" s="48">
        <v>0</v>
      </c>
      <c r="B190" s="48">
        <f>B189+1</f>
        <v>103</v>
      </c>
      <c r="C190" s="50" t="s">
        <v>111</v>
      </c>
      <c r="D190" s="76"/>
      <c r="E190" s="84"/>
      <c r="F190" s="85"/>
      <c r="G190" s="85"/>
      <c r="H190" s="86"/>
    </row>
    <row r="191" spans="1:8" s="23" customFormat="1" ht="32.450000000000003" customHeight="1" outlineLevel="1" thickBot="1" x14ac:dyDescent="0.25">
      <c r="A191" s="48">
        <v>0</v>
      </c>
      <c r="B191" s="48">
        <f>B190+1</f>
        <v>104</v>
      </c>
      <c r="C191" s="50" t="s">
        <v>112</v>
      </c>
      <c r="D191" s="76"/>
      <c r="E191" s="84"/>
      <c r="F191" s="85"/>
      <c r="G191" s="85"/>
      <c r="H191" s="86"/>
    </row>
    <row r="192" spans="1:8" s="23" customFormat="1" ht="44.45" customHeight="1" outlineLevel="1" thickBot="1" x14ac:dyDescent="0.25">
      <c r="A192" s="48">
        <v>0</v>
      </c>
      <c r="B192" s="48">
        <f>B191+1</f>
        <v>105</v>
      </c>
      <c r="C192" s="50" t="s">
        <v>115</v>
      </c>
      <c r="D192" s="76"/>
      <c r="E192" s="84"/>
      <c r="F192" s="85"/>
      <c r="G192" s="85"/>
      <c r="H192" s="86"/>
    </row>
    <row r="193" spans="1:8" s="23" customFormat="1" ht="13.9" customHeight="1" thickBot="1" x14ac:dyDescent="0.25">
      <c r="A193" s="20"/>
      <c r="B193" s="38"/>
      <c r="C193" s="39"/>
      <c r="D193" s="40"/>
      <c r="E193" s="41"/>
      <c r="F193" s="69"/>
      <c r="G193" s="70"/>
      <c r="H193" s="63"/>
    </row>
    <row r="194" spans="1:8" s="23" customFormat="1" ht="11.25" x14ac:dyDescent="0.2">
      <c r="A194" s="20"/>
      <c r="B194" s="22"/>
      <c r="C194" s="21"/>
      <c r="D194" s="22"/>
      <c r="E194" s="22"/>
      <c r="F194" s="22"/>
      <c r="G194" s="20"/>
      <c r="H194" s="63"/>
    </row>
    <row r="195" spans="1:8" s="23" customFormat="1" ht="12" thickBot="1" x14ac:dyDescent="0.25">
      <c r="A195" s="20"/>
      <c r="B195" s="22"/>
      <c r="C195" s="21"/>
      <c r="D195" s="22"/>
      <c r="E195" s="22"/>
      <c r="F195" s="22"/>
      <c r="G195" s="20"/>
      <c r="H195" s="20"/>
    </row>
    <row r="196" spans="1:8" s="23" customFormat="1" ht="12" thickBot="1" x14ac:dyDescent="0.25">
      <c r="A196" s="20"/>
      <c r="B196" s="38"/>
      <c r="C196" s="39" t="s">
        <v>102</v>
      </c>
      <c r="D196" s="40"/>
      <c r="E196" s="64">
        <f>E19+E27+E41+E49+E55+E62+E72+E78+E94+E99+E106+E112+E125+E135+E141+E155+E165+E173+E184</f>
        <v>1000.0000000000002</v>
      </c>
      <c r="F196" s="65">
        <f>F19+F27+F41+F49+F55+F62+F72+F78+F94+F99+F106+F112+F125+F135+F141+F155+F165+F173+F184</f>
        <v>0</v>
      </c>
      <c r="G196" s="66">
        <f>G19+G27+G41+G49+G55+G62+G72+G78+G94+G99+G106+G112+G125+G135+G141+G155+G165+G173+G184</f>
        <v>0</v>
      </c>
      <c r="H196" s="63"/>
    </row>
    <row r="197" spans="1:8" x14ac:dyDescent="0.2">
      <c r="A197" s="1"/>
      <c r="B197" s="16"/>
      <c r="C197" s="3"/>
      <c r="D197" s="4"/>
      <c r="E197" s="4"/>
      <c r="F197" s="4"/>
      <c r="G197" s="1"/>
      <c r="H197" s="1"/>
    </row>
  </sheetData>
  <sheetProtection algorithmName="SHA-512" hashValue="v1+gnr6me/nEqh9iMOdpu2EH8J0Fo7qAwOKET5bNZQZ7W30RSEu4IemWekUbs54glluClty1GZICsOjS+J39UA==" saltValue="5YbNg1VnIZmkbkMfQBP2Qg==" spinCount="100000" sheet="1" objects="1" scenarios="1"/>
  <mergeCells count="9">
    <mergeCell ref="F193:G193"/>
    <mergeCell ref="E4:F4"/>
    <mergeCell ref="B4:C4"/>
    <mergeCell ref="E192:H192"/>
    <mergeCell ref="E191:H191"/>
    <mergeCell ref="E190:H190"/>
    <mergeCell ref="E189:H189"/>
    <mergeCell ref="E188:H188"/>
    <mergeCell ref="E187:H187"/>
  </mergeCells>
  <dataValidations count="1">
    <dataValidation type="list" allowBlank="1" showInputMessage="1" showErrorMessage="1" sqref="D76:D77 D53:D54 D23:D26 D66:D71 D110:D111 D82:D93 D98 D103:D105 D116:D124 D159:D164 D139:D140 D145:D154 D59:D61 D129:D134 D45:D48 D177:D183 D188:D192 D31:D40 D169:D172 D9:D18" xr:uid="{00000000-0002-0000-0000-000000000000}">
      <formula1>"Ja,Nee"</formula1>
    </dataValidation>
  </dataValidations>
  <pageMargins left="0.70866141732283472" right="0.70866141732283472" top="0.74803149606299213" bottom="0.74803149606299213" header="0.31496062992125984" footer="0.31496062992125984"/>
  <pageSetup paperSize="9" scale="71" fitToHeight="0" orientation="portrait" r:id="rId1"/>
  <headerFooter>
    <oddHeader>&amp;L&amp;G</oddHeader>
    <oddFooter>&amp;C&amp;"Georgia,Standaard"&amp;11Kenmerk: BI.2018.516&amp;R&amp;P van &amp;N</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3CD87-4A16-4FCC-A3D8-0680F18B1C6B}">
  <dimension ref="A1"/>
  <sheetViews>
    <sheetView workbookViewId="0"/>
  </sheetViews>
  <sheetFormatPr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c3e39fe-de4e-4ea3-817e-487fa931e1ee">
      <UserInfo>
        <DisplayName>Nicoline Tolhoek</DisplayName>
        <AccountId>66</AccountId>
        <AccountType/>
      </UserInfo>
    </SharedWithUsers>
    <TaxCatchAll xmlns="ec3e39fe-de4e-4ea3-817e-487fa931e1ee" xsi:nil="true"/>
    <lcf76f155ced4ddcb4097134ff3c332f xmlns="75f81a85-8a09-4362-82f5-303814ccdd6f">
      <Terms xmlns="http://schemas.microsoft.com/office/infopath/2007/PartnerControls"/>
    </lcf76f155ced4ddcb4097134ff3c332f>
    <Comment xmlns="75f81a85-8a09-4362-82f5-303814ccdd6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0F59BDFFA70944B9D35E3BFA3A47F9E" ma:contentTypeVersion="12" ma:contentTypeDescription="Een nieuw document maken." ma:contentTypeScope="" ma:versionID="85f719450845d9a2f0481414b0f2cb13">
  <xsd:schema xmlns:xsd="http://www.w3.org/2001/XMLSchema" xmlns:xs="http://www.w3.org/2001/XMLSchema" xmlns:p="http://schemas.microsoft.com/office/2006/metadata/properties" xmlns:ns2="75f81a85-8a09-4362-82f5-303814ccdd6f" xmlns:ns3="ec3e39fe-de4e-4ea3-817e-487fa931e1ee" targetNamespace="http://schemas.microsoft.com/office/2006/metadata/properties" ma:root="true" ma:fieldsID="e9be9cae96726bac6436f0c5f758f6c6" ns2:_="" ns3:_="">
    <xsd:import namespace="75f81a85-8a09-4362-82f5-303814ccdd6f"/>
    <xsd:import namespace="ec3e39fe-de4e-4ea3-817e-487fa931e1e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Comment"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f81a85-8a09-4362-82f5-303814ccdd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Comment" ma:index="12" nillable="true" ma:displayName="Comment" ma:format="Dropdown" ma:internalName="Comment">
      <xsd:simpleType>
        <xsd:restriction base="dms:Text">
          <xsd:maxLength value="255"/>
        </xsd:restriction>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5144ec63-26a9-4180-8909-6482bb6c920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3e39fe-de4e-4ea3-817e-487fa931e1e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5f58de55-2e22-4150-b5f1-ee08f44a4031}" ma:internalName="TaxCatchAll" ma:showField="CatchAllData" ma:web="ec3e39fe-de4e-4ea3-817e-487fa931e1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B31F62-DE14-4684-A819-1A05205249EE}">
  <ds:schemaRefs>
    <ds:schemaRef ds:uri="ec3e39fe-de4e-4ea3-817e-487fa931e1ee"/>
    <ds:schemaRef ds:uri="http://purl.org/dc/dcmitype/"/>
    <ds:schemaRef ds:uri="http://schemas.microsoft.com/office/2006/documentManagement/types"/>
    <ds:schemaRef ds:uri="http://purl.org/dc/terms/"/>
    <ds:schemaRef ds:uri="http://purl.org/dc/elements/1.1/"/>
    <ds:schemaRef ds:uri="http://schemas.openxmlformats.org/package/2006/metadata/core-properties"/>
    <ds:schemaRef ds:uri="http://schemas.microsoft.com/office/infopath/2007/PartnerControls"/>
    <ds:schemaRef ds:uri="75f81a85-8a09-4362-82f5-303814ccdd6f"/>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30013634-54CE-418E-A176-14AE0753EC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f81a85-8a09-4362-82f5-303814ccdd6f"/>
    <ds:schemaRef ds:uri="ec3e39fe-de4e-4ea3-817e-487fa931e1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1D63D7-976A-4871-A4BF-DC560A43A6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Gunningscriteria Wensen</vt:lpstr>
      <vt:lpstr>Blad1</vt:lpstr>
      <vt:lpstr>'Gunningscriteria Wensen'!Afdrukbereik</vt:lpstr>
      <vt:lpstr>'Gunningscriteria Wensen'!Afdruktitels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 Essenberg</dc:creator>
  <cp:keywords>Wenselijst</cp:keywords>
  <dc:description/>
  <cp:lastModifiedBy>Maartje Bergman</cp:lastModifiedBy>
  <cp:revision/>
  <dcterms:created xsi:type="dcterms:W3CDTF">2008-12-29T15:27:11Z</dcterms:created>
  <dcterms:modified xsi:type="dcterms:W3CDTF">2023-09-14T07:24:25Z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0x01010070F59BDFFA70944B9D35E3BFA3A47F9E</vt:lpwstr>
  </property>
  <property fmtid="{D5CDD505-2E9C-101B-9397-08002B2CF9AE}" pid="3" name="IsMyDocuments">
    <vt:bool>true</vt:bool>
  </property>
  <property fmtid="{D5CDD505-2E9C-101B-9397-08002B2CF9AE}" pid="4" name="Order">
    <vt:r8>700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MigrationWizId">
    <vt:lpwstr>64a5ab2c-3ecf-4471-920c-19fb5fa4bae8</vt:lpwstr>
  </property>
  <property fmtid="{D5CDD505-2E9C-101B-9397-08002B2CF9AE}" pid="9" name="TriggerFlowInfo">
    <vt:lpwstr/>
  </property>
  <property fmtid="{D5CDD505-2E9C-101B-9397-08002B2CF9AE}" pid="10" name="ComplianceAssetId">
    <vt:lpwstr/>
  </property>
  <property fmtid="{D5CDD505-2E9C-101B-9397-08002B2CF9AE}" pid="11" name="TemplateUrl">
    <vt:lpwstr/>
  </property>
  <property fmtid="{D5CDD505-2E9C-101B-9397-08002B2CF9AE}" pid="12" name="MediaServiceImageTags">
    <vt:lpwstr/>
  </property>
</Properties>
</file>