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BMI-OAI en inbraak/5. Documenten/"/>
    </mc:Choice>
  </mc:AlternateContent>
  <xr:revisionPtr revIDLastSave="38" documentId="13_ncr:1_{FE132D73-5C5D-4C75-B12B-19C7AD34576F}" xr6:coauthVersionLast="47" xr6:coauthVersionMax="47" xr10:uidLastSave="{8CD0450E-F791-4F86-9B3C-41E40F478EA8}"/>
  <bookViews>
    <workbookView xWindow="-108" yWindow="-108" windowWidth="23256" windowHeight="12576" xr2:uid="{C73DA3DC-A020-4662-8440-96DB1529A6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23" i="1"/>
  <c r="G23" i="1"/>
  <c r="F23" i="1"/>
  <c r="E23" i="1"/>
  <c r="H20" i="1"/>
  <c r="G20" i="1"/>
  <c r="F20" i="1"/>
  <c r="E20" i="1"/>
  <c r="H9" i="1"/>
  <c r="G9" i="1"/>
  <c r="F9" i="1"/>
  <c r="E55" i="1"/>
  <c r="H39" i="1"/>
  <c r="H33" i="1"/>
  <c r="H32" i="1"/>
  <c r="H31" i="1"/>
  <c r="H30" i="1"/>
  <c r="H40" i="1"/>
  <c r="H38" i="1"/>
  <c r="H36" i="1"/>
  <c r="H35" i="1"/>
  <c r="H34" i="1"/>
  <c r="H24" i="1"/>
  <c r="G24" i="1"/>
  <c r="F24" i="1"/>
  <c r="E24" i="1"/>
  <c r="I20" i="1" l="1"/>
  <c r="I23" i="1"/>
  <c r="I9" i="1"/>
  <c r="H42" i="1"/>
  <c r="H43" i="1" s="1"/>
  <c r="I24" i="1" l="1"/>
</calcChain>
</file>

<file path=xl/sharedStrings.xml><?xml version="1.0" encoding="utf-8"?>
<sst xmlns="http://schemas.openxmlformats.org/spreadsheetml/2006/main" count="89" uniqueCount="75">
  <si>
    <t>Klein Arsenaal:</t>
  </si>
  <si>
    <t>Gebouw 1</t>
  </si>
  <si>
    <t>Gebouw 2</t>
  </si>
  <si>
    <t>Gebouw 4a</t>
  </si>
  <si>
    <t>Gebouw 5</t>
  </si>
  <si>
    <t>Gebouw 6</t>
  </si>
  <si>
    <t>Eindhoven</t>
  </si>
  <si>
    <t>Breda</t>
  </si>
  <si>
    <t>Hoofdgebouw</t>
  </si>
  <si>
    <t>Groot Arsenaal (Logies)</t>
  </si>
  <si>
    <t>Fellenoordstraat 93</t>
  </si>
  <si>
    <t>Tilburg</t>
  </si>
  <si>
    <t>Dr. Ahausstraat 1</t>
  </si>
  <si>
    <t>Gebouw 3 incl. Ringgebouw</t>
  </si>
  <si>
    <t>Gebouw 4b (nieuwe installatie)</t>
  </si>
  <si>
    <t>Gebouw 0, portiersloge</t>
  </si>
  <si>
    <t>Kaakstraat 1</t>
  </si>
  <si>
    <t>Bouwdeel A t/m G</t>
  </si>
  <si>
    <t>Locatie</t>
  </si>
  <si>
    <t>Adres/Gebouw</t>
  </si>
  <si>
    <t>m2 BVO</t>
  </si>
  <si>
    <t>Onbekend</t>
  </si>
  <si>
    <t>De Rooi Pannen</t>
  </si>
  <si>
    <t>Prijslijst</t>
  </si>
  <si>
    <t>Tarievenoverzicht</t>
  </si>
  <si>
    <t>Implentatie algeheel</t>
  </si>
  <si>
    <t>Ontbrekende revisies</t>
  </si>
  <si>
    <t>Volledige update</t>
  </si>
  <si>
    <t>Tilburg, Gebouw 2</t>
  </si>
  <si>
    <t>Tilburg, Gebouw 4a</t>
  </si>
  <si>
    <t>Tilburg, Gebouw 6</t>
  </si>
  <si>
    <t>Controle stukken</t>
  </si>
  <si>
    <t>Eindhoven, Bouwdeel A t/m G</t>
  </si>
  <si>
    <t>Tilburg, Luchtvaart + Gymzaal</t>
  </si>
  <si>
    <t>Systeem-, proces-, KPI inrichting</t>
  </si>
  <si>
    <t>storingen, regiewerken, projecten tot € 25.000,00, zie procuratieregeling</t>
  </si>
  <si>
    <t>Servicetechnicus</t>
  </si>
  <si>
    <t>Werkvoorbereider</t>
  </si>
  <si>
    <t>Contractverantwoordelijke</t>
  </si>
  <si>
    <t>Projectleider</t>
  </si>
  <si>
    <t>Assetbeheerder/Mainenance engineer</t>
  </si>
  <si>
    <t>Toeslagen</t>
  </si>
  <si>
    <t>Netto materiaal prijs</t>
  </si>
  <si>
    <t>%</t>
  </si>
  <si>
    <t>Klein materiaal / bevestigingsmiddelen</t>
  </si>
  <si>
    <t>Opslagen</t>
  </si>
  <si>
    <t>Winst &amp; Risico</t>
  </si>
  <si>
    <t>* Bedrag voor onderhoud is inclusief alle bijkomenden werkzaamheden zoals werkvoorbereiding, uitvoering, projectleiding ect. en inclusief toeslagen en opslagen. In het onderhoudsplan geeft u aan welke activiteiten onderdeel zijn van het normbedrag.</t>
  </si>
  <si>
    <t>Luchtvaart + Gymzaal)</t>
  </si>
  <si>
    <t>excl. BTW</t>
  </si>
  <si>
    <t>Servicemonteur</t>
  </si>
  <si>
    <t>Chefmonteur</t>
  </si>
  <si>
    <t>Uurtarieven</t>
  </si>
  <si>
    <t>Onderhoudsprijs Inbraakinstallatie</t>
  </si>
  <si>
    <t>Onderhoudsprijs
BMI-OAI</t>
  </si>
  <si>
    <t>/uur excl. BTW</t>
  </si>
  <si>
    <t>* Bedragen zijn inclusief de inzet van alle betrokkenen van de leverancier en toeslagen en opslagen. Wat opgenomen is in het PVA implementatie is hierin afgeprijsd.</t>
  </si>
  <si>
    <t>Tilburg, Gebouw 4b</t>
  </si>
  <si>
    <t>Tilburg, Gebouw 5</t>
  </si>
  <si>
    <t>Vervangen accu's Inbraakinstallatie</t>
  </si>
  <si>
    <t>Vervangen accu's
BMI-OAI</t>
  </si>
  <si>
    <t>Certificerings updates</t>
  </si>
  <si>
    <t>Eenmalige kosten*</t>
  </si>
  <si>
    <t>uren</t>
  </si>
  <si>
    <t>Totaal</t>
  </si>
  <si>
    <t>Totaal beoordelingsbedrag</t>
  </si>
  <si>
    <t>Contracttarieven</t>
  </si>
  <si>
    <t>Verrekentabel beoordeling</t>
  </si>
  <si>
    <t>Totaal eenmalige kosten</t>
  </si>
  <si>
    <t>Totaal Breda</t>
  </si>
  <si>
    <t>Totaal Tilburg</t>
  </si>
  <si>
    <t>Totaal Eindhoven</t>
  </si>
  <si>
    <t>TOTAAL Breda, Tilburg, Eindhoven</t>
  </si>
  <si>
    <t>Onderaannemersoffertes</t>
  </si>
  <si>
    <t>Prijs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</si>
</sst>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4"/>
      <color theme="1"/>
      <name val="Segoe UI"/>
      <family val="2"/>
    </font>
    <font>
      <i/>
      <sz val="9"/>
      <name val="Segoe UI"/>
      <family val="2"/>
    </font>
    <font>
      <b/>
      <i/>
      <sz val="9"/>
      <color theme="1"/>
      <name val="Segoe UI"/>
      <family val="2"/>
    </font>
    <font>
      <b/>
      <sz val="9"/>
      <color rgb="FFFF0000"/>
      <name val="Segoe UI"/>
      <family val="2"/>
    </font>
    <font>
      <sz val="11"/>
      <color theme="1"/>
      <name val="Calibri"/>
      <family val="2"/>
      <scheme val="minor"/>
    </font>
    <font>
      <b/>
      <sz val="9"/>
      <name val="Segoe UI"/>
      <family val="2"/>
    </font>
    <font>
      <sz val="9"/>
      <color rgb="FFFF0000"/>
      <name val="Segoe UI"/>
      <family val="2"/>
    </font>
    <font>
      <b/>
      <sz val="11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/>
    <xf numFmtId="0" fontId="2" fillId="0" borderId="2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0" fontId="2" fillId="0" borderId="6" xfId="0" applyFont="1" applyBorder="1"/>
    <xf numFmtId="0" fontId="2" fillId="0" borderId="25" xfId="0" applyFont="1" applyBorder="1"/>
    <xf numFmtId="0" fontId="1" fillId="0" borderId="1" xfId="0" applyFont="1" applyBorder="1"/>
    <xf numFmtId="0" fontId="2" fillId="0" borderId="24" xfId="0" applyFont="1" applyBorder="1"/>
    <xf numFmtId="0" fontId="2" fillId="0" borderId="10" xfId="0" applyFont="1" applyBorder="1"/>
    <xf numFmtId="0" fontId="2" fillId="0" borderId="11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vertical="top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top"/>
    </xf>
    <xf numFmtId="0" fontId="2" fillId="0" borderId="18" xfId="0" applyFont="1" applyBorder="1"/>
    <xf numFmtId="0" fontId="2" fillId="0" borderId="20" xfId="0" applyFont="1" applyBorder="1"/>
    <xf numFmtId="0" fontId="2" fillId="0" borderId="54" xfId="0" applyFont="1" applyBorder="1"/>
    <xf numFmtId="44" fontId="2" fillId="2" borderId="24" xfId="1" applyFont="1" applyFill="1" applyBorder="1" applyProtection="1"/>
    <xf numFmtId="44" fontId="8" fillId="5" borderId="44" xfId="1" applyFont="1" applyFill="1" applyBorder="1" applyProtection="1"/>
    <xf numFmtId="0" fontId="1" fillId="0" borderId="1" xfId="0" applyFont="1" applyBorder="1" applyAlignment="1">
      <alignment vertical="center"/>
    </xf>
    <xf numFmtId="0" fontId="2" fillId="0" borderId="26" xfId="0" applyFont="1" applyBorder="1"/>
    <xf numFmtId="44" fontId="2" fillId="0" borderId="26" xfId="1" applyFont="1" applyBorder="1" applyProtection="1"/>
    <xf numFmtId="0" fontId="2" fillId="0" borderId="30" xfId="0" applyFont="1" applyBorder="1"/>
    <xf numFmtId="44" fontId="2" fillId="0" borderId="30" xfId="1" applyFont="1" applyBorder="1" applyProtection="1"/>
    <xf numFmtId="44" fontId="2" fillId="0" borderId="24" xfId="0" applyNumberFormat="1" applyFont="1" applyBorder="1"/>
    <xf numFmtId="44" fontId="2" fillId="0" borderId="24" xfId="1" applyFont="1" applyBorder="1" applyProtection="1"/>
    <xf numFmtId="0" fontId="2" fillId="0" borderId="7" xfId="0" applyFont="1" applyBorder="1"/>
    <xf numFmtId="0" fontId="2" fillId="0" borderId="8" xfId="0" applyFont="1" applyBorder="1" applyAlignment="1">
      <alignment vertical="top"/>
    </xf>
    <xf numFmtId="0" fontId="2" fillId="0" borderId="9" xfId="0" applyFont="1" applyBorder="1"/>
    <xf numFmtId="0" fontId="6" fillId="0" borderId="0" xfId="0" applyFont="1"/>
    <xf numFmtId="0" fontId="2" fillId="0" borderId="5" xfId="0" applyFont="1" applyBorder="1"/>
    <xf numFmtId="44" fontId="2" fillId="2" borderId="25" xfId="1" applyFont="1" applyFill="1" applyBorder="1" applyProtection="1"/>
    <xf numFmtId="44" fontId="2" fillId="2" borderId="5" xfId="1" applyFont="1" applyFill="1" applyBorder="1" applyProtection="1"/>
    <xf numFmtId="44" fontId="2" fillId="2" borderId="4" xfId="1" applyFont="1" applyFill="1" applyBorder="1" applyProtection="1"/>
    <xf numFmtId="0" fontId="1" fillId="3" borderId="45" xfId="0" applyFont="1" applyFill="1" applyBorder="1"/>
    <xf numFmtId="0" fontId="2" fillId="3" borderId="46" xfId="0" applyFont="1" applyFill="1" applyBorder="1" applyAlignment="1">
      <alignment vertical="top"/>
    </xf>
    <xf numFmtId="0" fontId="2" fillId="3" borderId="46" xfId="0" applyFont="1" applyFill="1" applyBorder="1"/>
    <xf numFmtId="44" fontId="2" fillId="3" borderId="44" xfId="1" applyFont="1" applyFill="1" applyBorder="1" applyProtection="1"/>
    <xf numFmtId="44" fontId="2" fillId="3" borderId="46" xfId="1" applyFont="1" applyFill="1" applyBorder="1" applyProtection="1"/>
    <xf numFmtId="44" fontId="2" fillId="3" borderId="45" xfId="1" applyFont="1" applyFill="1" applyBorder="1" applyProtection="1"/>
    <xf numFmtId="44" fontId="8" fillId="4" borderId="44" xfId="1" applyFont="1" applyFill="1" applyBorder="1" applyProtection="1"/>
    <xf numFmtId="44" fontId="2" fillId="0" borderId="0" xfId="1" applyFont="1" applyFill="1" applyBorder="1" applyProtection="1"/>
    <xf numFmtId="44" fontId="6" fillId="0" borderId="0" xfId="0" applyNumberFormat="1" applyFont="1"/>
    <xf numFmtId="0" fontId="9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/>
    <xf numFmtId="0" fontId="2" fillId="0" borderId="1" xfId="0" applyFont="1" applyBorder="1"/>
    <xf numFmtId="0" fontId="2" fillId="0" borderId="49" xfId="0" applyFont="1" applyBorder="1"/>
    <xf numFmtId="0" fontId="1" fillId="0" borderId="20" xfId="0" applyFont="1" applyBorder="1"/>
    <xf numFmtId="0" fontId="5" fillId="0" borderId="31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2" fillId="0" borderId="32" xfId="0" applyFont="1" applyBorder="1"/>
    <xf numFmtId="0" fontId="2" fillId="0" borderId="31" xfId="0" applyFont="1" applyBorder="1"/>
    <xf numFmtId="0" fontId="2" fillId="0" borderId="33" xfId="0" applyFont="1" applyBorder="1"/>
    <xf numFmtId="0" fontId="2" fillId="0" borderId="20" xfId="0" applyFont="1" applyBorder="1" applyAlignment="1">
      <alignment horizontal="right"/>
    </xf>
    <xf numFmtId="0" fontId="2" fillId="0" borderId="50" xfId="0" applyFont="1" applyBorder="1" applyAlignment="1">
      <alignment horizontal="right"/>
    </xf>
    <xf numFmtId="0" fontId="2" fillId="0" borderId="10" xfId="0" applyFont="1" applyBorder="1" applyAlignment="1">
      <alignment vertical="top"/>
    </xf>
    <xf numFmtId="0" fontId="2" fillId="0" borderId="11" xfId="0" applyFont="1" applyBorder="1"/>
    <xf numFmtId="0" fontId="2" fillId="2" borderId="19" xfId="0" applyFont="1" applyFill="1" applyBorder="1"/>
    <xf numFmtId="0" fontId="2" fillId="0" borderId="48" xfId="0" applyFont="1" applyBorder="1"/>
    <xf numFmtId="44" fontId="2" fillId="0" borderId="51" xfId="1" applyFont="1" applyBorder="1" applyProtection="1"/>
    <xf numFmtId="0" fontId="2" fillId="0" borderId="13" xfId="0" applyFont="1" applyBorder="1" applyAlignment="1">
      <alignment vertical="top"/>
    </xf>
    <xf numFmtId="0" fontId="2" fillId="0" borderId="14" xfId="0" applyFont="1" applyBorder="1"/>
    <xf numFmtId="0" fontId="2" fillId="2" borderId="15" xfId="0" applyFont="1" applyFill="1" applyBorder="1"/>
    <xf numFmtId="44" fontId="2" fillId="0" borderId="50" xfId="1" applyFont="1" applyBorder="1" applyProtection="1"/>
    <xf numFmtId="1" fontId="2" fillId="0" borderId="20" xfId="0" applyNumberFormat="1" applyFont="1" applyBorder="1"/>
    <xf numFmtId="0" fontId="2" fillId="0" borderId="35" xfId="0" applyFont="1" applyBorder="1" applyAlignment="1">
      <alignment vertical="top"/>
    </xf>
    <xf numFmtId="0" fontId="2" fillId="0" borderId="36" xfId="0" applyFont="1" applyBorder="1" applyAlignment="1">
      <alignment vertical="top"/>
    </xf>
    <xf numFmtId="0" fontId="2" fillId="0" borderId="36" xfId="0" applyFont="1" applyBorder="1"/>
    <xf numFmtId="0" fontId="2" fillId="2" borderId="38" xfId="0" applyFont="1" applyFill="1" applyBorder="1"/>
    <xf numFmtId="0" fontId="5" fillId="0" borderId="34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0" fontId="2" fillId="0" borderId="22" xfId="0" applyFont="1" applyBorder="1"/>
    <xf numFmtId="0" fontId="2" fillId="0" borderId="34" xfId="0" applyFont="1" applyBorder="1"/>
    <xf numFmtId="0" fontId="2" fillId="0" borderId="21" xfId="0" applyFont="1" applyBorder="1"/>
    <xf numFmtId="0" fontId="2" fillId="0" borderId="52" xfId="0" applyFont="1" applyBorder="1"/>
    <xf numFmtId="0" fontId="2" fillId="2" borderId="12" xfId="0" applyFont="1" applyFill="1" applyBorder="1"/>
    <xf numFmtId="44" fontId="2" fillId="0" borderId="20" xfId="1" applyFont="1" applyBorder="1" applyProtection="1"/>
    <xf numFmtId="0" fontId="2" fillId="2" borderId="37" xfId="0" applyFont="1" applyFill="1" applyBorder="1"/>
    <xf numFmtId="0" fontId="2" fillId="0" borderId="20" xfId="0" applyFont="1" applyBorder="1" applyAlignment="1">
      <alignment vertical="top"/>
    </xf>
    <xf numFmtId="0" fontId="2" fillId="2" borderId="6" xfId="0" applyFont="1" applyFill="1" applyBorder="1"/>
    <xf numFmtId="44" fontId="2" fillId="0" borderId="53" xfId="0" applyNumberFormat="1" applyFont="1" applyBorder="1"/>
    <xf numFmtId="0" fontId="1" fillId="3" borderId="46" xfId="0" applyFont="1" applyFill="1" applyBorder="1"/>
    <xf numFmtId="44" fontId="1" fillId="4" borderId="47" xfId="1" applyFont="1" applyFill="1" applyBorder="1" applyProtection="1"/>
    <xf numFmtId="0" fontId="1" fillId="0" borderId="39" xfId="0" applyFont="1" applyBorder="1"/>
    <xf numFmtId="0" fontId="2" fillId="0" borderId="39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40" xfId="0" applyFont="1" applyBorder="1"/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44" fontId="2" fillId="2" borderId="28" xfId="1" applyFont="1" applyFill="1" applyBorder="1" applyProtection="1">
      <protection locked="0"/>
    </xf>
    <xf numFmtId="44" fontId="2" fillId="2" borderId="29" xfId="1" applyFont="1" applyFill="1" applyBorder="1" applyProtection="1">
      <protection locked="0"/>
    </xf>
    <xf numFmtId="44" fontId="2" fillId="2" borderId="30" xfId="1" applyFont="1" applyFill="1" applyBorder="1" applyProtection="1">
      <protection locked="0"/>
    </xf>
    <xf numFmtId="44" fontId="2" fillId="2" borderId="27" xfId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35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44" fontId="2" fillId="2" borderId="43" xfId="1" applyFont="1" applyFill="1" applyBorder="1" applyProtection="1">
      <protection locked="0"/>
    </xf>
    <xf numFmtId="0" fontId="4" fillId="0" borderId="0" xfId="0" applyFont="1" applyAlignment="1">
      <alignment horizontal="left" vertical="top" wrapText="1"/>
    </xf>
    <xf numFmtId="0" fontId="2" fillId="0" borderId="45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304800</xdr:colOff>
      <xdr:row>0</xdr:row>
      <xdr:rowOff>304800</xdr:rowOff>
    </xdr:to>
    <xdr:sp macro="" textlink="">
      <xdr:nvSpPr>
        <xdr:cNvPr id="1026" name="AutoShape 2" descr="De Rooi Pannen logo">
          <a:extLst>
            <a:ext uri="{FF2B5EF4-FFF2-40B4-BE49-F238E27FC236}">
              <a16:creationId xmlns:a16="http://schemas.microsoft.com/office/drawing/2014/main" id="{26756795-B3A6-0790-9F84-8EE216BBB2C8}"/>
            </a:ext>
          </a:extLst>
        </xdr:cNvPr>
        <xdr:cNvSpPr>
          <a:spLocks noChangeAspect="1" noChangeArrowheads="1"/>
        </xdr:cNvSpPr>
      </xdr:nvSpPr>
      <xdr:spPr bwMode="auto">
        <a:xfrm>
          <a:off x="128168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1055371</xdr:colOff>
      <xdr:row>0</xdr:row>
      <xdr:rowOff>0</xdr:rowOff>
    </xdr:from>
    <xdr:to>
      <xdr:col>7</xdr:col>
      <xdr:colOff>895986</xdr:colOff>
      <xdr:row>1</xdr:row>
      <xdr:rowOff>339700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9EAB1B-92F9-2AC5-7789-8CF63DA3F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4211" y="0"/>
          <a:ext cx="2042795" cy="7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8118-4B89-472A-84AD-B6EC80E83226}">
  <dimension ref="A1:N56"/>
  <sheetViews>
    <sheetView tabSelected="1" topLeftCell="A30" workbookViewId="0">
      <selection activeCell="F38" sqref="F38"/>
    </sheetView>
  </sheetViews>
  <sheetFormatPr defaultColWidth="8.88671875" defaultRowHeight="15" customHeight="1" x14ac:dyDescent="0.3"/>
  <cols>
    <col min="1" max="1" width="16" style="2" customWidth="1"/>
    <col min="2" max="2" width="17.44140625" style="6" customWidth="1"/>
    <col min="3" max="3" width="25.109375" style="6" customWidth="1"/>
    <col min="4" max="4" width="11.6640625" style="2" customWidth="1"/>
    <col min="5" max="6" width="16.5546875" style="2" customWidth="1"/>
    <col min="7" max="7" width="15.6640625" style="2" customWidth="1"/>
    <col min="8" max="10" width="14.33203125" style="2" customWidth="1"/>
    <col min="11" max="11" width="41.6640625" style="4" customWidth="1"/>
    <col min="12" max="13" width="14.33203125" style="2" customWidth="1"/>
    <col min="14" max="14" width="35.88671875" style="4" customWidth="1"/>
    <col min="15" max="16384" width="8.88671875" style="2"/>
  </cols>
  <sheetData>
    <row r="1" spans="1:14" ht="30" customHeight="1" x14ac:dyDescent="0.45">
      <c r="A1" s="1" t="s">
        <v>22</v>
      </c>
      <c r="B1" s="2"/>
      <c r="C1" s="2"/>
      <c r="D1" s="3">
        <v>45307</v>
      </c>
      <c r="N1" s="2"/>
    </row>
    <row r="2" spans="1:14" ht="31.2" customHeight="1" thickBot="1" x14ac:dyDescent="0.35">
      <c r="A2" s="5" t="s">
        <v>23</v>
      </c>
      <c r="D2" s="6"/>
    </row>
    <row r="3" spans="1:14" ht="26.4" x14ac:dyDescent="0.3">
      <c r="A3" s="121" t="s">
        <v>74</v>
      </c>
      <c r="B3" s="122"/>
      <c r="C3" s="7"/>
      <c r="D3" s="8"/>
      <c r="E3" s="9" t="s">
        <v>54</v>
      </c>
      <c r="F3" s="9" t="s">
        <v>60</v>
      </c>
      <c r="G3" s="9" t="s">
        <v>53</v>
      </c>
      <c r="H3" s="9" t="s">
        <v>59</v>
      </c>
      <c r="K3" s="2"/>
      <c r="N3" s="2"/>
    </row>
    <row r="4" spans="1:14" ht="15" customHeight="1" thickBot="1" x14ac:dyDescent="0.35">
      <c r="A4" s="10" t="s">
        <v>18</v>
      </c>
      <c r="B4" s="11" t="s">
        <v>19</v>
      </c>
      <c r="C4" s="11"/>
      <c r="D4" s="12" t="s">
        <v>20</v>
      </c>
      <c r="E4" s="13" t="s">
        <v>49</v>
      </c>
      <c r="F4" s="13" t="s">
        <v>49</v>
      </c>
      <c r="G4" s="13" t="s">
        <v>49</v>
      </c>
      <c r="H4" s="13" t="s">
        <v>49</v>
      </c>
      <c r="K4" s="2"/>
      <c r="N4" s="2"/>
    </row>
    <row r="5" spans="1:14" ht="15" customHeight="1" x14ac:dyDescent="0.3">
      <c r="A5" s="14" t="s">
        <v>7</v>
      </c>
      <c r="B5" s="7" t="s">
        <v>10</v>
      </c>
      <c r="C5" s="7"/>
      <c r="D5" s="8"/>
      <c r="E5" s="15"/>
      <c r="F5" s="15"/>
      <c r="G5" s="15"/>
      <c r="H5" s="15"/>
      <c r="K5" s="2"/>
      <c r="N5" s="2"/>
    </row>
    <row r="6" spans="1:14" ht="15" customHeight="1" x14ac:dyDescent="0.3">
      <c r="A6" s="16"/>
      <c r="B6" s="17" t="s">
        <v>8</v>
      </c>
      <c r="C6" s="17"/>
      <c r="D6" s="18">
        <v>5136</v>
      </c>
      <c r="E6" s="108">
        <v>0</v>
      </c>
      <c r="F6" s="108">
        <v>0</v>
      </c>
      <c r="G6" s="108">
        <v>0</v>
      </c>
      <c r="H6" s="108">
        <v>0</v>
      </c>
      <c r="K6" s="2"/>
      <c r="N6" s="2"/>
    </row>
    <row r="7" spans="1:14" ht="15" customHeight="1" x14ac:dyDescent="0.3">
      <c r="A7" s="19"/>
      <c r="B7" s="20" t="s">
        <v>9</v>
      </c>
      <c r="C7" s="20"/>
      <c r="D7" s="21">
        <v>3303</v>
      </c>
      <c r="E7" s="109">
        <v>0</v>
      </c>
      <c r="F7" s="109">
        <v>0</v>
      </c>
      <c r="G7" s="109">
        <v>0</v>
      </c>
      <c r="H7" s="109">
        <v>0</v>
      </c>
      <c r="K7" s="2"/>
      <c r="N7" s="2"/>
    </row>
    <row r="8" spans="1:14" ht="15" customHeight="1" thickBot="1" x14ac:dyDescent="0.35">
      <c r="A8" s="22"/>
      <c r="B8" s="23" t="s">
        <v>0</v>
      </c>
      <c r="C8" s="23"/>
      <c r="D8" s="24">
        <v>925</v>
      </c>
      <c r="E8" s="110">
        <v>0</v>
      </c>
      <c r="F8" s="110">
        <v>0</v>
      </c>
      <c r="G8" s="110">
        <v>0</v>
      </c>
      <c r="H8" s="110">
        <v>0</v>
      </c>
      <c r="K8" s="2"/>
      <c r="N8" s="2"/>
    </row>
    <row r="9" spans="1:14" ht="15" customHeight="1" thickBot="1" x14ac:dyDescent="0.35">
      <c r="A9" s="25"/>
      <c r="B9" s="6" t="s">
        <v>69</v>
      </c>
      <c r="D9" s="26"/>
      <c r="E9" s="27">
        <f>SUM(E6:E8)</f>
        <v>0</v>
      </c>
      <c r="F9" s="27">
        <f>SUM(F6:F8)</f>
        <v>0</v>
      </c>
      <c r="G9" s="27">
        <f>SUM(G6:G8)</f>
        <v>0</v>
      </c>
      <c r="H9" s="27">
        <f>SUM(H6:H8)</f>
        <v>0</v>
      </c>
      <c r="I9" s="28">
        <f>SUM(E9:H9)</f>
        <v>0</v>
      </c>
      <c r="K9" s="2"/>
      <c r="N9" s="2"/>
    </row>
    <row r="10" spans="1:14" ht="15" customHeight="1" x14ac:dyDescent="0.3">
      <c r="A10" s="29" t="s">
        <v>11</v>
      </c>
      <c r="B10" s="7" t="s">
        <v>12</v>
      </c>
      <c r="C10" s="7"/>
      <c r="D10" s="8"/>
      <c r="E10" s="30"/>
      <c r="F10" s="31"/>
      <c r="G10" s="31"/>
      <c r="H10" s="31"/>
      <c r="K10" s="2"/>
      <c r="N10" s="2"/>
    </row>
    <row r="11" spans="1:14" ht="15" customHeight="1" x14ac:dyDescent="0.3">
      <c r="A11" s="16"/>
      <c r="B11" s="17" t="s">
        <v>1</v>
      </c>
      <c r="C11" s="17"/>
      <c r="D11" s="18">
        <v>7799</v>
      </c>
      <c r="E11" s="108">
        <v>0</v>
      </c>
      <c r="F11" s="108">
        <v>0</v>
      </c>
      <c r="G11" s="108">
        <v>0</v>
      </c>
      <c r="H11" s="108">
        <v>0</v>
      </c>
      <c r="K11" s="2"/>
      <c r="N11" s="2"/>
    </row>
    <row r="12" spans="1:14" ht="15" customHeight="1" x14ac:dyDescent="0.3">
      <c r="A12" s="19"/>
      <c r="B12" s="20" t="s">
        <v>2</v>
      </c>
      <c r="C12" s="20"/>
      <c r="D12" s="21">
        <v>3644</v>
      </c>
      <c r="E12" s="109">
        <v>0</v>
      </c>
      <c r="F12" s="109">
        <v>0</v>
      </c>
      <c r="G12" s="109">
        <v>0</v>
      </c>
      <c r="H12" s="109">
        <v>0</v>
      </c>
      <c r="K12" s="2"/>
      <c r="N12" s="2"/>
    </row>
    <row r="13" spans="1:14" ht="15" customHeight="1" x14ac:dyDescent="0.3">
      <c r="A13" s="19"/>
      <c r="B13" s="20" t="s">
        <v>13</v>
      </c>
      <c r="C13" s="20"/>
      <c r="D13" s="21">
        <v>5109</v>
      </c>
      <c r="E13" s="109">
        <v>0</v>
      </c>
      <c r="F13" s="109">
        <v>0</v>
      </c>
      <c r="G13" s="109">
        <v>0</v>
      </c>
      <c r="H13" s="109">
        <v>0</v>
      </c>
      <c r="K13" s="2"/>
      <c r="N13" s="2"/>
    </row>
    <row r="14" spans="1:14" ht="15" customHeight="1" x14ac:dyDescent="0.3">
      <c r="A14" s="19"/>
      <c r="B14" s="20" t="s">
        <v>48</v>
      </c>
      <c r="C14" s="20"/>
      <c r="D14" s="21">
        <v>1200</v>
      </c>
      <c r="E14" s="109">
        <v>0</v>
      </c>
      <c r="F14" s="109">
        <v>0</v>
      </c>
      <c r="G14" s="109">
        <v>0</v>
      </c>
      <c r="H14" s="109">
        <v>0</v>
      </c>
      <c r="K14" s="2"/>
      <c r="N14" s="2"/>
    </row>
    <row r="15" spans="1:14" ht="15" customHeight="1" x14ac:dyDescent="0.3">
      <c r="A15" s="19"/>
      <c r="B15" s="20" t="s">
        <v>3</v>
      </c>
      <c r="C15" s="20"/>
      <c r="D15" s="21">
        <v>4395</v>
      </c>
      <c r="E15" s="109">
        <v>0</v>
      </c>
      <c r="F15" s="109">
        <v>0</v>
      </c>
      <c r="G15" s="109">
        <v>0</v>
      </c>
      <c r="H15" s="109">
        <v>0</v>
      </c>
      <c r="K15" s="2"/>
      <c r="N15" s="2"/>
    </row>
    <row r="16" spans="1:14" ht="15" customHeight="1" x14ac:dyDescent="0.3">
      <c r="A16" s="19"/>
      <c r="B16" s="20" t="s">
        <v>14</v>
      </c>
      <c r="C16" s="20"/>
      <c r="D16" s="21">
        <v>6026</v>
      </c>
      <c r="E16" s="109">
        <v>0</v>
      </c>
      <c r="F16" s="109">
        <v>0</v>
      </c>
      <c r="G16" s="109">
        <v>0</v>
      </c>
      <c r="H16" s="109">
        <v>0</v>
      </c>
      <c r="K16" s="2"/>
      <c r="N16" s="2"/>
    </row>
    <row r="17" spans="1:14" ht="15" customHeight="1" x14ac:dyDescent="0.3">
      <c r="A17" s="19"/>
      <c r="B17" s="20" t="s">
        <v>4</v>
      </c>
      <c r="C17" s="20"/>
      <c r="D17" s="21">
        <v>8762</v>
      </c>
      <c r="E17" s="109">
        <v>0</v>
      </c>
      <c r="F17" s="109">
        <v>0</v>
      </c>
      <c r="G17" s="109">
        <v>0</v>
      </c>
      <c r="H17" s="109">
        <v>0</v>
      </c>
      <c r="K17" s="2"/>
      <c r="N17" s="2"/>
    </row>
    <row r="18" spans="1:14" ht="15" customHeight="1" x14ac:dyDescent="0.3">
      <c r="A18" s="19"/>
      <c r="B18" s="20" t="s">
        <v>5</v>
      </c>
      <c r="C18" s="20"/>
      <c r="D18" s="21">
        <v>2462</v>
      </c>
      <c r="E18" s="109">
        <v>0</v>
      </c>
      <c r="F18" s="109">
        <v>0</v>
      </c>
      <c r="G18" s="109">
        <v>0</v>
      </c>
      <c r="H18" s="109">
        <v>0</v>
      </c>
      <c r="K18" s="2"/>
      <c r="N18" s="2"/>
    </row>
    <row r="19" spans="1:14" ht="15" customHeight="1" thickBot="1" x14ac:dyDescent="0.35">
      <c r="A19" s="22"/>
      <c r="B19" s="23" t="s">
        <v>15</v>
      </c>
      <c r="C19" s="23"/>
      <c r="D19" s="24" t="s">
        <v>21</v>
      </c>
      <c r="E19" s="32"/>
      <c r="F19" s="33"/>
      <c r="G19" s="33"/>
      <c r="H19" s="33"/>
      <c r="K19" s="2"/>
      <c r="N19" s="2"/>
    </row>
    <row r="20" spans="1:14" ht="15" customHeight="1" thickBot="1" x14ac:dyDescent="0.35">
      <c r="A20" s="25"/>
      <c r="B20" s="6" t="s">
        <v>70</v>
      </c>
      <c r="D20" s="26"/>
      <c r="E20" s="34">
        <f>SUM(E11:E19)</f>
        <v>0</v>
      </c>
      <c r="F20" s="35">
        <f>SUM(F11:F19)</f>
        <v>0</v>
      </c>
      <c r="G20" s="35">
        <f>SUM(G11:G19)</f>
        <v>0</v>
      </c>
      <c r="H20" s="35">
        <f>SUM(H11:H19)</f>
        <v>0</v>
      </c>
      <c r="I20" s="28">
        <f>SUM(E20:H20)</f>
        <v>0</v>
      </c>
      <c r="K20" s="2"/>
      <c r="N20" s="2"/>
    </row>
    <row r="21" spans="1:14" ht="15" customHeight="1" x14ac:dyDescent="0.3">
      <c r="A21" s="29" t="s">
        <v>6</v>
      </c>
      <c r="B21" s="7" t="s">
        <v>16</v>
      </c>
      <c r="C21" s="7"/>
      <c r="D21" s="8"/>
      <c r="E21" s="30"/>
      <c r="F21" s="31"/>
      <c r="G21" s="31"/>
      <c r="H21" s="31"/>
      <c r="K21" s="2"/>
      <c r="N21" s="2"/>
    </row>
    <row r="22" spans="1:14" ht="15" customHeight="1" thickBot="1" x14ac:dyDescent="0.35">
      <c r="A22" s="36"/>
      <c r="B22" s="37" t="s">
        <v>17</v>
      </c>
      <c r="C22" s="37"/>
      <c r="D22" s="38">
        <v>31250</v>
      </c>
      <c r="E22" s="111">
        <v>0</v>
      </c>
      <c r="F22" s="111">
        <v>0</v>
      </c>
      <c r="G22" s="111">
        <v>0</v>
      </c>
      <c r="H22" s="111">
        <v>0</v>
      </c>
      <c r="I22" s="39"/>
      <c r="K22" s="2"/>
      <c r="N22" s="2"/>
    </row>
    <row r="23" spans="1:14" ht="15" customHeight="1" thickBot="1" x14ac:dyDescent="0.35">
      <c r="A23" s="10"/>
      <c r="B23" s="11" t="s">
        <v>71</v>
      </c>
      <c r="C23" s="11"/>
      <c r="D23" s="40"/>
      <c r="E23" s="41">
        <f>SUM(E22)</f>
        <v>0</v>
      </c>
      <c r="F23" s="42">
        <f>SUM(F22)</f>
        <v>0</v>
      </c>
      <c r="G23" s="43">
        <f>SUM(G22)</f>
        <v>0</v>
      </c>
      <c r="H23" s="41">
        <f>SUM(H22)</f>
        <v>0</v>
      </c>
      <c r="I23" s="28">
        <f>SUM(E23:H23)</f>
        <v>0</v>
      </c>
      <c r="K23" s="2"/>
      <c r="N23" s="2"/>
    </row>
    <row r="24" spans="1:14" ht="15" customHeight="1" thickBot="1" x14ac:dyDescent="0.35">
      <c r="A24" s="44" t="s">
        <v>72</v>
      </c>
      <c r="B24" s="45"/>
      <c r="C24" s="45"/>
      <c r="D24" s="46"/>
      <c r="E24" s="47">
        <f>E6+E7+E8+E11+E12+E13+E14+E15+E16+E17+E18+E22</f>
        <v>0</v>
      </c>
      <c r="F24" s="48">
        <f>F6+F7+F8+F11+F12+F13+F14+F15+F16+F17+F18+F22</f>
        <v>0</v>
      </c>
      <c r="G24" s="49">
        <f>G6+G7+G8+G11+G12+G13+G14+G15+G16+G17+G18+G22</f>
        <v>0</v>
      </c>
      <c r="H24" s="47">
        <f>H6+H7+H8+H11+H12+H13+H14+H15+H16+H17+H18+H22</f>
        <v>0</v>
      </c>
      <c r="I24" s="50">
        <f>I9+I20+I23</f>
        <v>0</v>
      </c>
      <c r="K24" s="2"/>
      <c r="N24" s="2"/>
    </row>
    <row r="25" spans="1:14" ht="15" customHeight="1" x14ac:dyDescent="0.3">
      <c r="A25" s="120" t="s">
        <v>47</v>
      </c>
      <c r="B25" s="120"/>
      <c r="C25" s="120"/>
      <c r="D25" s="120"/>
      <c r="E25" s="120"/>
      <c r="F25" s="120"/>
      <c r="G25" s="120"/>
      <c r="H25" s="51"/>
      <c r="I25" s="52"/>
      <c r="J25" s="52"/>
      <c r="K25" s="2"/>
      <c r="N25" s="2"/>
    </row>
    <row r="26" spans="1:14" ht="28.2" customHeight="1" thickBot="1" x14ac:dyDescent="0.35">
      <c r="A26" s="117"/>
      <c r="B26" s="117"/>
      <c r="C26" s="117"/>
      <c r="D26" s="117"/>
      <c r="E26" s="117"/>
      <c r="F26" s="117"/>
      <c r="G26" s="117"/>
      <c r="I26" s="53"/>
    </row>
    <row r="27" spans="1:14" ht="15" customHeight="1" thickBot="1" x14ac:dyDescent="0.35">
      <c r="G27" s="118" t="s">
        <v>67</v>
      </c>
      <c r="H27" s="119"/>
    </row>
    <row r="28" spans="1:14" ht="15" customHeight="1" x14ac:dyDescent="0.3">
      <c r="A28" s="14" t="s">
        <v>24</v>
      </c>
      <c r="B28" s="54" t="s">
        <v>35</v>
      </c>
      <c r="C28" s="7"/>
      <c r="D28" s="55"/>
      <c r="E28" s="56"/>
      <c r="F28" s="8"/>
      <c r="G28" s="56"/>
      <c r="H28" s="57"/>
      <c r="K28" s="39"/>
    </row>
    <row r="29" spans="1:14" ht="15" customHeight="1" x14ac:dyDescent="0.3">
      <c r="A29" s="58"/>
      <c r="B29" s="59" t="s">
        <v>52</v>
      </c>
      <c r="C29" s="60"/>
      <c r="D29" s="61"/>
      <c r="E29" s="62" t="s">
        <v>66</v>
      </c>
      <c r="F29" s="63"/>
      <c r="G29" s="64" t="s">
        <v>63</v>
      </c>
      <c r="H29" s="65" t="s">
        <v>64</v>
      </c>
    </row>
    <row r="30" spans="1:14" ht="15" customHeight="1" x14ac:dyDescent="0.3">
      <c r="A30" s="58"/>
      <c r="B30" s="66" t="s">
        <v>50</v>
      </c>
      <c r="C30" s="17"/>
      <c r="D30" s="67"/>
      <c r="E30" s="112"/>
      <c r="F30" s="68" t="s">
        <v>55</v>
      </c>
      <c r="G30" s="69">
        <v>884</v>
      </c>
      <c r="H30" s="70">
        <f>E30*G30</f>
        <v>0</v>
      </c>
    </row>
    <row r="31" spans="1:14" ht="15" customHeight="1" x14ac:dyDescent="0.3">
      <c r="A31" s="58"/>
      <c r="B31" s="71" t="s">
        <v>51</v>
      </c>
      <c r="C31" s="20"/>
      <c r="D31" s="72"/>
      <c r="E31" s="113"/>
      <c r="F31" s="73" t="s">
        <v>55</v>
      </c>
      <c r="G31" s="25">
        <v>221</v>
      </c>
      <c r="H31" s="74">
        <f t="shared" ref="H31:H36" si="0">E31*G31</f>
        <v>0</v>
      </c>
    </row>
    <row r="32" spans="1:14" ht="15" customHeight="1" x14ac:dyDescent="0.3">
      <c r="A32" s="58"/>
      <c r="B32" s="71" t="s">
        <v>36</v>
      </c>
      <c r="C32" s="20"/>
      <c r="D32" s="72"/>
      <c r="E32" s="113"/>
      <c r="F32" s="73" t="s">
        <v>55</v>
      </c>
      <c r="G32" s="25">
        <v>221</v>
      </c>
      <c r="H32" s="74">
        <f t="shared" si="0"/>
        <v>0</v>
      </c>
    </row>
    <row r="33" spans="1:9" ht="15" customHeight="1" x14ac:dyDescent="0.3">
      <c r="A33" s="58"/>
      <c r="B33" s="71" t="s">
        <v>37</v>
      </c>
      <c r="C33" s="20"/>
      <c r="D33" s="72"/>
      <c r="E33" s="113"/>
      <c r="F33" s="73" t="s">
        <v>55</v>
      </c>
      <c r="G33" s="75">
        <v>110</v>
      </c>
      <c r="H33" s="74">
        <f t="shared" si="0"/>
        <v>0</v>
      </c>
    </row>
    <row r="34" spans="1:9" ht="15" customHeight="1" x14ac:dyDescent="0.3">
      <c r="A34" s="58"/>
      <c r="B34" s="71" t="s">
        <v>38</v>
      </c>
      <c r="C34" s="20"/>
      <c r="D34" s="72"/>
      <c r="E34" s="113"/>
      <c r="F34" s="73" t="s">
        <v>55</v>
      </c>
      <c r="G34" s="75">
        <v>110</v>
      </c>
      <c r="H34" s="74">
        <f t="shared" si="0"/>
        <v>0</v>
      </c>
    </row>
    <row r="35" spans="1:9" ht="15" customHeight="1" x14ac:dyDescent="0.3">
      <c r="A35" s="58"/>
      <c r="B35" s="71" t="s">
        <v>39</v>
      </c>
      <c r="C35" s="20"/>
      <c r="D35" s="72"/>
      <c r="E35" s="113"/>
      <c r="F35" s="73" t="s">
        <v>55</v>
      </c>
      <c r="G35" s="25">
        <v>110</v>
      </c>
      <c r="H35" s="74">
        <f t="shared" si="0"/>
        <v>0</v>
      </c>
    </row>
    <row r="36" spans="1:9" ht="15" customHeight="1" x14ac:dyDescent="0.3">
      <c r="A36" s="58"/>
      <c r="B36" s="76" t="s">
        <v>40</v>
      </c>
      <c r="C36" s="77"/>
      <c r="D36" s="78"/>
      <c r="E36" s="114"/>
      <c r="F36" s="79" t="s">
        <v>55</v>
      </c>
      <c r="G36" s="25">
        <v>16</v>
      </c>
      <c r="H36" s="74">
        <f t="shared" si="0"/>
        <v>0</v>
      </c>
    </row>
    <row r="37" spans="1:9" ht="15" customHeight="1" x14ac:dyDescent="0.3">
      <c r="A37" s="25"/>
      <c r="B37" s="80" t="s">
        <v>41</v>
      </c>
      <c r="C37" s="81"/>
      <c r="D37" s="82"/>
      <c r="E37" s="83"/>
      <c r="F37" s="84"/>
      <c r="G37" s="83"/>
      <c r="H37" s="85"/>
    </row>
    <row r="38" spans="1:9" ht="15" customHeight="1" x14ac:dyDescent="0.3">
      <c r="A38" s="58"/>
      <c r="B38" s="66" t="s">
        <v>42</v>
      </c>
      <c r="C38" s="17"/>
      <c r="D38" s="67"/>
      <c r="E38" s="112"/>
      <c r="F38" s="86" t="s">
        <v>43</v>
      </c>
      <c r="G38" s="87">
        <v>11050</v>
      </c>
      <c r="H38" s="74">
        <f>E38*G38/100</f>
        <v>0</v>
      </c>
    </row>
    <row r="39" spans="1:9" ht="15" customHeight="1" x14ac:dyDescent="0.3">
      <c r="A39" s="58"/>
      <c r="B39" s="71" t="s">
        <v>73</v>
      </c>
      <c r="C39" s="20"/>
      <c r="D39" s="72"/>
      <c r="E39" s="113"/>
      <c r="F39" s="73" t="s">
        <v>43</v>
      </c>
      <c r="G39" s="87">
        <v>15000</v>
      </c>
      <c r="H39" s="74">
        <f t="shared" ref="H39:H40" si="1">E39*G39/100</f>
        <v>0</v>
      </c>
    </row>
    <row r="40" spans="1:9" ht="15" customHeight="1" x14ac:dyDescent="0.3">
      <c r="A40" s="58"/>
      <c r="B40" s="76" t="s">
        <v>44</v>
      </c>
      <c r="C40" s="77"/>
      <c r="D40" s="78"/>
      <c r="E40" s="114"/>
      <c r="F40" s="88" t="s">
        <v>43</v>
      </c>
      <c r="G40" s="87">
        <v>2210</v>
      </c>
      <c r="H40" s="74">
        <f t="shared" si="1"/>
        <v>0</v>
      </c>
    </row>
    <row r="41" spans="1:9" ht="15" customHeight="1" x14ac:dyDescent="0.3">
      <c r="A41" s="25"/>
      <c r="B41" s="80" t="s">
        <v>45</v>
      </c>
      <c r="C41" s="81"/>
      <c r="D41" s="82"/>
      <c r="E41" s="83"/>
      <c r="F41" s="84"/>
      <c r="G41" s="83"/>
      <c r="H41" s="85"/>
    </row>
    <row r="42" spans="1:9" ht="15" customHeight="1" thickBot="1" x14ac:dyDescent="0.35">
      <c r="A42" s="25"/>
      <c r="B42" s="89" t="s">
        <v>46</v>
      </c>
      <c r="E42" s="115"/>
      <c r="F42" s="90" t="s">
        <v>43</v>
      </c>
      <c r="G42" s="10"/>
      <c r="H42" s="91">
        <f>(H30+H31+H32+H33+H34+H35+H36+H38+H39+H40)*E42/100</f>
        <v>0</v>
      </c>
    </row>
    <row r="43" spans="1:9" ht="15" customHeight="1" thickBot="1" x14ac:dyDescent="0.35">
      <c r="A43" s="44"/>
      <c r="B43" s="92" t="s">
        <v>65</v>
      </c>
      <c r="C43" s="92"/>
      <c r="D43" s="92"/>
      <c r="E43" s="92"/>
      <c r="F43" s="92"/>
      <c r="G43" s="92"/>
      <c r="H43" s="93">
        <f>SUM(H30:H42)</f>
        <v>0</v>
      </c>
      <c r="I43" s="39"/>
    </row>
    <row r="44" spans="1:9" ht="15" customHeight="1" thickBot="1" x14ac:dyDescent="0.35"/>
    <row r="45" spans="1:9" ht="15" customHeight="1" x14ac:dyDescent="0.3">
      <c r="A45" s="94" t="s">
        <v>62</v>
      </c>
      <c r="B45" s="95"/>
      <c r="C45" s="96"/>
      <c r="D45" s="97"/>
      <c r="E45" s="30" t="s">
        <v>49</v>
      </c>
    </row>
    <row r="46" spans="1:9" ht="15" customHeight="1" x14ac:dyDescent="0.3">
      <c r="A46" s="98"/>
      <c r="B46" s="99" t="s">
        <v>25</v>
      </c>
      <c r="C46" s="100" t="s">
        <v>34</v>
      </c>
      <c r="D46" s="100"/>
      <c r="E46" s="108">
        <v>0</v>
      </c>
      <c r="F46" s="39"/>
    </row>
    <row r="47" spans="1:9" ht="15" customHeight="1" x14ac:dyDescent="0.3">
      <c r="A47" s="98"/>
      <c r="B47" s="101" t="s">
        <v>26</v>
      </c>
      <c r="C47" s="102" t="s">
        <v>28</v>
      </c>
      <c r="D47" s="102"/>
      <c r="E47" s="109">
        <v>0</v>
      </c>
    </row>
    <row r="48" spans="1:9" ht="15" customHeight="1" x14ac:dyDescent="0.3">
      <c r="A48" s="98"/>
      <c r="B48" s="101"/>
      <c r="C48" s="102" t="s">
        <v>29</v>
      </c>
      <c r="D48" s="102"/>
      <c r="E48" s="109">
        <v>0</v>
      </c>
    </row>
    <row r="49" spans="1:7" ht="15" customHeight="1" x14ac:dyDescent="0.3">
      <c r="A49" s="98"/>
      <c r="B49" s="101"/>
      <c r="C49" s="102" t="s">
        <v>30</v>
      </c>
      <c r="D49" s="102"/>
      <c r="E49" s="109">
        <v>0</v>
      </c>
    </row>
    <row r="50" spans="1:7" ht="15" customHeight="1" x14ac:dyDescent="0.3">
      <c r="A50" s="98"/>
      <c r="B50" s="101" t="s">
        <v>27</v>
      </c>
      <c r="C50" s="102" t="s">
        <v>33</v>
      </c>
      <c r="D50" s="102"/>
      <c r="E50" s="109">
        <v>0</v>
      </c>
    </row>
    <row r="51" spans="1:7" ht="15" customHeight="1" x14ac:dyDescent="0.3">
      <c r="A51" s="98"/>
      <c r="B51" s="103" t="s">
        <v>61</v>
      </c>
      <c r="C51" s="104" t="s">
        <v>57</v>
      </c>
      <c r="D51" s="104"/>
      <c r="E51" s="116">
        <v>0</v>
      </c>
    </row>
    <row r="52" spans="1:7" ht="15" customHeight="1" x14ac:dyDescent="0.3">
      <c r="A52" s="98"/>
      <c r="B52" s="103"/>
      <c r="C52" s="104" t="s">
        <v>58</v>
      </c>
      <c r="D52" s="104"/>
      <c r="E52" s="116">
        <v>0</v>
      </c>
    </row>
    <row r="53" spans="1:7" ht="15" customHeight="1" x14ac:dyDescent="0.3">
      <c r="A53" s="98"/>
      <c r="B53" s="103"/>
      <c r="C53" s="104" t="s">
        <v>30</v>
      </c>
      <c r="D53" s="104"/>
      <c r="E53" s="116">
        <v>0</v>
      </c>
    </row>
    <row r="54" spans="1:7" ht="15" customHeight="1" thickBot="1" x14ac:dyDescent="0.35">
      <c r="A54" s="105"/>
      <c r="B54" s="106" t="s">
        <v>31</v>
      </c>
      <c r="C54" s="107" t="s">
        <v>32</v>
      </c>
      <c r="D54" s="107"/>
      <c r="E54" s="110">
        <v>0</v>
      </c>
    </row>
    <row r="55" spans="1:7" ht="15" customHeight="1" thickBot="1" x14ac:dyDescent="0.35">
      <c r="A55" s="44"/>
      <c r="B55" s="92" t="s">
        <v>68</v>
      </c>
      <c r="C55" s="92"/>
      <c r="D55" s="92"/>
      <c r="E55" s="93">
        <f>SUM(E46:E54)</f>
        <v>0</v>
      </c>
      <c r="F55" s="39"/>
    </row>
    <row r="56" spans="1:7" ht="29.4" customHeight="1" x14ac:dyDescent="0.3">
      <c r="A56" s="117" t="s">
        <v>56</v>
      </c>
      <c r="B56" s="117"/>
      <c r="C56" s="117"/>
      <c r="D56" s="117"/>
      <c r="E56" s="117"/>
      <c r="F56" s="117"/>
      <c r="G56" s="117"/>
    </row>
  </sheetData>
  <sheetProtection algorithmName="SHA-512" hashValue="LcihNGMF8EjvlzBz8Y2+hef2Gsxf6Y3G1k6Osy/aXheNZdtEa3QOtYJ9mHZo58qok3FEFOh+w4dJtM3TtYdiBw==" saltValue="hxg2yi9yq5uAssk6O9AGOg==" spinCount="100000" sheet="1" objects="1" scenarios="1"/>
  <mergeCells count="4">
    <mergeCell ref="A56:G56"/>
    <mergeCell ref="G27:H27"/>
    <mergeCell ref="A25:G26"/>
    <mergeCell ref="A3:B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AE69A2-21B7-4904-A340-A3796CE7ADEE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C2DFCEC1-05E3-411F-BDCB-B413FBCBF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93A724-099A-46C0-8A3C-31C2389E7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Swinkels</dc:creator>
  <cp:lastModifiedBy>Desiree Nuijten | InkoopMeesters</cp:lastModifiedBy>
  <dcterms:created xsi:type="dcterms:W3CDTF">2023-10-05T14:27:28Z</dcterms:created>
  <dcterms:modified xsi:type="dcterms:W3CDTF">2024-01-16T20:05:21Z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