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Rogier de wilde\Desktop\Output management\"/>
    </mc:Choice>
  </mc:AlternateContent>
  <xr:revisionPtr revIDLastSave="0" documentId="13_ncr:1_{0947240E-185A-4E03-BC3E-7CFF3DC1D734}" xr6:coauthVersionLast="47" xr6:coauthVersionMax="47" xr10:uidLastSave="{00000000-0000-0000-0000-000000000000}"/>
  <bookViews>
    <workbookView xWindow="-120" yWindow="-120" windowWidth="29040" windowHeight="15840" tabRatio="669" activeTab="7" xr2:uid="{5121A416-83FF-4519-B8D8-2DE180FB08AD}"/>
  </bookViews>
  <sheets>
    <sheet name="Uitleg" sheetId="4" r:id="rId1"/>
    <sheet name="Dashboard" sheetId="6" r:id="rId2"/>
    <sheet name="1. Eenmalige kosten" sheetId="1" r:id="rId3"/>
    <sheet name="2. Reguliere kosten per uur" sheetId="3" r:id="rId4"/>
    <sheet name="3.Jaarlijks vaste en service k" sheetId="2" r:id="rId5"/>
    <sheet name="4. Prijslijst Post" sheetId="5" r:id="rId6"/>
    <sheet name="5. Prijslijst GV" sheetId="7" r:id="rId7"/>
    <sheet name="6. Staffels" sheetId="8" r:id="rId8"/>
  </sheets>
  <definedNames>
    <definedName name="_xlnm.Print_Area" localSheetId="1">Dashboard!$B$1:$F$18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8" l="1"/>
  <c r="M7" i="5"/>
  <c r="K7" i="5"/>
  <c r="I7" i="5"/>
  <c r="M6" i="5"/>
  <c r="K6" i="5"/>
  <c r="I6" i="5"/>
  <c r="J6" i="5" s="1"/>
  <c r="M5" i="5"/>
  <c r="K5" i="5"/>
  <c r="L5" i="5" s="1"/>
  <c r="I5" i="5"/>
  <c r="J5" i="5" s="1"/>
  <c r="M4" i="5"/>
  <c r="N4" i="5" s="1"/>
  <c r="K4" i="5"/>
  <c r="L4" i="5" s="1"/>
  <c r="I4" i="5"/>
  <c r="J4" i="5" s="1"/>
  <c r="J29" i="7"/>
  <c r="H29" i="7"/>
  <c r="F29" i="7"/>
  <c r="L15" i="7"/>
  <c r="J15" i="7"/>
  <c r="H15" i="7"/>
  <c r="F15" i="7"/>
  <c r="J26" i="7"/>
  <c r="L13" i="7"/>
  <c r="J13" i="7"/>
  <c r="H13" i="7"/>
  <c r="F13" i="7"/>
  <c r="F26" i="7"/>
  <c r="H26" i="7"/>
  <c r="F3" i="7"/>
  <c r="H3" i="7"/>
  <c r="J3" i="7"/>
  <c r="L3" i="7"/>
  <c r="I6" i="8"/>
  <c r="K6" i="8"/>
  <c r="M6" i="8"/>
  <c r="O6" i="8"/>
  <c r="I7" i="8"/>
  <c r="K7" i="8"/>
  <c r="M7" i="8"/>
  <c r="O7" i="8"/>
  <c r="I8" i="8"/>
  <c r="K8" i="8"/>
  <c r="M8" i="8"/>
  <c r="O8" i="8"/>
  <c r="I9" i="8"/>
  <c r="K9" i="8"/>
  <c r="M9" i="8"/>
  <c r="I14" i="8"/>
  <c r="K14" i="8"/>
  <c r="M14" i="8"/>
  <c r="O14" i="8"/>
  <c r="I15" i="8"/>
  <c r="K15" i="8"/>
  <c r="M15" i="8"/>
  <c r="O15" i="8"/>
  <c r="I16" i="8"/>
  <c r="K16" i="8"/>
  <c r="M16" i="8"/>
  <c r="O16" i="8"/>
  <c r="I17" i="8"/>
  <c r="K17" i="8"/>
  <c r="M17" i="8"/>
  <c r="O17" i="8"/>
  <c r="I23" i="8"/>
  <c r="K23" i="8"/>
  <c r="M23" i="8"/>
  <c r="O23" i="8"/>
  <c r="I24" i="8"/>
  <c r="K24" i="8"/>
  <c r="M24" i="8"/>
  <c r="O24" i="8"/>
  <c r="I25" i="8"/>
  <c r="K25" i="8"/>
  <c r="M25" i="8"/>
  <c r="O25" i="8"/>
  <c r="I26" i="8"/>
  <c r="K26" i="8"/>
  <c r="M26" i="8"/>
  <c r="O26" i="8"/>
  <c r="I31" i="8"/>
  <c r="K31" i="8"/>
  <c r="M31" i="8"/>
  <c r="O31" i="8"/>
  <c r="I32" i="8"/>
  <c r="K32" i="8"/>
  <c r="M32" i="8"/>
  <c r="O32" i="8"/>
  <c r="I33" i="8"/>
  <c r="K33" i="8"/>
  <c r="M33" i="8"/>
  <c r="O33" i="8"/>
  <c r="I34" i="8"/>
  <c r="K34" i="8"/>
  <c r="M34" i="8"/>
  <c r="O34" i="8"/>
  <c r="I39" i="8"/>
  <c r="K39" i="8"/>
  <c r="M39" i="8"/>
  <c r="O39" i="8"/>
  <c r="I40" i="8"/>
  <c r="K40" i="8"/>
  <c r="M40" i="8"/>
  <c r="O40" i="8"/>
  <c r="I41" i="8"/>
  <c r="K41" i="8"/>
  <c r="M41" i="8"/>
  <c r="O41" i="8"/>
  <c r="I42" i="8"/>
  <c r="K42" i="8"/>
  <c r="M42" i="8"/>
  <c r="O42" i="8"/>
  <c r="G6" i="2"/>
  <c r="G5" i="2"/>
  <c r="L29" i="7"/>
  <c r="L26" i="7"/>
  <c r="L25" i="7"/>
  <c r="J25" i="7"/>
  <c r="H25" i="7"/>
  <c r="F25" i="7"/>
  <c r="L20" i="7"/>
  <c r="J20" i="7"/>
  <c r="H20" i="7"/>
  <c r="F20" i="7"/>
  <c r="L19" i="7"/>
  <c r="J19" i="7"/>
  <c r="H19" i="7"/>
  <c r="F19" i="7"/>
  <c r="L18" i="7"/>
  <c r="J18" i="7"/>
  <c r="H18" i="7"/>
  <c r="F18" i="7"/>
  <c r="L12" i="7"/>
  <c r="J12" i="7"/>
  <c r="H12" i="7"/>
  <c r="F12" i="7"/>
  <c r="L11" i="7"/>
  <c r="J11" i="7"/>
  <c r="H11" i="7"/>
  <c r="F11" i="7"/>
  <c r="L8" i="7"/>
  <c r="L7" i="7"/>
  <c r="L6" i="7"/>
  <c r="J8" i="7"/>
  <c r="J7" i="7"/>
  <c r="J6" i="7"/>
  <c r="H8" i="7"/>
  <c r="H7" i="7"/>
  <c r="H6" i="7"/>
  <c r="F7" i="7"/>
  <c r="F8" i="7"/>
  <c r="F6" i="7"/>
  <c r="N5" i="5"/>
  <c r="N6" i="5"/>
  <c r="N7" i="5"/>
  <c r="L7" i="5"/>
  <c r="L6" i="5"/>
  <c r="J7" i="5"/>
  <c r="H5" i="5"/>
  <c r="H6" i="5"/>
  <c r="H7" i="5"/>
  <c r="H4" i="5"/>
  <c r="G14" i="2"/>
  <c r="G7" i="3"/>
  <c r="G6" i="3"/>
  <c r="G5" i="3"/>
  <c r="F31" i="7" l="1"/>
  <c r="C10" i="6" s="1"/>
  <c r="I45" i="8"/>
  <c r="C11" i="6" s="1"/>
  <c r="K45" i="8"/>
  <c r="D11" i="6" s="1"/>
  <c r="O45" i="8"/>
  <c r="F11" i="6" s="1"/>
  <c r="M45" i="8"/>
  <c r="E11" i="6" s="1"/>
  <c r="H9" i="5"/>
  <c r="C9" i="6" s="1"/>
  <c r="N9" i="5"/>
  <c r="F9" i="6" s="1"/>
  <c r="J9" i="5"/>
  <c r="D9" i="6" s="1"/>
  <c r="L31" i="7"/>
  <c r="F10" i="6" s="1"/>
  <c r="J31" i="7"/>
  <c r="E10" i="6" s="1"/>
  <c r="H31" i="7"/>
  <c r="D10" i="6" s="1"/>
  <c r="L9" i="5"/>
  <c r="E9" i="6" s="1"/>
  <c r="G8" i="2"/>
  <c r="G18" i="2" s="1"/>
  <c r="G11" i="3"/>
  <c r="G12" i="3" s="1"/>
  <c r="G3" i="1"/>
  <c r="G31" i="1"/>
  <c r="G30" i="1"/>
  <c r="G29" i="1"/>
  <c r="G25" i="1"/>
  <c r="G24" i="1"/>
  <c r="G20" i="1"/>
  <c r="F7" i="6" l="1"/>
  <c r="E7" i="6"/>
  <c r="D7" i="6"/>
  <c r="C7" i="6"/>
  <c r="G36" i="1"/>
  <c r="C6" i="6" s="1"/>
  <c r="C8" i="6"/>
  <c r="F8" i="6"/>
  <c r="E8" i="6"/>
  <c r="D8" i="6"/>
  <c r="E13" i="6" l="1"/>
  <c r="C13" i="6"/>
  <c r="D13" i="6"/>
  <c r="F13" i="6"/>
  <c r="C15"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tc={2CB5711F-FD8A-47B9-81D1-A119602A708D}</author>
  </authors>
  <commentList>
    <comment ref="B1" authorId="0" shapeId="0" xr:uid="{2CB5711F-FD8A-47B9-81D1-A119602A708D}">
      <text>
        <t>[Opmerkingenthread]
U kunt deze opmerkingenthread lezen in uw versie van Excel. Eventuele wijzigingen aan de thread gaan echter verloren als het bestand wordt geopend in een nieuwere versie van Excel. Meer informatie: https://go.microsoft.com/fwlink/?linkid=870924
Opmerking:
    Wie heeft het prijzen blad gevalideerd ?
Hoe wordt er een onderscheid gemaakt in de verschillende prijsstrategieën  die de partijen kunnen indienen ?</t>
      </text>
    </comment>
  </commentList>
</comments>
</file>

<file path=xl/sharedStrings.xml><?xml version="1.0" encoding="utf-8"?>
<sst xmlns="http://schemas.openxmlformats.org/spreadsheetml/2006/main" count="266" uniqueCount="159">
  <si>
    <t>Jaar 1</t>
  </si>
  <si>
    <t>Jaar 2</t>
  </si>
  <si>
    <t>Jaar 3</t>
  </si>
  <si>
    <t>Jaar 4</t>
  </si>
  <si>
    <t>1. Eenmalige kosten</t>
  </si>
  <si>
    <t>2. Reguliere kosten</t>
  </si>
  <si>
    <t>3. Jaarlijkse vaste &amp; service kosten</t>
  </si>
  <si>
    <t>4. Gebruikerskosten post o.b.v. prijslijst</t>
  </si>
  <si>
    <t>5. Gebruikerskosten GV o.b.v. prijslijst</t>
  </si>
  <si>
    <t>6. Staffels</t>
  </si>
  <si>
    <t>Totaal kosten</t>
  </si>
  <si>
    <t>Inschrijfsom</t>
  </si>
  <si>
    <t xml:space="preserve">Eenmalig </t>
  </si>
  <si>
    <t>Prd 1. Configuratie/implementatie van systeem (technische implementatie)</t>
  </si>
  <si>
    <t>Uren</t>
  </si>
  <si>
    <t>Uurtarief</t>
  </si>
  <si>
    <t>Kosten</t>
  </si>
  <si>
    <t>Technische inrichting van de Oplossing voor het CBR</t>
  </si>
  <si>
    <t xml:space="preserve">Prd 1. Technische Inrichting van product </t>
  </si>
  <si>
    <t>Eenmalig</t>
  </si>
  <si>
    <t>Datadictionary</t>
  </si>
  <si>
    <t>CBR Huisstijl</t>
  </si>
  <si>
    <t>Hoofdontwerp</t>
  </si>
  <si>
    <t>Inrichten workflow</t>
  </si>
  <si>
    <t>Inrichting over de keten</t>
  </si>
  <si>
    <t>Metadata koppelen voor archivering</t>
  </si>
  <si>
    <t>Inrichten gebruikersinterface</t>
  </si>
  <si>
    <t>Inrichten gebruikersprofielen</t>
  </si>
  <si>
    <t xml:space="preserve">Ontwikkelen bedrijfsprotocol en technische wijzigingen  </t>
  </si>
  <si>
    <t>Basisinrichting van de oplossing</t>
  </si>
  <si>
    <t>Prd 2. Trainingen</t>
  </si>
  <si>
    <t>Opgave is per dagdeel - 4 uren</t>
  </si>
  <si>
    <t>Eindgebruikers *)</t>
  </si>
  <si>
    <t xml:space="preserve">Beheerders*) </t>
  </si>
  <si>
    <t>Prd 3. Pakket Consultancy</t>
  </si>
  <si>
    <t>niveau consultant</t>
  </si>
  <si>
    <t>Of in later stadium af te nemen</t>
  </si>
  <si>
    <t xml:space="preserve">junior </t>
  </si>
  <si>
    <t>t.b.v. bijvoorbeeld transitie Brievenset, gezondheidsverklaring</t>
  </si>
  <si>
    <t xml:space="preserve">medior </t>
  </si>
  <si>
    <t> </t>
  </si>
  <si>
    <t xml:space="preserve">senior </t>
  </si>
  <si>
    <t>(API-koppelingen, SSO, Azure AD)</t>
  </si>
  <si>
    <t>Integratie in CBR Architectuur en infrastructuur</t>
  </si>
  <si>
    <t>Interfacing van en naar Bronsysteem</t>
  </si>
  <si>
    <t>Interfacing naar Printinfrastructuur</t>
  </si>
  <si>
    <t>Interfacing naar rapportagetools</t>
  </si>
  <si>
    <t>Totaaldeel inschrijfsom Eenmalige kosten</t>
  </si>
  <si>
    <t>Enkel in jaar 1 van toepassing</t>
  </si>
  <si>
    <t>Gebruikers/aantal</t>
  </si>
  <si>
    <t>Korting/Prijs</t>
  </si>
  <si>
    <t>(Platform, maintenance, named users)</t>
  </si>
  <si>
    <t>Kosten per gebruiker per jaar</t>
  </si>
  <si>
    <t>Vaste kosten</t>
  </si>
  <si>
    <t>Korting meerjaren overeenkomst</t>
  </si>
  <si>
    <t>Kortingspercentage</t>
  </si>
  <si>
    <t>(indien ingevuld is meerjarenprijs geldig voor drie jaar)</t>
  </si>
  <si>
    <t>Subtotaal per jaar</t>
  </si>
  <si>
    <t>Service kosten</t>
  </si>
  <si>
    <t>Vaste kosten per jaar</t>
  </si>
  <si>
    <t>Totaal jaarlijkse support</t>
  </si>
  <si>
    <t>Totaaldeel inschrijfsom jaarlijkse kosten</t>
  </si>
  <si>
    <t>Eenmalig / Jaarlijks / Gebruikerskosten</t>
  </si>
  <si>
    <t>Additionele Consultancy inzet per uur</t>
  </si>
  <si>
    <t>junior</t>
  </si>
  <si>
    <t xml:space="preserve"> (Optioneel en op afroep af te nemen)</t>
  </si>
  <si>
    <t>medior</t>
  </si>
  <si>
    <t>*ter vaststelling van uurtarief enkele uren</t>
  </si>
  <si>
    <t>senior</t>
  </si>
  <si>
    <t>Jaarlijkse gebruikerskosten</t>
  </si>
  <si>
    <t>Aantallen</t>
  </si>
  <si>
    <t>Tarieflijst</t>
  </si>
  <si>
    <t>Som</t>
  </si>
  <si>
    <t xml:space="preserve">Couverteren/1 insteker/tot formaat C5 </t>
  </si>
  <si>
    <t xml:space="preserve">Couverteren/1 insteker/tot formaat C4 </t>
  </si>
  <si>
    <t>Totaaldeel inschrijfsomjaarlijkse gebruikerskosten stukprijs o.b.v. prijslijst</t>
  </si>
  <si>
    <t>Tarief</t>
  </si>
  <si>
    <t xml:space="preserve">Abonnementstarief </t>
  </si>
  <si>
    <t>o.b.v. staffel</t>
  </si>
  <si>
    <t>20 miljoen ( 10 miljoen = Rg &amp; 10 miljoen = andere divisies)</t>
  </si>
  <si>
    <t xml:space="preserve">Staffel </t>
  </si>
  <si>
    <t>Staffelwaarde</t>
  </si>
  <si>
    <t>Level 1</t>
  </si>
  <si>
    <t>0 tot 5 miljoen</t>
  </si>
  <si>
    <t>Prijs per mail  in deze staffel</t>
  </si>
  <si>
    <t>Level 2</t>
  </si>
  <si>
    <t>5 tot 10 miljoen</t>
  </si>
  <si>
    <t>Level 3</t>
  </si>
  <si>
    <t>10 miljoen tot 15 miljoen</t>
  </si>
  <si>
    <t>Level 4</t>
  </si>
  <si>
    <t>15 miljoen+</t>
  </si>
  <si>
    <t>0 tot 50K</t>
  </si>
  <si>
    <t>50 tot 100K</t>
  </si>
  <si>
    <t>100 tot 300K</t>
  </si>
  <si>
    <t>300k+</t>
  </si>
  <si>
    <t>Aantal verzonden SMS berichten</t>
  </si>
  <si>
    <t>Prijs per SMS</t>
  </si>
  <si>
    <t>0 tot 500K</t>
  </si>
  <si>
    <t>Prijs per sms in deze staffel</t>
  </si>
  <si>
    <t>500K tot 1500K</t>
  </si>
  <si>
    <t>1500K tot 3000K</t>
  </si>
  <si>
    <t>3000K+</t>
  </si>
  <si>
    <t>Prijs per whatsapp in deze staffel</t>
  </si>
  <si>
    <t>Aantal verzonden berichten in berichtenbox</t>
  </si>
  <si>
    <t>Prijs per Bericht</t>
  </si>
  <si>
    <t>Prijs per bericht in deze staffel</t>
  </si>
  <si>
    <t>Bijlage 10 - Opzet prijsblad</t>
  </si>
  <si>
    <t xml:space="preserve">Kans op in gebruikname </t>
  </si>
  <si>
    <t>en daarmee wegingsfactor</t>
  </si>
  <si>
    <t>Geschatte inzet voor consultancy</t>
  </si>
  <si>
    <t>(kan ingevuld worden, hoeft niet)</t>
  </si>
  <si>
    <t>Uren (fictief)</t>
  </si>
  <si>
    <t>kans</t>
  </si>
  <si>
    <t>Kans</t>
  </si>
  <si>
    <t>Zekerheid</t>
  </si>
  <si>
    <t>Jaarlijks</t>
  </si>
  <si>
    <t>Wegingsfactor is 30%</t>
  </si>
  <si>
    <t>Totaaldeel uurtarief</t>
  </si>
  <si>
    <t>Onderdeel van inschrijfsom</t>
  </si>
  <si>
    <t>Prd. 4 Reguliere consultancy kosten per uur</t>
  </si>
  <si>
    <t>Prd 5. Kosten SaaS-applicatie/Platform</t>
  </si>
  <si>
    <t>Prd 6. Kosten Support (SLA/DAP)</t>
  </si>
  <si>
    <t>Support kosten</t>
  </si>
  <si>
    <t>Inschrijver dient een bedrag voor onderhoud in te vullen waarbij in de praktijk voldaan wordt aan</t>
  </si>
  <si>
    <t xml:space="preserve"> alle technische en service eisen uit de aanbesteding, zoals genoemd in het PVE en de SLA en overige documenten</t>
  </si>
  <si>
    <r>
      <rPr>
        <b/>
        <sz val="14"/>
        <color theme="1"/>
        <rFont val="Calibri"/>
        <family val="2"/>
        <scheme val="minor"/>
      </rPr>
      <t xml:space="preserve">Prd 8. </t>
    </r>
    <r>
      <rPr>
        <sz val="11"/>
        <color theme="1"/>
        <rFont val="Calibri"/>
        <family val="2"/>
        <scheme val="minor"/>
      </rPr>
      <t>Betekend</t>
    </r>
  </si>
  <si>
    <t>Prd 11. Mail</t>
  </si>
  <si>
    <t>Prd 12. Aangetekende Mail</t>
  </si>
  <si>
    <t>Prd 13. SMS</t>
  </si>
  <si>
    <t>Prd. 15 Berichtenbox</t>
  </si>
  <si>
    <t>Gezondheidsverklaringen
(voor specificaties zie bijlage 6)</t>
  </si>
  <si>
    <t>GV via webshop of Klantenservice: printen adresdrager  vouwen en couverteren</t>
  </si>
  <si>
    <t>Retourenveloppen algemeen (156 x 215 mm): 'medisch beroepsgeheim'</t>
  </si>
  <si>
    <t>Retourenveloppen vaarbewijzen (156 x 215 mm): 'medisch beroepsgeheim'</t>
  </si>
  <si>
    <t>Om-enveloppen (gemeente versie / 162 x 229 mm)</t>
  </si>
  <si>
    <t>Versie tbv GV 75+</t>
  </si>
  <si>
    <t>Versie tbv GV Groot Rijbewijs</t>
  </si>
  <si>
    <t>Versie tbv GV Rijbewijs</t>
  </si>
  <si>
    <t>Prd 10.  Samenstelling mailpack Gezondheidsverklaring</t>
  </si>
  <si>
    <t>Mailpack particulier</t>
  </si>
  <si>
    <t>Envelop met GV, invulhulp, flyer, retourenvelop</t>
  </si>
  <si>
    <t>Mailpakc tbv verzending via gemeente/instellingen</t>
  </si>
  <si>
    <t>Voertuig; Envelop met adresdrager, GV, invulhulp, flyer, retourenvelop</t>
  </si>
  <si>
    <t>Vaartuig; Envelop met adresdrager, GV, retourenvelop</t>
  </si>
  <si>
    <t>Prd. 9 Printen adresdrager, Gezondheidsverklaring, flyer &amp; envelop</t>
  </si>
  <si>
    <t>Printen enveloppen</t>
  </si>
  <si>
    <r>
      <rPr>
        <b/>
        <sz val="9"/>
        <color rgb="FF000000"/>
        <rFont val="Calibri"/>
        <scheme val="minor"/>
      </rPr>
      <t>Printen adresdrager</t>
    </r>
    <r>
      <rPr>
        <sz val="9"/>
        <color rgb="FF000000"/>
        <rFont val="Calibri"/>
        <scheme val="minor"/>
      </rPr>
      <t>s (1 A4, enkelzijdig)</t>
    </r>
  </si>
  <si>
    <r>
      <rPr>
        <b/>
        <i/>
        <u/>
        <sz val="9"/>
        <color theme="1"/>
        <rFont val="Calibri"/>
        <family val="2"/>
        <scheme val="minor"/>
      </rPr>
      <t>GV recreatievaart</t>
    </r>
    <r>
      <rPr>
        <sz val="9"/>
        <color theme="1"/>
        <rFont val="Calibri"/>
        <family val="2"/>
        <scheme val="minor"/>
      </rPr>
      <t xml:space="preserve"> via webshop of Klantenservice: verwerkingskosten printen GV's, vouwen en couverteren (A4)</t>
    </r>
  </si>
  <si>
    <r>
      <rPr>
        <b/>
        <i/>
        <u/>
        <sz val="9"/>
        <color theme="1"/>
        <rFont val="Calibri"/>
        <family val="2"/>
        <scheme val="minor"/>
      </rPr>
      <t>Printen alls GV's Rijbewijs /75+ / groot rijbewijs</t>
    </r>
    <r>
      <rPr>
        <sz val="9"/>
        <color theme="1"/>
        <rFont val="Calibri"/>
        <family val="2"/>
        <scheme val="minor"/>
      </rPr>
      <t xml:space="preserve"> (particulier &amp; gemeentes/instellingen): Verwerkingskosten printen formulieren, vouwen en couverteren  (A3)</t>
    </r>
  </si>
  <si>
    <t>Printen informatieflyer</t>
  </si>
  <si>
    <t>Printen Invulhulp tbv Gezondheidsverklaringen</t>
  </si>
  <si>
    <t>Printen Gezondheidsverklaringen</t>
  </si>
  <si>
    <t>Blanco papier/A4 formaat 90 gram - FSC/12 inch 2-up</t>
  </si>
  <si>
    <r>
      <rPr>
        <b/>
        <sz val="16"/>
        <color theme="1"/>
        <rFont val="Calibri"/>
        <family val="2"/>
        <scheme val="minor"/>
      </rPr>
      <t xml:space="preserve">Prd 7. </t>
    </r>
    <r>
      <rPr>
        <sz val="11"/>
        <color theme="1"/>
        <rFont val="Calibri"/>
        <family val="2"/>
        <scheme val="minor"/>
      </rPr>
      <t xml:space="preserve">Printen </t>
    </r>
  </si>
  <si>
    <t>Aanhechten akte (op C4 envelop)</t>
  </si>
  <si>
    <r>
      <t xml:space="preserve">Vaste kosten (licentie) per jaar  </t>
    </r>
    <r>
      <rPr>
        <b/>
        <sz val="14"/>
        <color theme="1"/>
        <rFont val="Calibri"/>
        <family val="2"/>
        <scheme val="minor"/>
      </rPr>
      <t>en/of</t>
    </r>
  </si>
  <si>
    <t>Prd 14. Whatsapp / socials</t>
  </si>
  <si>
    <t>Aantal verzonden Whatsapp berichten / social post</t>
  </si>
  <si>
    <t>Prijs per Whatsapp / social 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</si>
</sst>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2]\ * #,##0.00_ ;_ [$€-2]\ * \-#,##0.00_ ;_ [$€-2]\ * &quot;-&quot;??_ ;_ @_ "/>
    <numFmt numFmtId="165" formatCode="_ [$€-2]\ * #,##0_ ;_ [$€-2]\ * \-#,##0_ ;_ [$€-2]\ * &quot;-&quot;??_ ;_ @_ "/>
  </numFmts>
  <fonts count="40" x14ac:knownFonts="1">
    <font>
      <sz val="11"/>
      <color theme="1"/>
      <name val="Verdana"/>
      <family val="2"/>
    </font>
    <font>
      <b/>
      <sz val="11"/>
      <color rgb="FF0070C0"/>
      <name val="Calibri"/>
      <family val="2"/>
      <scheme val="minor"/>
    </font>
    <font>
      <b/>
      <sz val="14"/>
      <name val="Calibri"/>
      <family val="2"/>
      <scheme val="minor"/>
    </font>
    <font>
      <i/>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sz val="14"/>
      <color theme="1"/>
      <name val="Calibri"/>
      <family val="2"/>
      <scheme val="minor"/>
    </font>
    <font>
      <i/>
      <sz val="14"/>
      <color theme="1"/>
      <name val="Calibri"/>
      <family val="2"/>
      <scheme val="minor"/>
    </font>
    <font>
      <b/>
      <i/>
      <sz val="11"/>
      <color theme="1"/>
      <name val="Calibri"/>
      <family val="2"/>
      <scheme val="minor"/>
    </font>
    <font>
      <b/>
      <i/>
      <sz val="11"/>
      <color rgb="FF000000"/>
      <name val="Calibri"/>
      <family val="2"/>
      <scheme val="minor"/>
    </font>
    <font>
      <sz val="11"/>
      <color rgb="FF000000"/>
      <name val="Calibri"/>
      <family val="2"/>
      <scheme val="minor"/>
    </font>
    <font>
      <sz val="9"/>
      <color rgb="FF00000F"/>
      <name val="Calibri"/>
      <family val="2"/>
      <scheme val="minor"/>
    </font>
    <font>
      <sz val="9"/>
      <color theme="1"/>
      <name val="Calibri"/>
      <family val="2"/>
      <scheme val="minor"/>
    </font>
    <font>
      <b/>
      <sz val="9"/>
      <color theme="1"/>
      <name val="Calibri"/>
      <family val="2"/>
      <scheme val="minor"/>
    </font>
    <font>
      <sz val="14"/>
      <name val="Calibri"/>
      <family val="2"/>
      <scheme val="minor"/>
    </font>
    <font>
      <sz val="11"/>
      <color theme="1"/>
      <name val="Verdana"/>
      <family val="2"/>
    </font>
    <font>
      <b/>
      <sz val="12"/>
      <color theme="1"/>
      <name val="Calibri"/>
      <family val="2"/>
      <scheme val="minor"/>
    </font>
    <font>
      <b/>
      <sz val="14"/>
      <color rgb="FFFF0000"/>
      <name val="Calibri"/>
      <family val="2"/>
      <scheme val="minor"/>
    </font>
    <font>
      <b/>
      <sz val="16"/>
      <color rgb="FFFF0000"/>
      <name val="Calibri"/>
      <family val="2"/>
      <scheme val="minor"/>
    </font>
    <font>
      <sz val="8"/>
      <name val="Verdana"/>
      <family val="2"/>
    </font>
    <font>
      <i/>
      <sz val="12"/>
      <color theme="1"/>
      <name val="Calibri"/>
      <family val="2"/>
      <scheme val="minor"/>
    </font>
    <font>
      <i/>
      <sz val="11"/>
      <color rgb="FF000000"/>
      <name val="Calibri"/>
      <family val="2"/>
      <scheme val="minor"/>
    </font>
    <font>
      <b/>
      <sz val="16"/>
      <color theme="1"/>
      <name val="Calibri"/>
      <family val="2"/>
      <scheme val="minor"/>
    </font>
    <font>
      <b/>
      <i/>
      <sz val="12"/>
      <color theme="1"/>
      <name val="Calibri"/>
      <family val="2"/>
      <scheme val="minor"/>
    </font>
    <font>
      <i/>
      <sz val="11"/>
      <color theme="1"/>
      <name val="Verdana"/>
      <family val="2"/>
    </font>
    <font>
      <sz val="12"/>
      <color theme="1"/>
      <name val="Calibri"/>
      <family val="2"/>
      <scheme val="minor"/>
    </font>
    <font>
      <sz val="10"/>
      <color theme="1"/>
      <name val="Calibri"/>
      <family val="2"/>
      <scheme val="minor"/>
    </font>
    <font>
      <sz val="10"/>
      <color theme="1"/>
      <name val="Verdana"/>
      <family val="2"/>
    </font>
    <font>
      <b/>
      <sz val="16"/>
      <color theme="1"/>
      <name val="Verdana"/>
      <family val="2"/>
    </font>
    <font>
      <b/>
      <sz val="14"/>
      <color theme="1"/>
      <name val="Verdana"/>
      <family val="2"/>
    </font>
    <font>
      <i/>
      <sz val="9"/>
      <color theme="1"/>
      <name val="Calibri"/>
      <family val="2"/>
      <scheme val="minor"/>
    </font>
    <font>
      <sz val="11"/>
      <color theme="1"/>
      <name val="Calibri"/>
      <scheme val="minor"/>
    </font>
    <font>
      <sz val="11"/>
      <name val="Verdana"/>
      <family val="2"/>
    </font>
    <font>
      <sz val="14"/>
      <color theme="1"/>
      <name val="Calibri"/>
      <scheme val="minor"/>
    </font>
    <font>
      <b/>
      <sz val="9"/>
      <color rgb="FF000000"/>
      <name val="Calibri"/>
      <scheme val="minor"/>
    </font>
    <font>
      <sz val="9"/>
      <color rgb="FF000000"/>
      <name val="Calibri"/>
      <scheme val="minor"/>
    </font>
    <font>
      <b/>
      <sz val="14"/>
      <color theme="1"/>
      <name val="Calibri"/>
      <scheme val="minor"/>
    </font>
    <font>
      <b/>
      <i/>
      <sz val="12"/>
      <color theme="1"/>
      <name val="Calibri"/>
      <scheme val="minor"/>
    </font>
    <font>
      <b/>
      <i/>
      <u/>
      <sz val="9"/>
      <color theme="1"/>
      <name val="Calibri"/>
      <family val="2"/>
      <scheme val="minor"/>
    </font>
  </fonts>
  <fills count="14">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4" tint="0.39997558519241921"/>
        <bgColor indexed="64"/>
      </patternFill>
    </fill>
  </fills>
  <borders count="3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0000"/>
      </left>
      <right/>
      <top/>
      <bottom/>
      <diagonal/>
    </border>
    <border>
      <left/>
      <right style="medium">
        <color rgb="FF000000"/>
      </right>
      <top/>
      <bottom/>
      <diagonal/>
    </border>
    <border>
      <left style="thin">
        <color indexed="64"/>
      </left>
      <right style="medium">
        <color rgb="FF000000"/>
      </right>
      <top style="medium">
        <color indexed="64"/>
      </top>
      <bottom style="thin">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medium">
        <color rgb="FF000000"/>
      </right>
      <top style="medium">
        <color indexed="64"/>
      </top>
      <bottom style="medium">
        <color rgb="FF000000"/>
      </bottom>
      <diagonal/>
    </border>
    <border>
      <left/>
      <right/>
      <top style="medium">
        <color indexed="64"/>
      </top>
      <bottom/>
      <diagonal/>
    </border>
  </borders>
  <cellStyleXfs count="2">
    <xf numFmtId="0" fontId="0" fillId="0" borderId="0"/>
    <xf numFmtId="9" fontId="16" fillId="0" borderId="0" applyFont="0" applyFill="0" applyBorder="0" applyAlignment="0" applyProtection="0"/>
  </cellStyleXfs>
  <cellXfs count="176">
    <xf numFmtId="0" fontId="0" fillId="0" borderId="0" xfId="0"/>
    <xf numFmtId="0" fontId="5" fillId="0" borderId="0" xfId="0" applyFont="1"/>
    <xf numFmtId="0" fontId="7" fillId="0" borderId="0" xfId="0" applyFont="1"/>
    <xf numFmtId="0" fontId="7" fillId="8" borderId="0" xfId="0" applyFont="1" applyFill="1" applyAlignment="1">
      <alignment horizontal="right" wrapText="1"/>
    </xf>
    <xf numFmtId="0" fontId="5" fillId="0" borderId="11" xfId="0" applyFont="1" applyBorder="1"/>
    <xf numFmtId="0" fontId="6" fillId="0" borderId="0" xfId="0" applyFont="1"/>
    <xf numFmtId="164" fontId="7" fillId="0" borderId="0" xfId="0" applyNumberFormat="1" applyFont="1"/>
    <xf numFmtId="0" fontId="6" fillId="0" borderId="1" xfId="0" applyFont="1" applyBorder="1"/>
    <xf numFmtId="0" fontId="18" fillId="8" borderId="0" xfId="0" applyFont="1" applyFill="1" applyAlignment="1">
      <alignment horizontal="left" wrapText="1"/>
    </xf>
    <xf numFmtId="164" fontId="7" fillId="4" borderId="16" xfId="0" applyNumberFormat="1" applyFont="1" applyFill="1" applyBorder="1" applyProtection="1">
      <protection locked="0"/>
    </xf>
    <xf numFmtId="9" fontId="7" fillId="4" borderId="16" xfId="1" applyFont="1" applyFill="1" applyBorder="1" applyProtection="1">
      <protection locked="0"/>
    </xf>
    <xf numFmtId="164" fontId="23" fillId="11" borderId="0" xfId="0" applyNumberFormat="1" applyFont="1" applyFill="1"/>
    <xf numFmtId="0" fontId="18" fillId="8" borderId="0" xfId="0" applyFont="1" applyFill="1" applyAlignment="1">
      <alignment horizontal="left"/>
    </xf>
    <xf numFmtId="0" fontId="24" fillId="0" borderId="0" xfId="0" applyFont="1"/>
    <xf numFmtId="164" fontId="0" fillId="7" borderId="25" xfId="0" applyNumberFormat="1" applyFill="1" applyBorder="1"/>
    <xf numFmtId="164" fontId="0" fillId="7" borderId="14" xfId="0" applyNumberFormat="1" applyFill="1" applyBorder="1"/>
    <xf numFmtId="164" fontId="0" fillId="7" borderId="15" xfId="0" applyNumberFormat="1" applyFill="1" applyBorder="1"/>
    <xf numFmtId="164" fontId="0" fillId="0" borderId="16" xfId="0" applyNumberFormat="1" applyBorder="1"/>
    <xf numFmtId="164" fontId="0" fillId="12" borderId="16" xfId="0" applyNumberFormat="1" applyFill="1" applyBorder="1"/>
    <xf numFmtId="164" fontId="0" fillId="11" borderId="0" xfId="0" applyNumberFormat="1" applyFill="1"/>
    <xf numFmtId="164" fontId="25" fillId="7" borderId="0" xfId="0" applyNumberFormat="1" applyFont="1" applyFill="1"/>
    <xf numFmtId="3" fontId="0" fillId="9" borderId="26" xfId="0" applyNumberFormat="1" applyFill="1" applyBorder="1"/>
    <xf numFmtId="0" fontId="29" fillId="0" borderId="0" xfId="0" applyFont="1"/>
    <xf numFmtId="0" fontId="7" fillId="4" borderId="16" xfId="0" applyFont="1" applyFill="1" applyBorder="1" applyAlignment="1" applyProtection="1">
      <alignment horizontal="center"/>
      <protection locked="0"/>
    </xf>
    <xf numFmtId="165" fontId="7" fillId="4" borderId="16" xfId="0" applyNumberFormat="1" applyFont="1" applyFill="1" applyBorder="1" applyAlignment="1" applyProtection="1">
      <alignment horizontal="center"/>
      <protection locked="0"/>
    </xf>
    <xf numFmtId="164" fontId="7" fillId="4" borderId="16" xfId="0" applyNumberFormat="1" applyFont="1" applyFill="1" applyBorder="1" applyAlignment="1" applyProtection="1">
      <alignment horizontal="center" vertical="center"/>
      <protection locked="0"/>
    </xf>
    <xf numFmtId="0" fontId="33" fillId="0" borderId="0" xfId="0" applyFont="1"/>
    <xf numFmtId="0" fontId="6" fillId="6" borderId="0" xfId="0" applyFont="1" applyFill="1"/>
    <xf numFmtId="0" fontId="2" fillId="0" borderId="0" xfId="0" applyFont="1"/>
    <xf numFmtId="0" fontId="7" fillId="0" borderId="0" xfId="0" applyFont="1" applyAlignment="1">
      <alignment horizontal="center"/>
    </xf>
    <xf numFmtId="0" fontId="5" fillId="6" borderId="0" xfId="0" applyFont="1" applyFill="1"/>
    <xf numFmtId="0" fontId="6" fillId="0" borderId="0" xfId="0" applyFont="1" applyAlignment="1">
      <alignment horizontal="center"/>
    </xf>
    <xf numFmtId="0" fontId="5" fillId="0" borderId="3" xfId="0" applyFont="1" applyBorder="1" applyAlignment="1">
      <alignment horizontal="right"/>
    </xf>
    <xf numFmtId="0" fontId="7" fillId="4" borderId="16" xfId="0" applyFont="1" applyFill="1" applyBorder="1" applyAlignment="1">
      <alignment horizontal="center"/>
    </xf>
    <xf numFmtId="164" fontId="7" fillId="4" borderId="16" xfId="0" applyNumberFormat="1" applyFont="1" applyFill="1" applyBorder="1" applyAlignment="1">
      <alignment horizontal="center"/>
    </xf>
    <xf numFmtId="0" fontId="7" fillId="6" borderId="0" xfId="0" applyFont="1" applyFill="1"/>
    <xf numFmtId="0" fontId="5" fillId="0" borderId="22" xfId="0" applyFont="1" applyBorder="1" applyAlignment="1">
      <alignment horizontal="right"/>
    </xf>
    <xf numFmtId="0" fontId="27" fillId="0" borderId="2" xfId="0" applyFont="1" applyBorder="1" applyAlignment="1">
      <alignment horizontal="right"/>
    </xf>
    <xf numFmtId="0" fontId="27" fillId="0" borderId="3" xfId="0" applyFont="1" applyBorder="1" applyAlignment="1">
      <alignment horizontal="right"/>
    </xf>
    <xf numFmtId="0" fontId="9" fillId="0" borderId="3" xfId="0" applyFont="1" applyBorder="1" applyAlignment="1">
      <alignment horizontal="right"/>
    </xf>
    <xf numFmtId="165" fontId="7" fillId="7" borderId="16" xfId="0" applyNumberFormat="1" applyFont="1" applyFill="1" applyBorder="1" applyAlignment="1">
      <alignment horizontal="center"/>
    </xf>
    <xf numFmtId="0" fontId="9" fillId="0" borderId="0" xfId="0" applyFont="1" applyAlignment="1">
      <alignment horizontal="right"/>
    </xf>
    <xf numFmtId="164" fontId="7" fillId="0" borderId="0" xfId="0" applyNumberFormat="1" applyFont="1" applyAlignment="1">
      <alignment horizontal="center"/>
    </xf>
    <xf numFmtId="0" fontId="2" fillId="2" borderId="0" xfId="0" applyFont="1" applyFill="1" applyAlignment="1">
      <alignment vertical="top"/>
    </xf>
    <xf numFmtId="0" fontId="15" fillId="2" borderId="1" xfId="0" applyFont="1" applyFill="1" applyBorder="1" applyAlignment="1">
      <alignment vertical="top"/>
    </xf>
    <xf numFmtId="164" fontId="6" fillId="0" borderId="0" xfId="0" applyNumberFormat="1" applyFont="1" applyAlignment="1">
      <alignment horizontal="center"/>
    </xf>
    <xf numFmtId="0" fontId="5" fillId="3" borderId="2" xfId="0" applyFont="1" applyFill="1" applyBorder="1" applyAlignment="1">
      <alignment horizontal="right"/>
    </xf>
    <xf numFmtId="0" fontId="7" fillId="9" borderId="16" xfId="0" applyFont="1" applyFill="1" applyBorder="1" applyAlignment="1">
      <alignment horizontal="center"/>
    </xf>
    <xf numFmtId="164" fontId="7" fillId="7" borderId="16" xfId="0" applyNumberFormat="1" applyFont="1" applyFill="1" applyBorder="1" applyAlignment="1">
      <alignment horizontal="center"/>
    </xf>
    <xf numFmtId="0" fontId="5" fillId="3" borderId="3" xfId="0" applyFont="1" applyFill="1" applyBorder="1" applyAlignment="1">
      <alignment horizontal="right"/>
    </xf>
    <xf numFmtId="0" fontId="5" fillId="3" borderId="0" xfId="0" applyFont="1" applyFill="1" applyAlignment="1">
      <alignment horizontal="right"/>
    </xf>
    <xf numFmtId="0" fontId="1" fillId="2" borderId="0" xfId="0" applyFont="1" applyFill="1" applyAlignment="1">
      <alignment vertical="top"/>
    </xf>
    <xf numFmtId="0" fontId="2" fillId="2" borderId="1" xfId="0" applyFont="1" applyFill="1" applyBorder="1" applyAlignment="1">
      <alignment vertical="top"/>
    </xf>
    <xf numFmtId="0" fontId="10" fillId="5" borderId="5" xfId="0" applyFont="1" applyFill="1" applyBorder="1" applyAlignment="1">
      <alignment wrapText="1"/>
    </xf>
    <xf numFmtId="0" fontId="8" fillId="6" borderId="0" xfId="0" applyFont="1" applyFill="1" applyAlignment="1">
      <alignment vertical="center" wrapText="1"/>
    </xf>
    <xf numFmtId="0" fontId="11" fillId="3" borderId="2" xfId="0" applyFont="1" applyFill="1" applyBorder="1" applyAlignment="1">
      <alignment vertical="top"/>
    </xf>
    <xf numFmtId="0" fontId="11" fillId="5" borderId="6" xfId="0" applyFont="1" applyFill="1" applyBorder="1" applyAlignment="1">
      <alignment wrapText="1"/>
    </xf>
    <xf numFmtId="0" fontId="5" fillId="3" borderId="2" xfId="0" applyFont="1" applyFill="1" applyBorder="1"/>
    <xf numFmtId="0" fontId="11" fillId="5" borderId="7" xfId="0" applyFont="1" applyFill="1" applyBorder="1" applyAlignment="1">
      <alignment wrapText="1"/>
    </xf>
    <xf numFmtId="0" fontId="11" fillId="3" borderId="3" xfId="0" applyFont="1" applyFill="1" applyBorder="1"/>
    <xf numFmtId="0" fontId="11" fillId="5" borderId="8" xfId="0" applyFont="1" applyFill="1" applyBorder="1" applyAlignment="1">
      <alignment wrapText="1"/>
    </xf>
    <xf numFmtId="0" fontId="11" fillId="3" borderId="0" xfId="0" applyFont="1" applyFill="1"/>
    <xf numFmtId="0" fontId="11" fillId="5" borderId="0" xfId="0" applyFont="1" applyFill="1" applyAlignment="1">
      <alignment wrapText="1"/>
    </xf>
    <xf numFmtId="0" fontId="7" fillId="3" borderId="0" xfId="0" applyFont="1" applyFill="1"/>
    <xf numFmtId="0" fontId="7" fillId="3" borderId="0" xfId="0" applyFont="1" applyFill="1" applyAlignment="1">
      <alignment horizontal="center"/>
    </xf>
    <xf numFmtId="164" fontId="23" fillId="11" borderId="0" xfId="0" applyNumberFormat="1" applyFont="1" applyFill="1" applyAlignment="1">
      <alignment horizontal="center"/>
    </xf>
    <xf numFmtId="0" fontId="21" fillId="0" borderId="0" xfId="0" applyFont="1" applyAlignment="1">
      <alignment horizontal="center"/>
    </xf>
    <xf numFmtId="0" fontId="5" fillId="0" borderId="0" xfId="0" applyFont="1" applyAlignment="1">
      <alignment horizontal="center"/>
    </xf>
    <xf numFmtId="0" fontId="6" fillId="3" borderId="0" xfId="0" applyFont="1" applyFill="1"/>
    <xf numFmtId="0" fontId="6" fillId="4" borderId="0" xfId="0" applyFont="1" applyFill="1" applyAlignment="1">
      <alignment wrapText="1"/>
    </xf>
    <xf numFmtId="0" fontId="1" fillId="2" borderId="1" xfId="0" applyFont="1" applyFill="1" applyBorder="1" applyAlignment="1">
      <alignment vertical="top"/>
    </xf>
    <xf numFmtId="0" fontId="6" fillId="0" borderId="0" xfId="0" applyFont="1" applyAlignment="1">
      <alignment horizontal="center" vertical="center"/>
    </xf>
    <xf numFmtId="0" fontId="7" fillId="4" borderId="0" xfId="0" applyFont="1" applyFill="1"/>
    <xf numFmtId="0" fontId="7" fillId="9" borderId="16" xfId="0" applyFont="1" applyFill="1" applyBorder="1" applyAlignment="1">
      <alignment horizontal="center" vertical="center"/>
    </xf>
    <xf numFmtId="164" fontId="7" fillId="7" borderId="16" xfId="0" applyNumberFormat="1" applyFont="1" applyFill="1" applyBorder="1" applyAlignment="1">
      <alignment horizontal="center" vertical="center"/>
    </xf>
    <xf numFmtId="0" fontId="17" fillId="0" borderId="0" xfId="0" applyFont="1"/>
    <xf numFmtId="0" fontId="22" fillId="3" borderId="3" xfId="0" applyFont="1" applyFill="1" applyBorder="1"/>
    <xf numFmtId="164" fontId="30" fillId="11" borderId="0" xfId="0" applyNumberFormat="1" applyFont="1" applyFill="1"/>
    <xf numFmtId="0" fontId="6" fillId="7" borderId="0" xfId="0" applyFont="1" applyFill="1"/>
    <xf numFmtId="0" fontId="6" fillId="2" borderId="0" xfId="0" applyFont="1" applyFill="1"/>
    <xf numFmtId="0" fontId="3" fillId="2" borderId="0" xfId="0" applyFont="1" applyFill="1"/>
    <xf numFmtId="0" fontId="7" fillId="7" borderId="0" xfId="0" applyFont="1" applyFill="1"/>
    <xf numFmtId="0" fontId="5" fillId="2" borderId="4" xfId="0" applyFont="1" applyFill="1" applyBorder="1"/>
    <xf numFmtId="0" fontId="5" fillId="3" borderId="11" xfId="0" applyFont="1" applyFill="1" applyBorder="1"/>
    <xf numFmtId="0" fontId="7" fillId="10" borderId="16" xfId="0" applyFont="1" applyFill="1" applyBorder="1" applyAlignment="1">
      <alignment horizontal="center"/>
    </xf>
    <xf numFmtId="164" fontId="7" fillId="7" borderId="16" xfId="0" applyNumberFormat="1" applyFont="1" applyFill="1" applyBorder="1"/>
    <xf numFmtId="0" fontId="5" fillId="2" borderId="9" xfId="0" applyFont="1" applyFill="1" applyBorder="1"/>
    <xf numFmtId="0" fontId="5" fillId="3" borderId="12" xfId="0" applyFont="1" applyFill="1" applyBorder="1"/>
    <xf numFmtId="0" fontId="19" fillId="7" borderId="0" xfId="0" applyFont="1" applyFill="1"/>
    <xf numFmtId="164" fontId="7" fillId="7" borderId="5" xfId="0" applyNumberFormat="1" applyFont="1" applyFill="1" applyBorder="1"/>
    <xf numFmtId="0" fontId="5" fillId="0" borderId="0" xfId="0" quotePrefix="1" applyFont="1"/>
    <xf numFmtId="0" fontId="4" fillId="2" borderId="10" xfId="0" applyFont="1" applyFill="1" applyBorder="1"/>
    <xf numFmtId="0" fontId="4" fillId="3" borderId="13" xfId="0" applyFont="1" applyFill="1" applyBorder="1"/>
    <xf numFmtId="0" fontId="4" fillId="2" borderId="0" xfId="0" applyFont="1" applyFill="1"/>
    <xf numFmtId="0" fontId="4" fillId="3" borderId="0" xfId="0" applyFont="1" applyFill="1"/>
    <xf numFmtId="0" fontId="4" fillId="2" borderId="19" xfId="0" applyFont="1" applyFill="1" applyBorder="1"/>
    <xf numFmtId="0" fontId="31" fillId="2" borderId="9" xfId="0" applyFont="1" applyFill="1" applyBorder="1"/>
    <xf numFmtId="0" fontId="31" fillId="2" borderId="12" xfId="0" applyFont="1" applyFill="1" applyBorder="1"/>
    <xf numFmtId="0" fontId="5" fillId="3" borderId="10" xfId="0" applyFont="1" applyFill="1" applyBorder="1"/>
    <xf numFmtId="0" fontId="4" fillId="2" borderId="13" xfId="0" applyFont="1" applyFill="1" applyBorder="1"/>
    <xf numFmtId="0" fontId="5" fillId="0" borderId="22" xfId="0" applyFont="1" applyBorder="1"/>
    <xf numFmtId="0" fontId="12" fillId="0" borderId="23" xfId="0" applyFont="1" applyBorder="1"/>
    <xf numFmtId="0" fontId="5" fillId="0" borderId="17" xfId="0" applyFont="1" applyBorder="1"/>
    <xf numFmtId="3" fontId="0" fillId="9" borderId="24" xfId="0" applyNumberFormat="1" applyFill="1" applyBorder="1"/>
    <xf numFmtId="0" fontId="5" fillId="0" borderId="9" xfId="0" applyFont="1" applyBorder="1"/>
    <xf numFmtId="0" fontId="12" fillId="0" borderId="14" xfId="0" applyFont="1" applyBorder="1"/>
    <xf numFmtId="0" fontId="32" fillId="0" borderId="22" xfId="0" applyFont="1" applyBorder="1"/>
    <xf numFmtId="0" fontId="12" fillId="0" borderId="15" xfId="0" applyFont="1" applyBorder="1"/>
    <xf numFmtId="0" fontId="5" fillId="0" borderId="18" xfId="0" applyFont="1" applyBorder="1"/>
    <xf numFmtId="164" fontId="0" fillId="0" borderId="0" xfId="0" applyNumberFormat="1"/>
    <xf numFmtId="0" fontId="7" fillId="8" borderId="0" xfId="0" applyFont="1" applyFill="1"/>
    <xf numFmtId="0" fontId="6" fillId="0" borderId="0" xfId="0" applyFont="1" applyAlignment="1">
      <alignment vertical="center"/>
    </xf>
    <xf numFmtId="0" fontId="36" fillId="0" borderId="4" xfId="0" applyFont="1" applyBorder="1" applyAlignment="1">
      <alignment vertical="center" wrapText="1"/>
    </xf>
    <xf numFmtId="0" fontId="0" fillId="0" borderId="38" xfId="0" applyBorder="1"/>
    <xf numFmtId="0" fontId="0" fillId="9" borderId="24" xfId="0" applyFill="1" applyBorder="1" applyAlignment="1">
      <alignment vertical="center"/>
    </xf>
    <xf numFmtId="164" fontId="0" fillId="7" borderId="25" xfId="0" applyNumberFormat="1" applyFill="1" applyBorder="1" applyAlignment="1">
      <alignment vertical="center"/>
    </xf>
    <xf numFmtId="0" fontId="6" fillId="0" borderId="9" xfId="0" applyFont="1" applyBorder="1"/>
    <xf numFmtId="0" fontId="24" fillId="0" borderId="0" xfId="0" applyFont="1" applyAlignment="1">
      <alignment vertical="center"/>
    </xf>
    <xf numFmtId="0" fontId="24" fillId="0" borderId="12" xfId="0" applyFont="1" applyBorder="1" applyAlignment="1">
      <alignment vertical="center"/>
    </xf>
    <xf numFmtId="0" fontId="14" fillId="0" borderId="9" xfId="0" applyFont="1" applyBorder="1" applyAlignment="1">
      <alignment vertical="center"/>
    </xf>
    <xf numFmtId="0" fontId="13" fillId="0" borderId="26" xfId="0" applyFont="1" applyBorder="1" applyAlignment="1">
      <alignment vertical="center" wrapText="1"/>
    </xf>
    <xf numFmtId="0" fontId="0" fillId="9" borderId="26" xfId="0" applyFill="1" applyBorder="1" applyAlignment="1">
      <alignment vertical="center"/>
    </xf>
    <xf numFmtId="0" fontId="13" fillId="0" borderId="9" xfId="0" applyFont="1" applyBorder="1" applyAlignment="1">
      <alignment vertical="center"/>
    </xf>
    <xf numFmtId="0" fontId="0" fillId="0" borderId="0" xfId="0" applyAlignment="1">
      <alignment vertical="center"/>
    </xf>
    <xf numFmtId="0" fontId="0" fillId="0" borderId="12" xfId="0" applyBorder="1" applyAlignment="1">
      <alignment vertical="center"/>
    </xf>
    <xf numFmtId="0" fontId="13" fillId="0" borderId="26" xfId="0" applyFont="1" applyBorder="1" applyAlignment="1">
      <alignment vertical="center"/>
    </xf>
    <xf numFmtId="0" fontId="34" fillId="8" borderId="0" xfId="0" applyFont="1" applyFill="1"/>
    <xf numFmtId="0" fontId="37" fillId="0" borderId="9" xfId="0" applyFont="1" applyBorder="1"/>
    <xf numFmtId="0" fontId="37" fillId="0" borderId="0" xfId="0" applyFont="1" applyAlignment="1">
      <alignment vertical="center"/>
    </xf>
    <xf numFmtId="0" fontId="38" fillId="0" borderId="0" xfId="0" applyFont="1" applyAlignment="1">
      <alignment vertical="center"/>
    </xf>
    <xf numFmtId="0" fontId="38" fillId="0" borderId="12" xfId="0" applyFont="1" applyBorder="1" applyAlignment="1">
      <alignment vertical="center"/>
    </xf>
    <xf numFmtId="0" fontId="14" fillId="0" borderId="26" xfId="0" applyFont="1" applyBorder="1" applyAlignment="1">
      <alignment vertical="center"/>
    </xf>
    <xf numFmtId="0" fontId="13" fillId="0" borderId="10" xfId="0" applyFont="1" applyBorder="1" applyAlignment="1">
      <alignment vertical="center"/>
    </xf>
    <xf numFmtId="164" fontId="7" fillId="0" borderId="19" xfId="0" applyNumberFormat="1" applyFont="1" applyBorder="1"/>
    <xf numFmtId="0" fontId="0" fillId="0" borderId="19" xfId="0" applyBorder="1"/>
    <xf numFmtId="0" fontId="0" fillId="0" borderId="13" xfId="0" applyBorder="1"/>
    <xf numFmtId="0" fontId="13" fillId="0" borderId="30" xfId="0" applyFont="1" applyBorder="1" applyAlignment="1">
      <alignment vertical="center"/>
    </xf>
    <xf numFmtId="0" fontId="0" fillId="0" borderId="31" xfId="0" applyBorder="1"/>
    <xf numFmtId="0" fontId="6" fillId="0" borderId="33" xfId="0" applyFont="1" applyBorder="1"/>
    <xf numFmtId="0" fontId="14" fillId="0" borderId="30" xfId="0" applyFont="1" applyBorder="1" applyAlignment="1">
      <alignment vertical="center"/>
    </xf>
    <xf numFmtId="0" fontId="0" fillId="9" borderId="26" xfId="0" applyFill="1" applyBorder="1"/>
    <xf numFmtId="164" fontId="0" fillId="7" borderId="32" xfId="0" applyNumberFormat="1" applyFill="1" applyBorder="1"/>
    <xf numFmtId="0" fontId="13" fillId="0" borderId="34" xfId="0" applyFont="1" applyBorder="1" applyAlignment="1">
      <alignment vertical="center"/>
    </xf>
    <xf numFmtId="0" fontId="0" fillId="0" borderId="35" xfId="0" applyBorder="1"/>
    <xf numFmtId="0" fontId="0" fillId="9" borderId="36" xfId="0" applyFill="1" applyBorder="1"/>
    <xf numFmtId="164" fontId="0" fillId="7" borderId="37" xfId="0" applyNumberFormat="1" applyFill="1" applyBorder="1"/>
    <xf numFmtId="0" fontId="0" fillId="8" borderId="0" xfId="0" applyFill="1"/>
    <xf numFmtId="0" fontId="13" fillId="0" borderId="0" xfId="0" applyFont="1" applyAlignment="1">
      <alignment vertical="center"/>
    </xf>
    <xf numFmtId="3" fontId="13" fillId="0" borderId="0" xfId="0" applyNumberFormat="1" applyFont="1" applyAlignment="1">
      <alignment horizontal="left" vertical="center" wrapText="1" indent="1"/>
    </xf>
    <xf numFmtId="0" fontId="27" fillId="0" borderId="0" xfId="0" applyFont="1"/>
    <xf numFmtId="0" fontId="5" fillId="13" borderId="0" xfId="0" applyFont="1" applyFill="1"/>
    <xf numFmtId="0" fontId="5" fillId="8" borderId="0" xfId="0" applyFont="1" applyFill="1"/>
    <xf numFmtId="0" fontId="26" fillId="8" borderId="0" xfId="0" applyFont="1" applyFill="1" applyAlignment="1">
      <alignment horizontal="right"/>
    </xf>
    <xf numFmtId="0" fontId="13" fillId="0" borderId="20" xfId="0" applyFont="1" applyBorder="1" applyAlignment="1">
      <alignment vertical="center"/>
    </xf>
    <xf numFmtId="0" fontId="5" fillId="0" borderId="21" xfId="0" applyFont="1" applyBorder="1"/>
    <xf numFmtId="9" fontId="5" fillId="0" borderId="0" xfId="0" applyNumberFormat="1" applyFont="1"/>
    <xf numFmtId="0" fontId="0" fillId="9" borderId="9" xfId="0" applyFill="1" applyBorder="1"/>
    <xf numFmtId="0" fontId="0" fillId="9" borderId="12" xfId="0" applyFill="1" applyBorder="1"/>
    <xf numFmtId="0" fontId="0" fillId="0" borderId="9" xfId="0" applyBorder="1"/>
    <xf numFmtId="0" fontId="0" fillId="0" borderId="12" xfId="0" applyBorder="1"/>
    <xf numFmtId="0" fontId="0" fillId="9" borderId="24" xfId="0" applyFill="1" applyBorder="1"/>
    <xf numFmtId="164" fontId="0" fillId="7" borderId="28" xfId="0" applyNumberFormat="1" applyFill="1" applyBorder="1"/>
    <xf numFmtId="0" fontId="0" fillId="9" borderId="28" xfId="0" applyFill="1" applyBorder="1"/>
    <xf numFmtId="164" fontId="0" fillId="7" borderId="16" xfId="0" applyNumberFormat="1" applyFill="1" applyBorder="1"/>
    <xf numFmtId="0" fontId="0" fillId="9" borderId="16" xfId="0" applyFill="1" applyBorder="1"/>
    <xf numFmtId="3" fontId="0" fillId="9" borderId="16" xfId="0" applyNumberFormat="1" applyFill="1" applyBorder="1"/>
    <xf numFmtId="0" fontId="0" fillId="9" borderId="27" xfId="0" applyFill="1" applyBorder="1"/>
    <xf numFmtId="164" fontId="0" fillId="7" borderId="29" xfId="0" applyNumberFormat="1" applyFill="1" applyBorder="1"/>
    <xf numFmtId="0" fontId="0" fillId="9" borderId="29" xfId="0" applyFill="1" applyBorder="1"/>
    <xf numFmtId="3" fontId="0" fillId="9" borderId="29" xfId="0" applyNumberFormat="1" applyFill="1" applyBorder="1"/>
    <xf numFmtId="0" fontId="5" fillId="0" borderId="10" xfId="0" applyFont="1" applyBorder="1"/>
    <xf numFmtId="0" fontId="5" fillId="0" borderId="13" xfId="0" applyFont="1" applyBorder="1"/>
    <xf numFmtId="0" fontId="26" fillId="8" borderId="0" xfId="0" applyFont="1" applyFill="1"/>
    <xf numFmtId="0" fontId="5" fillId="0" borderId="4" xfId="0" applyFont="1" applyBorder="1"/>
    <xf numFmtId="0" fontId="0" fillId="0" borderId="10" xfId="0" applyBorder="1"/>
    <xf numFmtId="0" fontId="28" fillId="0" borderId="0" xfId="0" applyFont="1"/>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85725</xdr:colOff>
      <xdr:row>1</xdr:row>
      <xdr:rowOff>114299</xdr:rowOff>
    </xdr:from>
    <xdr:to>
      <xdr:col>18</xdr:col>
      <xdr:colOff>247650</xdr:colOff>
      <xdr:row>37</xdr:row>
      <xdr:rowOff>123824</xdr:rowOff>
    </xdr:to>
    <xdr:sp macro="" textlink="">
      <xdr:nvSpPr>
        <xdr:cNvPr id="5" name="Tekstvak 1">
          <a:extLst>
            <a:ext uri="{FF2B5EF4-FFF2-40B4-BE49-F238E27FC236}">
              <a16:creationId xmlns:a16="http://schemas.microsoft.com/office/drawing/2014/main" id="{F35C4E2F-7558-9163-4083-E4DEE4CFD17A}"/>
            </a:ext>
          </a:extLst>
        </xdr:cNvPr>
        <xdr:cNvSpPr txBox="1"/>
      </xdr:nvSpPr>
      <xdr:spPr>
        <a:xfrm>
          <a:off x="923925" y="361949"/>
          <a:ext cx="14411325" cy="6524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Uitleg / intro</a:t>
          </a:r>
        </a:p>
        <a:p>
          <a:r>
            <a:rPr lang="nl-NL" sz="1100"/>
            <a:t>Iedere</a:t>
          </a:r>
          <a:r>
            <a:rPr lang="nl-NL" sz="1100" baseline="0"/>
            <a:t> organisatie heeft zijn eigen business-model en prijsstrategie en dit prijzenblad is ontworpen om verschillende vormen van inschrijvingen te ondersteunen. </a:t>
          </a:r>
        </a:p>
        <a:p>
          <a:endParaRPr lang="nl-NL" sz="1100" baseline="0"/>
        </a:p>
        <a:p>
          <a:r>
            <a:rPr lang="nl-NL" sz="1100" baseline="0"/>
            <a:t>Het prijzenblad bevat een aantal kosten zoals :</a:t>
          </a:r>
        </a:p>
        <a:p>
          <a:endParaRPr lang="nl-NL" sz="1100" baseline="0"/>
        </a:p>
        <a:p>
          <a:r>
            <a:rPr lang="nl-NL" sz="1100" baseline="0"/>
            <a:t>1 - Eenmalige implementatiekosten</a:t>
          </a:r>
        </a:p>
        <a:p>
          <a:r>
            <a:rPr lang="nl-NL" sz="1100" baseline="0"/>
            <a:t>- Trainingskosten</a:t>
          </a:r>
        </a:p>
        <a:p>
          <a:r>
            <a:rPr lang="nl-NL" sz="1100" baseline="0"/>
            <a:t>- Consultancy  (inclusief een optioneel groot urenpakket op consultancy, hier verwacht het CBR een kwantiteitskorting te ontvangen bij afname van x aantal uren, dat meetelt als een gewogen factor in de inschrijfprijs)</a:t>
          </a:r>
        </a:p>
        <a:p>
          <a:endParaRPr lang="nl-NL" sz="1100"/>
        </a:p>
        <a:p>
          <a:r>
            <a:rPr lang="nl-NL" sz="1100"/>
            <a:t>2 - Een optionele stelpost voor het</a:t>
          </a:r>
          <a:r>
            <a:rPr lang="nl-NL" sz="1100" baseline="0"/>
            <a:t> bepalen van het consultancy uurtarief </a:t>
          </a:r>
        </a:p>
        <a:p>
          <a:endParaRPr lang="nl-NL" sz="1100" baseline="0"/>
        </a:p>
        <a:p>
          <a:r>
            <a:rPr lang="nl-NL" sz="1100" baseline="0"/>
            <a:t>3 - De jaarlijkse licentiekosten </a:t>
          </a:r>
        </a:p>
        <a:p>
          <a:endParaRPr lang="nl-NL" sz="1100" baseline="0"/>
        </a:p>
        <a:p>
          <a:r>
            <a:rPr lang="nl-NL" sz="1100" baseline="0"/>
            <a:t>4 -  De prijslijst voor individuele prints incl couverteren en verzendklaar maken (regulier / aangetekend / betekend) met een projectie voor 4 jaar</a:t>
          </a:r>
        </a:p>
        <a:p>
          <a:endParaRPr lang="nl-NL" sz="1100" baseline="0"/>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5 - De prijslijst voor gezondheidsverklaringen incl couverteren, invoegen verzendklaar maken (inclsuief de speciale doelgroepen) met een projectie voor 4 jaar</a:t>
          </a:r>
          <a:endParaRPr lang="nl-NL">
            <a:effectLst/>
          </a:endParaRPr>
        </a:p>
        <a:p>
          <a:endParaRPr lang="nl-NL" sz="1100" baseline="0"/>
        </a:p>
        <a:p>
          <a:r>
            <a:rPr lang="nl-NL" sz="1100"/>
            <a:t>6 - Staffels en prijsbepaling</a:t>
          </a:r>
          <a:r>
            <a:rPr lang="nl-NL" sz="1100" baseline="0"/>
            <a:t> op volume </a:t>
          </a:r>
          <a:r>
            <a:rPr lang="nl-NL" sz="1100"/>
            <a:t>voor </a:t>
          </a:r>
          <a:r>
            <a:rPr lang="nl-NL" sz="1100" baseline="0"/>
            <a:t>afname / gebruik van </a:t>
          </a:r>
        </a:p>
        <a:p>
          <a:r>
            <a:rPr lang="nl-NL" sz="1100" baseline="0"/>
            <a:t>	Mail</a:t>
          </a:r>
        </a:p>
        <a:p>
          <a:r>
            <a:rPr lang="nl-NL" sz="1100" baseline="0"/>
            <a:t>	Aangetekende mail</a:t>
          </a:r>
        </a:p>
        <a:p>
          <a:r>
            <a:rPr lang="nl-NL" sz="1100" baseline="0"/>
            <a:t>	SMS</a:t>
          </a:r>
        </a:p>
        <a:p>
          <a:r>
            <a:rPr lang="nl-NL" sz="1100" baseline="0"/>
            <a:t>	Whatsapp</a:t>
          </a:r>
        </a:p>
        <a:p>
          <a:r>
            <a:rPr lang="nl-NL" sz="1100" baseline="0"/>
            <a:t>	Berichten</a:t>
          </a:r>
        </a:p>
        <a:p>
          <a:r>
            <a:rPr lang="nl-NL" sz="1100" baseline="0"/>
            <a:t>	</a:t>
          </a:r>
          <a:endParaRPr lang="nl-NL" sz="1100"/>
        </a:p>
        <a:p>
          <a:r>
            <a:rPr lang="nl-NL" sz="1100"/>
            <a:t>Het kan zijn</a:t>
          </a:r>
          <a:r>
            <a:rPr lang="nl-NL" sz="1100" baseline="0"/>
            <a:t> dat een Inschrijver geen implementatie of consultancy kosten in rekening brengt maar een all -in tarief aanbiedt waar alle kosten in verwerkt zitten.</a:t>
          </a:r>
        </a:p>
        <a:p>
          <a:r>
            <a:rPr lang="nl-NL" sz="1100" baseline="0"/>
            <a:t>Deze tarieven moeten dan ook een all-in tarief zijn en alle implementatie, ondersteuning en uitbereidingsactiviteiten omvatten. </a:t>
          </a:r>
        </a:p>
        <a:p>
          <a:endParaRPr lang="nl-NL" sz="1100" baseline="0"/>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Het kan zijn</a:t>
          </a:r>
          <a:r>
            <a:rPr lang="nl-NL" sz="1100" baseline="0">
              <a:solidFill>
                <a:schemeClr val="dk1"/>
              </a:solidFill>
              <a:effectLst/>
              <a:latin typeface="+mn-lt"/>
              <a:ea typeface="+mn-ea"/>
              <a:cs typeface="+mn-cs"/>
            </a:rPr>
            <a:t> dat een Inschrijver geen implementatie of consultancy kosten in rekening brengt maar alle kosten verwerkt in de afname van producten o.b.v. een prijslijst of doormiddel van de </a:t>
          </a:r>
          <a:r>
            <a:rPr lang="nl-NL" sz="1100">
              <a:solidFill>
                <a:schemeClr val="dk1"/>
              </a:solidFill>
              <a:effectLst/>
              <a:latin typeface="+mn-lt"/>
              <a:ea typeface="+mn-ea"/>
              <a:cs typeface="+mn-cs"/>
            </a:rPr>
            <a:t>abonnementen</a:t>
          </a:r>
          <a:r>
            <a:rPr lang="nl-NL" sz="1100" baseline="0">
              <a:solidFill>
                <a:schemeClr val="dk1"/>
              </a:solidFill>
              <a:effectLst/>
              <a:latin typeface="+mn-lt"/>
              <a:ea typeface="+mn-ea"/>
              <a:cs typeface="+mn-cs"/>
            </a:rPr>
            <a:t> voor afname / gebruik van producten.</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Indien dit het geval is dienen alle kosten verwerkt te zitten in de prijsstelling. </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800" baseline="0">
              <a:solidFill>
                <a:srgbClr val="FF0000"/>
              </a:solidFill>
              <a:effectLst/>
              <a:latin typeface="+mn-lt"/>
              <a:ea typeface="+mn-ea"/>
              <a:cs typeface="+mn-cs"/>
            </a:rPr>
            <a:t>!  </a:t>
          </a:r>
          <a:r>
            <a:rPr lang="nl-NL" sz="1200" baseline="0">
              <a:solidFill>
                <a:srgbClr val="FF0000"/>
              </a:solidFill>
              <a:effectLst/>
              <a:latin typeface="+mn-lt"/>
              <a:ea typeface="+mn-ea"/>
              <a:cs typeface="+mn-cs"/>
            </a:rPr>
            <a:t>Een leverancier is dan ook niet verplicht alle velden of tabbladen in te vullen. O.b.v. de beschikbare velden en prijscomponenten kan een inschrijver zijn eigen prijsstrategie bepalen.</a:t>
          </a:r>
        </a:p>
        <a:p>
          <a:pPr marL="0" marR="0" lvl="0" indent="0" defTabSz="914400" eaLnBrk="1" fontAlgn="auto" latinLnBrk="0" hangingPunct="1">
            <a:lnSpc>
              <a:spcPct val="100000"/>
            </a:lnSpc>
            <a:spcBef>
              <a:spcPts val="0"/>
            </a:spcBef>
            <a:spcAft>
              <a:spcPts val="0"/>
            </a:spcAft>
            <a:buClrTx/>
            <a:buSzTx/>
            <a:buFontTx/>
            <a:buNone/>
            <a:tabLst/>
            <a:defRPr/>
          </a:pPr>
          <a:r>
            <a:rPr lang="nl-NL" sz="1200" baseline="0">
              <a:solidFill>
                <a:srgbClr val="FF0000"/>
              </a:solidFill>
              <a:effectLst/>
              <a:latin typeface="+mn-lt"/>
              <a:ea typeface="+mn-ea"/>
              <a:cs typeface="+mn-cs"/>
            </a:rPr>
            <a:t>Inschrijvingen dienen verklaarbaar, helder en niet manipulatief te zijn. Indien er vragen zijn bij de Aanbestedende dienst over de prijsstructuur zal nadere verificatie gedaan worden.</a:t>
          </a:r>
        </a:p>
        <a:p>
          <a:pPr marL="0" marR="0" lvl="0" indent="0" defTabSz="914400" eaLnBrk="1" fontAlgn="auto" latinLnBrk="0" hangingPunct="1">
            <a:lnSpc>
              <a:spcPct val="100000"/>
            </a:lnSpc>
            <a:spcBef>
              <a:spcPts val="0"/>
            </a:spcBef>
            <a:spcAft>
              <a:spcPts val="0"/>
            </a:spcAft>
            <a:buClrTx/>
            <a:buSzTx/>
            <a:buFontTx/>
            <a:buNone/>
            <a:tabLst/>
            <a:defRPr/>
          </a:pPr>
          <a:r>
            <a:rPr lang="nl-NL" sz="1200" baseline="0">
              <a:solidFill>
                <a:srgbClr val="FF0000"/>
              </a:solidFill>
              <a:effectLst/>
              <a:latin typeface="+mn-lt"/>
              <a:ea typeface="+mn-ea"/>
              <a:cs typeface="+mn-cs"/>
            </a:rPr>
            <a:t>Indien Inschrijver geen helder, begrijpbaar en volledig antwoord kan geven dan zal de inschrijving ter zijde gelegd worden.</a:t>
          </a:r>
        </a:p>
        <a:p>
          <a:pPr marL="0" marR="0" lvl="0" indent="0" defTabSz="914400" eaLnBrk="1" fontAlgn="auto" latinLnBrk="0" hangingPunct="1">
            <a:lnSpc>
              <a:spcPct val="100000"/>
            </a:lnSpc>
            <a:spcBef>
              <a:spcPts val="0"/>
            </a:spcBef>
            <a:spcAft>
              <a:spcPts val="0"/>
            </a:spcAft>
            <a:buClrTx/>
            <a:buSzTx/>
            <a:buFontTx/>
            <a:buNone/>
            <a:tabLst/>
            <a:defRPr/>
          </a:pPr>
          <a:endParaRPr lang="nl-NL" sz="18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a:effectLst/>
          </a:endParaRP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152400</xdr:colOff>
      <xdr:row>19</xdr:row>
      <xdr:rowOff>123825</xdr:rowOff>
    </xdr:from>
    <xdr:to>
      <xdr:col>3</xdr:col>
      <xdr:colOff>85725</xdr:colOff>
      <xdr:row>19</xdr:row>
      <xdr:rowOff>123825</xdr:rowOff>
    </xdr:to>
    <xdr:cxnSp macro="">
      <xdr:nvCxnSpPr>
        <xdr:cNvPr id="3" name="Rechte verbindingslijn met pijl 2">
          <a:extLst>
            <a:ext uri="{FF2B5EF4-FFF2-40B4-BE49-F238E27FC236}">
              <a16:creationId xmlns:a16="http://schemas.microsoft.com/office/drawing/2014/main" id="{8820F80E-17F3-1FCF-E198-EA9FABB718ED}"/>
            </a:ext>
          </a:extLst>
        </xdr:cNvPr>
        <xdr:cNvCxnSpPr/>
      </xdr:nvCxnSpPr>
      <xdr:spPr>
        <a:xfrm>
          <a:off x="6019800" y="2933700"/>
          <a:ext cx="38100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57150</xdr:colOff>
      <xdr:row>2</xdr:row>
      <xdr:rowOff>114300</xdr:rowOff>
    </xdr:from>
    <xdr:to>
      <xdr:col>3</xdr:col>
      <xdr:colOff>0</xdr:colOff>
      <xdr:row>2</xdr:row>
      <xdr:rowOff>123825</xdr:rowOff>
    </xdr:to>
    <xdr:cxnSp macro="">
      <xdr:nvCxnSpPr>
        <xdr:cNvPr id="6" name="Rechte verbindingslijn met pijl 5">
          <a:extLst>
            <a:ext uri="{FF2B5EF4-FFF2-40B4-BE49-F238E27FC236}">
              <a16:creationId xmlns:a16="http://schemas.microsoft.com/office/drawing/2014/main" id="{C8D524A2-EE7F-4A50-BBE8-0671660BD8C5}"/>
            </a:ext>
          </a:extLst>
        </xdr:cNvPr>
        <xdr:cNvCxnSpPr/>
      </xdr:nvCxnSpPr>
      <xdr:spPr>
        <a:xfrm flipV="1">
          <a:off x="5924550" y="485775"/>
          <a:ext cx="4162425" cy="95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3124200</xdr:colOff>
      <xdr:row>28</xdr:row>
      <xdr:rowOff>57150</xdr:rowOff>
    </xdr:from>
    <xdr:to>
      <xdr:col>2</xdr:col>
      <xdr:colOff>3667125</xdr:colOff>
      <xdr:row>30</xdr:row>
      <xdr:rowOff>133350</xdr:rowOff>
    </xdr:to>
    <xdr:sp macro="" textlink="">
      <xdr:nvSpPr>
        <xdr:cNvPr id="16" name="Rechteraccolade 15">
          <a:extLst>
            <a:ext uri="{FF2B5EF4-FFF2-40B4-BE49-F238E27FC236}">
              <a16:creationId xmlns:a16="http://schemas.microsoft.com/office/drawing/2014/main" id="{A1551118-08EE-7C62-AAEA-C9F3D925456F}"/>
            </a:ext>
          </a:extLst>
        </xdr:cNvPr>
        <xdr:cNvSpPr/>
      </xdr:nvSpPr>
      <xdr:spPr>
        <a:xfrm>
          <a:off x="8991600" y="4486275"/>
          <a:ext cx="542925" cy="4572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twoCellAnchor>
    <xdr:from>
      <xdr:col>2</xdr:col>
      <xdr:colOff>190500</xdr:colOff>
      <xdr:row>24</xdr:row>
      <xdr:rowOff>95250</xdr:rowOff>
    </xdr:from>
    <xdr:to>
      <xdr:col>3</xdr:col>
      <xdr:colOff>123825</xdr:colOff>
      <xdr:row>24</xdr:row>
      <xdr:rowOff>95250</xdr:rowOff>
    </xdr:to>
    <xdr:cxnSp macro="">
      <xdr:nvCxnSpPr>
        <xdr:cNvPr id="2" name="Rechte verbindingslijn met pijl 1">
          <a:extLst>
            <a:ext uri="{FF2B5EF4-FFF2-40B4-BE49-F238E27FC236}">
              <a16:creationId xmlns:a16="http://schemas.microsoft.com/office/drawing/2014/main" id="{0CF7B00F-6033-4EF2-B3F3-B12C2405F1BE}"/>
            </a:ext>
          </a:extLst>
        </xdr:cNvPr>
        <xdr:cNvCxnSpPr/>
      </xdr:nvCxnSpPr>
      <xdr:spPr>
        <a:xfrm>
          <a:off x="6057900" y="3714750"/>
          <a:ext cx="41529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23</xdr:row>
      <xdr:rowOff>104775</xdr:rowOff>
    </xdr:from>
    <xdr:to>
      <xdr:col>3</xdr:col>
      <xdr:colOff>123825</xdr:colOff>
      <xdr:row>23</xdr:row>
      <xdr:rowOff>104775</xdr:rowOff>
    </xdr:to>
    <xdr:cxnSp macro="">
      <xdr:nvCxnSpPr>
        <xdr:cNvPr id="7" name="Rechte verbindingslijn met pijl 6">
          <a:extLst>
            <a:ext uri="{FF2B5EF4-FFF2-40B4-BE49-F238E27FC236}">
              <a16:creationId xmlns:a16="http://schemas.microsoft.com/office/drawing/2014/main" id="{753A6ABA-D202-439E-9227-3E784417124C}"/>
            </a:ext>
          </a:extLst>
        </xdr:cNvPr>
        <xdr:cNvCxnSpPr/>
      </xdr:nvCxnSpPr>
      <xdr:spPr>
        <a:xfrm>
          <a:off x="6057900" y="3543300"/>
          <a:ext cx="415290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3171825</xdr:colOff>
      <xdr:row>4</xdr:row>
      <xdr:rowOff>66675</xdr:rowOff>
    </xdr:from>
    <xdr:to>
      <xdr:col>2</xdr:col>
      <xdr:colOff>3714750</xdr:colOff>
      <xdr:row>6</xdr:row>
      <xdr:rowOff>142875</xdr:rowOff>
    </xdr:to>
    <xdr:sp macro="" textlink="">
      <xdr:nvSpPr>
        <xdr:cNvPr id="2" name="Rechteraccolade 1">
          <a:extLst>
            <a:ext uri="{FF2B5EF4-FFF2-40B4-BE49-F238E27FC236}">
              <a16:creationId xmlns:a16="http://schemas.microsoft.com/office/drawing/2014/main" id="{ED1FC995-BD4B-4301-BEA7-CA21FE8F5D66}"/>
            </a:ext>
          </a:extLst>
        </xdr:cNvPr>
        <xdr:cNvSpPr/>
      </xdr:nvSpPr>
      <xdr:spPr>
        <a:xfrm>
          <a:off x="9639300" y="9734550"/>
          <a:ext cx="542925" cy="5524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3209925</xdr:colOff>
      <xdr:row>3</xdr:row>
      <xdr:rowOff>76200</xdr:rowOff>
    </xdr:from>
    <xdr:to>
      <xdr:col>2</xdr:col>
      <xdr:colOff>3752850</xdr:colOff>
      <xdr:row>6</xdr:row>
      <xdr:rowOff>171450</xdr:rowOff>
    </xdr:to>
    <xdr:sp macro="" textlink="">
      <xdr:nvSpPr>
        <xdr:cNvPr id="2" name="Rechteraccolade 1">
          <a:extLst>
            <a:ext uri="{FF2B5EF4-FFF2-40B4-BE49-F238E27FC236}">
              <a16:creationId xmlns:a16="http://schemas.microsoft.com/office/drawing/2014/main" id="{5F58B233-3FEB-464B-8A99-30979ECEFF03}"/>
            </a:ext>
          </a:extLst>
        </xdr:cNvPr>
        <xdr:cNvSpPr/>
      </xdr:nvSpPr>
      <xdr:spPr>
        <a:xfrm>
          <a:off x="9677400" y="10934700"/>
          <a:ext cx="542925" cy="8096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twoCellAnchor>
    <xdr:from>
      <xdr:col>2</xdr:col>
      <xdr:colOff>3352800</xdr:colOff>
      <xdr:row>10</xdr:row>
      <xdr:rowOff>68580</xdr:rowOff>
    </xdr:from>
    <xdr:to>
      <xdr:col>2</xdr:col>
      <xdr:colOff>3606165</xdr:colOff>
      <xdr:row>11</xdr:row>
      <xdr:rowOff>0</xdr:rowOff>
    </xdr:to>
    <xdr:sp macro="" textlink="">
      <xdr:nvSpPr>
        <xdr:cNvPr id="3" name="Rechteraccolade 2">
          <a:extLst>
            <a:ext uri="{FF2B5EF4-FFF2-40B4-BE49-F238E27FC236}">
              <a16:creationId xmlns:a16="http://schemas.microsoft.com/office/drawing/2014/main" id="{BB639421-CE58-4859-B5A7-1AF5DE8B8D07}"/>
            </a:ext>
          </a:extLst>
        </xdr:cNvPr>
        <xdr:cNvSpPr/>
      </xdr:nvSpPr>
      <xdr:spPr>
        <a:xfrm>
          <a:off x="9820275" y="12593955"/>
          <a:ext cx="253365" cy="3905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twoCellAnchor>
    <xdr:from>
      <xdr:col>2</xdr:col>
      <xdr:colOff>3804285</xdr:colOff>
      <xdr:row>3</xdr:row>
      <xdr:rowOff>123825</xdr:rowOff>
    </xdr:from>
    <xdr:to>
      <xdr:col>3</xdr:col>
      <xdr:colOff>142875</xdr:colOff>
      <xdr:row>3</xdr:row>
      <xdr:rowOff>129540</xdr:rowOff>
    </xdr:to>
    <xdr:cxnSp macro="">
      <xdr:nvCxnSpPr>
        <xdr:cNvPr id="4" name="Rechte verbindingslijn met pijl 3">
          <a:extLst>
            <a:ext uri="{FF2B5EF4-FFF2-40B4-BE49-F238E27FC236}">
              <a16:creationId xmlns:a16="http://schemas.microsoft.com/office/drawing/2014/main" id="{94D998B9-2287-4B86-8958-E7F07C75982C}"/>
            </a:ext>
          </a:extLst>
        </xdr:cNvPr>
        <xdr:cNvCxnSpPr/>
      </xdr:nvCxnSpPr>
      <xdr:spPr>
        <a:xfrm flipV="1">
          <a:off x="10271760" y="10982325"/>
          <a:ext cx="558165" cy="57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3838575</xdr:colOff>
      <xdr:row>4</xdr:row>
      <xdr:rowOff>123825</xdr:rowOff>
    </xdr:from>
    <xdr:to>
      <xdr:col>3</xdr:col>
      <xdr:colOff>123825</xdr:colOff>
      <xdr:row>4</xdr:row>
      <xdr:rowOff>129540</xdr:rowOff>
    </xdr:to>
    <xdr:cxnSp macro="">
      <xdr:nvCxnSpPr>
        <xdr:cNvPr id="5" name="Rechte verbindingslijn met pijl 4">
          <a:extLst>
            <a:ext uri="{FF2B5EF4-FFF2-40B4-BE49-F238E27FC236}">
              <a16:creationId xmlns:a16="http://schemas.microsoft.com/office/drawing/2014/main" id="{1D73C984-6F6A-47AF-BCC6-2C7544C0384A}"/>
            </a:ext>
          </a:extLst>
        </xdr:cNvPr>
        <xdr:cNvCxnSpPr/>
      </xdr:nvCxnSpPr>
      <xdr:spPr>
        <a:xfrm flipV="1">
          <a:off x="10306050" y="11220450"/>
          <a:ext cx="504825" cy="57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2931795</xdr:colOff>
      <xdr:row>5</xdr:row>
      <xdr:rowOff>110490</xdr:rowOff>
    </xdr:from>
    <xdr:to>
      <xdr:col>3</xdr:col>
      <xdr:colOff>137160</xdr:colOff>
      <xdr:row>5</xdr:row>
      <xdr:rowOff>118110</xdr:rowOff>
    </xdr:to>
    <xdr:cxnSp macro="">
      <xdr:nvCxnSpPr>
        <xdr:cNvPr id="6" name="Rechte verbindingslijn met pijl 5">
          <a:extLst>
            <a:ext uri="{FF2B5EF4-FFF2-40B4-BE49-F238E27FC236}">
              <a16:creationId xmlns:a16="http://schemas.microsoft.com/office/drawing/2014/main" id="{26DF5EF4-ED29-4CE7-A3BD-12CAB64C2057}"/>
            </a:ext>
          </a:extLst>
        </xdr:cNvPr>
        <xdr:cNvCxnSpPr/>
      </xdr:nvCxnSpPr>
      <xdr:spPr>
        <a:xfrm flipV="1">
          <a:off x="9399270" y="11445240"/>
          <a:ext cx="1424940" cy="762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114300</xdr:colOff>
      <xdr:row>10</xdr:row>
      <xdr:rowOff>129540</xdr:rowOff>
    </xdr:from>
    <xdr:to>
      <xdr:col>5</xdr:col>
      <xdr:colOff>670560</xdr:colOff>
      <xdr:row>10</xdr:row>
      <xdr:rowOff>129540</xdr:rowOff>
    </xdr:to>
    <xdr:cxnSp macro="">
      <xdr:nvCxnSpPr>
        <xdr:cNvPr id="7" name="Rechte verbindingslijn met pijl 6">
          <a:extLst>
            <a:ext uri="{FF2B5EF4-FFF2-40B4-BE49-F238E27FC236}">
              <a16:creationId xmlns:a16="http://schemas.microsoft.com/office/drawing/2014/main" id="{F9C57F36-DD21-4DF7-B504-EE9505ABE533}"/>
            </a:ext>
          </a:extLst>
        </xdr:cNvPr>
        <xdr:cNvCxnSpPr/>
      </xdr:nvCxnSpPr>
      <xdr:spPr>
        <a:xfrm>
          <a:off x="10801350" y="12654915"/>
          <a:ext cx="238506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3179445</xdr:colOff>
      <xdr:row>11</xdr:row>
      <xdr:rowOff>0</xdr:rowOff>
    </xdr:from>
    <xdr:to>
      <xdr:col>2</xdr:col>
      <xdr:colOff>3676650</xdr:colOff>
      <xdr:row>11</xdr:row>
      <xdr:rowOff>175260</xdr:rowOff>
    </xdr:to>
    <xdr:sp macro="" textlink="">
      <xdr:nvSpPr>
        <xdr:cNvPr id="10" name="Rechteraccolade 9">
          <a:extLst>
            <a:ext uri="{FF2B5EF4-FFF2-40B4-BE49-F238E27FC236}">
              <a16:creationId xmlns:a16="http://schemas.microsoft.com/office/drawing/2014/main" id="{0A27FE31-04E1-4A80-90ED-5EE56B95F06E}"/>
            </a:ext>
          </a:extLst>
        </xdr:cNvPr>
        <xdr:cNvSpPr/>
      </xdr:nvSpPr>
      <xdr:spPr>
        <a:xfrm>
          <a:off x="9646920" y="13540740"/>
          <a:ext cx="497205" cy="58864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nl-NL"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1312333</xdr:colOff>
      <xdr:row>46</xdr:row>
      <xdr:rowOff>42332</xdr:rowOff>
    </xdr:from>
    <xdr:to>
      <xdr:col>10</xdr:col>
      <xdr:colOff>941917</xdr:colOff>
      <xdr:row>52</xdr:row>
      <xdr:rowOff>52915</xdr:rowOff>
    </xdr:to>
    <xdr:sp macro="" textlink="">
      <xdr:nvSpPr>
        <xdr:cNvPr id="2" name="Tekstvak 1">
          <a:extLst>
            <a:ext uri="{FF2B5EF4-FFF2-40B4-BE49-F238E27FC236}">
              <a16:creationId xmlns:a16="http://schemas.microsoft.com/office/drawing/2014/main" id="{63270965-7B6B-A3D5-A1B9-96D99D57168D}"/>
            </a:ext>
          </a:extLst>
        </xdr:cNvPr>
        <xdr:cNvSpPr txBox="1"/>
      </xdr:nvSpPr>
      <xdr:spPr>
        <a:xfrm>
          <a:off x="1312333" y="12795249"/>
          <a:ext cx="12393084" cy="10900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Nadere toelichting:</a:t>
          </a:r>
          <a:r>
            <a:rPr lang="nl-NL" sz="1100" b="1" baseline="0"/>
            <a:t> </a:t>
          </a:r>
          <a:r>
            <a:rPr lang="nl-NL" sz="1100"/>
            <a:t>De</a:t>
          </a:r>
          <a:r>
            <a:rPr lang="nl-NL" sz="1100" baseline="0"/>
            <a:t> staffel dient zo gelezen te worden dat men in de praktijk de prijs betaalt die correspondeert met de daadwerkelijke afname. Als de afname voor de berichtenbox onder de 500.000 stuks blijft dat betaalt men de prijs zoals opgegeven in regel 39. Echter gaat het CBR berichten voor de berichtenbox afnemen boven de </a:t>
          </a:r>
          <a:r>
            <a:rPr lang="nl-NL" sz="1100" baseline="0">
              <a:solidFill>
                <a:schemeClr val="dk1"/>
              </a:solidFill>
              <a:effectLst/>
              <a:latin typeface="+mn-lt"/>
              <a:ea typeface="+mn-ea"/>
              <a:cs typeface="+mn-cs"/>
            </a:rPr>
            <a:t>500.000 stuks, dan gaat voor het aantal boven die 500.000 het tarief geleden zoals opgegeven in rij 40.  Deze methodiek is van toepassing op alle producten.</a:t>
          </a:r>
        </a:p>
        <a:p>
          <a:endParaRPr lang="nl-NL" sz="1100" baseline="0">
            <a:solidFill>
              <a:schemeClr val="dk1"/>
            </a:solidFill>
            <a:effectLst/>
            <a:latin typeface="+mn-lt"/>
            <a:ea typeface="+mn-ea"/>
            <a:cs typeface="+mn-cs"/>
          </a:endParaRPr>
        </a:p>
        <a:p>
          <a:r>
            <a:rPr lang="nl-NL" sz="1100" baseline="0">
              <a:solidFill>
                <a:schemeClr val="dk1"/>
              </a:solidFill>
              <a:effectLst/>
              <a:latin typeface="+mn-lt"/>
              <a:ea typeface="+mn-ea"/>
              <a:cs typeface="+mn-cs"/>
            </a:rPr>
            <a:t>Alle prijzen van de staffels dienen ingevuld te worden. Alle gele cellen in kolom E dienen ingevuld te worden, ook in de situaties waar het CBR geen aantallen heeft opgegeven dient een prijs afgegeven te worden.</a:t>
          </a:r>
          <a:endParaRPr lang="nl-NL" sz="1100"/>
        </a:p>
      </xdr:txBody>
    </xdr:sp>
    <xdr:clientData/>
  </xdr:twoCellAnchor>
</xdr:wsDr>
</file>

<file path=xl/persons/person.xml><?xml version="1.0" encoding="utf-8"?>
<personList xmlns="http://schemas.microsoft.com/office/spreadsheetml/2018/threadedcomments" xmlns:x="http://schemas.openxmlformats.org/spreadsheetml/2006/main">
  <person displayName="Roland van der Baan" id="{E5B139A7-9B64-42AC-94D3-DBD984A05DAF}" userId="S::roland.van.der.baan@cbr.nl::fa558c10-816a-4c27-9f59-caa5494ff543"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3-08-06T18:27:00.28" personId="{E5B139A7-9B64-42AC-94D3-DBD984A05DAF}" id="{2CB5711F-FD8A-47B9-81D1-A119602A708D}">
    <text>Wie heeft het prijzen blad gevalideerd ?
Hoe wordt er een onderscheid gemaakt in de verschillende prijsstrategieën  die de partijen kunnen indienen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C1E04-5102-42F0-A89B-9AFA97C8E09F}">
  <dimension ref="B1"/>
  <sheetViews>
    <sheetView showGridLines="0" workbookViewId="0">
      <selection activeCell="A19" sqref="A19"/>
    </sheetView>
  </sheetViews>
  <sheetFormatPr defaultRowHeight="14.25" x14ac:dyDescent="0.2"/>
  <sheetData>
    <row r="1" spans="2:2" ht="19.5" x14ac:dyDescent="0.25">
      <c r="B1" s="22" t="s">
        <v>106</v>
      </c>
    </row>
  </sheetData>
  <sheetProtection algorithmName="SHA-512" hashValue="nrDcZ0jE76LVCu/TABROYSIOnF3ARBufalX9taV2zNIS6gagil5A5qfK+FlA2XYJ03HRo/spz88Z60GQyreJ5A==" saltValue="m1uSG6JDPfzRCLYrGwscCw==" spinCount="100000" sheet="1" objects="1" scenarios="1"/>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23BBB-645F-4EAA-93EF-E649C690E25C}">
  <dimension ref="B5:F15"/>
  <sheetViews>
    <sheetView showGridLines="0" workbookViewId="0">
      <selection activeCell="C11" sqref="C11"/>
    </sheetView>
  </sheetViews>
  <sheetFormatPr defaultRowHeight="14.25" x14ac:dyDescent="0.2"/>
  <cols>
    <col min="2" max="2" width="31.19921875" bestFit="1" customWidth="1"/>
    <col min="3" max="3" width="15.59765625" bestFit="1" customWidth="1"/>
    <col min="4" max="4" width="16.296875" customWidth="1"/>
    <col min="5" max="6" width="15.59765625" bestFit="1" customWidth="1"/>
  </cols>
  <sheetData>
    <row r="5" spans="2:6" x14ac:dyDescent="0.2">
      <c r="C5" t="s">
        <v>0</v>
      </c>
      <c r="D5" t="s">
        <v>1</v>
      </c>
      <c r="E5" t="s">
        <v>2</v>
      </c>
      <c r="F5" t="s">
        <v>3</v>
      </c>
    </row>
    <row r="6" spans="2:6" x14ac:dyDescent="0.2">
      <c r="B6" t="s">
        <v>4</v>
      </c>
      <c r="C6" s="17">
        <f>'1. Eenmalige kosten'!G36</f>
        <v>0</v>
      </c>
      <c r="D6" s="18">
        <v>0</v>
      </c>
      <c r="E6" s="18">
        <v>0</v>
      </c>
      <c r="F6" s="18">
        <v>0</v>
      </c>
    </row>
    <row r="7" spans="2:6" x14ac:dyDescent="0.2">
      <c r="B7" t="s">
        <v>5</v>
      </c>
      <c r="C7" s="17">
        <f>'2. Reguliere kosten per uur'!G12</f>
        <v>0</v>
      </c>
      <c r="D7" s="17">
        <f>'2. Reguliere kosten per uur'!G12</f>
        <v>0</v>
      </c>
      <c r="E7" s="17">
        <f>'2. Reguliere kosten per uur'!G12</f>
        <v>0</v>
      </c>
      <c r="F7" s="17">
        <f>'2. Reguliere kosten per uur'!G12</f>
        <v>0</v>
      </c>
    </row>
    <row r="8" spans="2:6" x14ac:dyDescent="0.2">
      <c r="B8" t="s">
        <v>6</v>
      </c>
      <c r="C8" s="17">
        <f>'3.Jaarlijks vaste en service k'!G18</f>
        <v>0</v>
      </c>
      <c r="D8" s="17">
        <f>'3.Jaarlijks vaste en service k'!G18</f>
        <v>0</v>
      </c>
      <c r="E8" s="17">
        <f>'3.Jaarlijks vaste en service k'!G18</f>
        <v>0</v>
      </c>
      <c r="F8" s="17">
        <f>'3.Jaarlijks vaste en service k'!G18</f>
        <v>0</v>
      </c>
    </row>
    <row r="9" spans="2:6" x14ac:dyDescent="0.2">
      <c r="B9" s="26" t="s">
        <v>7</v>
      </c>
      <c r="C9" s="17">
        <f>'4. Prijslijst Post'!H9</f>
        <v>0</v>
      </c>
      <c r="D9" s="17">
        <f>'4. Prijslijst Post'!J9</f>
        <v>0</v>
      </c>
      <c r="E9" s="17">
        <f>'4. Prijslijst Post'!L9</f>
        <v>0</v>
      </c>
      <c r="F9" s="17">
        <f>'4. Prijslijst Post'!N9</f>
        <v>0</v>
      </c>
    </row>
    <row r="10" spans="2:6" x14ac:dyDescent="0.2">
      <c r="B10" s="26" t="s">
        <v>8</v>
      </c>
      <c r="C10" s="17">
        <f>'5. Prijslijst GV'!F31</f>
        <v>0</v>
      </c>
      <c r="D10" s="17">
        <f>'5. Prijslijst GV'!H31</f>
        <v>0</v>
      </c>
      <c r="E10" s="17">
        <f>'5. Prijslijst GV'!J31</f>
        <v>0</v>
      </c>
      <c r="F10" s="17">
        <f>'5. Prijslijst GV'!L31</f>
        <v>0</v>
      </c>
    </row>
    <row r="11" spans="2:6" x14ac:dyDescent="0.2">
      <c r="B11" s="26" t="s">
        <v>9</v>
      </c>
      <c r="C11" s="17">
        <f>'6. Staffels'!I45</f>
        <v>0</v>
      </c>
      <c r="D11" s="17">
        <f>'6. Staffels'!K45</f>
        <v>0</v>
      </c>
      <c r="E11" s="17">
        <f>'6. Staffels'!M45</f>
        <v>0</v>
      </c>
      <c r="F11" s="17">
        <f>'6. Staffels'!O45</f>
        <v>0</v>
      </c>
    </row>
    <row r="13" spans="2:6" x14ac:dyDescent="0.2">
      <c r="B13" t="s">
        <v>10</v>
      </c>
      <c r="C13" s="20">
        <f>SUM(C6:C11)</f>
        <v>0</v>
      </c>
      <c r="D13" s="20">
        <f t="shared" ref="D13:F13" si="0">SUM(D6:D11)</f>
        <v>0</v>
      </c>
      <c r="E13" s="20">
        <f t="shared" si="0"/>
        <v>0</v>
      </c>
      <c r="F13" s="20">
        <f t="shared" si="0"/>
        <v>0</v>
      </c>
    </row>
    <row r="15" spans="2:6" x14ac:dyDescent="0.2">
      <c r="B15" t="s">
        <v>11</v>
      </c>
      <c r="C15" s="19">
        <f>SUM(C13:F13)</f>
        <v>0</v>
      </c>
    </row>
  </sheetData>
  <pageMargins left="0.7" right="0.7" top="0.75" bottom="0.75" header="0.3" footer="0.3"/>
  <pageSetup paperSize="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28805-9866-4E02-BBCE-3FF4754E83C1}">
  <sheetPr>
    <pageSetUpPr fitToPage="1"/>
  </sheetPr>
  <dimension ref="A1:I39"/>
  <sheetViews>
    <sheetView showGridLines="0" topLeftCell="A4" workbookViewId="0">
      <selection activeCell="E20" sqref="E20"/>
    </sheetView>
  </sheetViews>
  <sheetFormatPr defaultColWidth="8.69921875" defaultRowHeight="18.75" x14ac:dyDescent="0.3"/>
  <cols>
    <col min="1" max="1" width="24.8984375" style="1" customWidth="1"/>
    <col min="2" max="2" width="43" style="1" customWidth="1"/>
    <col min="3" max="3" width="44.296875" style="1" customWidth="1"/>
    <col min="4" max="4" width="1.69921875" style="1" customWidth="1"/>
    <col min="5" max="5" width="19.3984375" style="29" customWidth="1"/>
    <col min="6" max="6" width="17.5" style="29" customWidth="1"/>
    <col min="7" max="7" width="12.296875" style="29" customWidth="1"/>
    <col min="8" max="8" width="8.69921875" style="1"/>
    <col min="9" max="9" width="11.09765625" style="1" customWidth="1"/>
    <col min="10" max="10" width="12.3984375" style="1" customWidth="1"/>
    <col min="11" max="11" width="13.3984375" style="1" customWidth="1"/>
    <col min="12" max="12" width="15.8984375" style="1" customWidth="1"/>
    <col min="13" max="16384" width="8.69921875" style="1"/>
  </cols>
  <sheetData>
    <row r="1" spans="1:7" ht="19.5" hidden="1" thickBot="1" x14ac:dyDescent="0.35">
      <c r="A1" s="27" t="s">
        <v>12</v>
      </c>
      <c r="B1" s="28" t="s">
        <v>13</v>
      </c>
    </row>
    <row r="2" spans="1:7" hidden="1" x14ac:dyDescent="0.3">
      <c r="A2" s="30"/>
      <c r="B2" s="7"/>
      <c r="E2" s="31" t="s">
        <v>14</v>
      </c>
      <c r="F2" s="31" t="s">
        <v>15</v>
      </c>
      <c r="G2" s="31" t="s">
        <v>16</v>
      </c>
    </row>
    <row r="3" spans="1:7" ht="19.5" hidden="1" thickBot="1" x14ac:dyDescent="0.35">
      <c r="A3" s="27"/>
      <c r="B3" s="32" t="s">
        <v>17</v>
      </c>
      <c r="E3" s="33"/>
      <c r="F3" s="34">
        <v>0</v>
      </c>
      <c r="G3" s="34">
        <f>E3*F3</f>
        <v>0</v>
      </c>
    </row>
    <row r="4" spans="1:7" ht="19.5" thickBot="1" x14ac:dyDescent="0.35">
      <c r="A4" s="35"/>
      <c r="B4" s="5" t="s">
        <v>18</v>
      </c>
    </row>
    <row r="5" spans="1:7" ht="19.5" thickBot="1" x14ac:dyDescent="0.35">
      <c r="A5" s="27" t="s">
        <v>19</v>
      </c>
      <c r="B5" s="36" t="s">
        <v>17</v>
      </c>
    </row>
    <row r="6" spans="1:7" ht="11.25" customHeight="1" x14ac:dyDescent="0.3">
      <c r="A6" s="35"/>
      <c r="B6" s="37" t="s">
        <v>20</v>
      </c>
    </row>
    <row r="7" spans="1:7" ht="11.25" customHeight="1" x14ac:dyDescent="0.3">
      <c r="A7" s="35"/>
      <c r="B7" s="37" t="s">
        <v>21</v>
      </c>
    </row>
    <row r="8" spans="1:7" ht="11.25" customHeight="1" x14ac:dyDescent="0.3">
      <c r="A8" s="35"/>
      <c r="B8" s="37" t="s">
        <v>22</v>
      </c>
    </row>
    <row r="9" spans="1:7" ht="11.25" customHeight="1" x14ac:dyDescent="0.3">
      <c r="A9" s="35"/>
      <c r="B9" s="37" t="s">
        <v>23</v>
      </c>
    </row>
    <row r="10" spans="1:7" ht="11.25" customHeight="1" x14ac:dyDescent="0.3">
      <c r="A10" s="35"/>
      <c r="B10" s="37" t="s">
        <v>24</v>
      </c>
    </row>
    <row r="11" spans="1:7" ht="11.25" customHeight="1" x14ac:dyDescent="0.3">
      <c r="A11" s="35"/>
      <c r="B11" s="37" t="s">
        <v>25</v>
      </c>
    </row>
    <row r="12" spans="1:7" ht="11.25" customHeight="1" x14ac:dyDescent="0.3">
      <c r="A12" s="35"/>
      <c r="B12" s="37" t="s">
        <v>26</v>
      </c>
    </row>
    <row r="13" spans="1:7" ht="11.25" customHeight="1" x14ac:dyDescent="0.3">
      <c r="A13" s="35"/>
      <c r="B13" s="37" t="s">
        <v>27</v>
      </c>
    </row>
    <row r="14" spans="1:7" ht="11.25" customHeight="1" x14ac:dyDescent="0.3">
      <c r="A14" s="35"/>
      <c r="B14" s="37" t="s">
        <v>28</v>
      </c>
      <c r="E14" s="31"/>
      <c r="F14" s="31"/>
      <c r="G14" s="31"/>
    </row>
    <row r="15" spans="1:7" ht="11.25" customHeight="1" x14ac:dyDescent="0.3">
      <c r="A15" s="35"/>
      <c r="B15" s="37" t="s">
        <v>42</v>
      </c>
      <c r="E15" s="31"/>
      <c r="F15" s="31"/>
      <c r="G15" s="31"/>
    </row>
    <row r="16" spans="1:7" ht="11.25" customHeight="1" x14ac:dyDescent="0.3">
      <c r="A16" s="35"/>
      <c r="B16" s="37" t="s">
        <v>43</v>
      </c>
      <c r="E16" s="31"/>
      <c r="F16" s="31"/>
      <c r="G16" s="31"/>
    </row>
    <row r="17" spans="1:7" ht="11.25" customHeight="1" x14ac:dyDescent="0.3">
      <c r="A17" s="35"/>
      <c r="B17" s="37" t="s">
        <v>44</v>
      </c>
      <c r="E17" s="31"/>
      <c r="F17" s="31"/>
      <c r="G17" s="31"/>
    </row>
    <row r="18" spans="1:7" ht="11.25" customHeight="1" x14ac:dyDescent="0.3">
      <c r="A18" s="35"/>
      <c r="B18" s="37" t="s">
        <v>45</v>
      </c>
      <c r="E18" s="31"/>
      <c r="F18" s="31"/>
      <c r="G18" s="31"/>
    </row>
    <row r="19" spans="1:7" ht="18.75" customHeight="1" thickBot="1" x14ac:dyDescent="0.35">
      <c r="A19" s="35"/>
      <c r="B19" s="38" t="s">
        <v>46</v>
      </c>
      <c r="E19" s="31" t="s">
        <v>14</v>
      </c>
      <c r="F19" s="31" t="s">
        <v>15</v>
      </c>
      <c r="G19" s="31" t="s">
        <v>16</v>
      </c>
    </row>
    <row r="20" spans="1:7" ht="19.5" thickBot="1" x14ac:dyDescent="0.35">
      <c r="A20" s="35"/>
      <c r="B20" s="39" t="s">
        <v>29</v>
      </c>
      <c r="E20" s="23">
        <v>0</v>
      </c>
      <c r="F20" s="24">
        <v>0</v>
      </c>
      <c r="G20" s="40">
        <f>E20*F20</f>
        <v>0</v>
      </c>
    </row>
    <row r="21" spans="1:7" ht="6.75" customHeight="1" x14ac:dyDescent="0.3">
      <c r="A21" s="35"/>
      <c r="B21" s="41"/>
      <c r="F21" s="42"/>
      <c r="G21" s="42"/>
    </row>
    <row r="22" spans="1:7" ht="19.5" thickBot="1" x14ac:dyDescent="0.35">
      <c r="A22" s="35"/>
      <c r="B22" s="43" t="s">
        <v>30</v>
      </c>
      <c r="G22" s="42"/>
    </row>
    <row r="23" spans="1:7" x14ac:dyDescent="0.3">
      <c r="A23" s="27" t="s">
        <v>19</v>
      </c>
      <c r="B23" s="44" t="s">
        <v>31</v>
      </c>
      <c r="E23" s="31" t="s">
        <v>14</v>
      </c>
      <c r="F23" s="31" t="s">
        <v>15</v>
      </c>
      <c r="G23" s="45" t="s">
        <v>16</v>
      </c>
    </row>
    <row r="24" spans="1:7" x14ac:dyDescent="0.3">
      <c r="A24" s="35"/>
      <c r="B24" s="46" t="s">
        <v>32</v>
      </c>
      <c r="E24" s="47">
        <v>4</v>
      </c>
      <c r="F24" s="24">
        <v>0</v>
      </c>
      <c r="G24" s="48">
        <f>E24*F24</f>
        <v>0</v>
      </c>
    </row>
    <row r="25" spans="1:7" ht="19.5" thickBot="1" x14ac:dyDescent="0.35">
      <c r="A25" s="35"/>
      <c r="B25" s="49" t="s">
        <v>33</v>
      </c>
      <c r="E25" s="47">
        <v>4</v>
      </c>
      <c r="F25" s="24">
        <v>0</v>
      </c>
      <c r="G25" s="48">
        <f>E25*F25</f>
        <v>0</v>
      </c>
    </row>
    <row r="26" spans="1:7" ht="21.75" customHeight="1" x14ac:dyDescent="0.3">
      <c r="A26" s="35"/>
      <c r="B26" s="50"/>
      <c r="F26" s="42"/>
      <c r="G26" s="42"/>
    </row>
    <row r="27" spans="1:7" ht="19.5" thickBot="1" x14ac:dyDescent="0.35">
      <c r="A27" s="35"/>
      <c r="B27" s="43" t="s">
        <v>34</v>
      </c>
      <c r="C27" s="51"/>
      <c r="G27" s="42"/>
    </row>
    <row r="28" spans="1:7" x14ac:dyDescent="0.3">
      <c r="A28" s="27" t="s">
        <v>19</v>
      </c>
      <c r="B28" s="52"/>
      <c r="C28" s="53" t="s">
        <v>35</v>
      </c>
      <c r="E28" s="31" t="s">
        <v>14</v>
      </c>
      <c r="F28" s="31" t="s">
        <v>15</v>
      </c>
      <c r="G28" s="45" t="s">
        <v>16</v>
      </c>
    </row>
    <row r="29" spans="1:7" ht="21.75" customHeight="1" x14ac:dyDescent="0.3">
      <c r="A29" s="54" t="s">
        <v>36</v>
      </c>
      <c r="B29" s="55" t="s">
        <v>109</v>
      </c>
      <c r="C29" s="56" t="s">
        <v>37</v>
      </c>
      <c r="E29" s="23">
        <v>0</v>
      </c>
      <c r="F29" s="24">
        <v>0</v>
      </c>
      <c r="G29" s="48">
        <f>E29*F29</f>
        <v>0</v>
      </c>
    </row>
    <row r="30" spans="1:7" x14ac:dyDescent="0.3">
      <c r="A30" s="35"/>
      <c r="B30" s="57" t="s">
        <v>38</v>
      </c>
      <c r="C30" s="58" t="s">
        <v>39</v>
      </c>
      <c r="E30" s="23">
        <v>0</v>
      </c>
      <c r="F30" s="24">
        <v>0</v>
      </c>
      <c r="G30" s="48">
        <f>E30*F30</f>
        <v>0</v>
      </c>
    </row>
    <row r="31" spans="1:7" ht="19.5" thickBot="1" x14ac:dyDescent="0.35">
      <c r="A31" s="35"/>
      <c r="B31" s="59" t="s">
        <v>40</v>
      </c>
      <c r="C31" s="60" t="s">
        <v>41</v>
      </c>
      <c r="E31" s="23">
        <v>0</v>
      </c>
      <c r="F31" s="24">
        <v>0</v>
      </c>
      <c r="G31" s="48">
        <f>E31*F31</f>
        <v>0</v>
      </c>
    </row>
    <row r="32" spans="1:7" ht="12" customHeight="1" x14ac:dyDescent="0.3">
      <c r="A32" s="35"/>
      <c r="B32" s="51"/>
      <c r="C32" s="51"/>
      <c r="G32" s="42"/>
    </row>
    <row r="33" spans="1:9" ht="6.75" customHeight="1" x14ac:dyDescent="0.3">
      <c r="A33" s="35"/>
      <c r="B33" s="61"/>
      <c r="C33" s="62"/>
      <c r="G33" s="42"/>
    </row>
    <row r="34" spans="1:9" x14ac:dyDescent="0.3">
      <c r="A34" s="63"/>
      <c r="B34" s="63"/>
      <c r="C34" s="63"/>
      <c r="D34" s="63"/>
      <c r="E34" s="64"/>
      <c r="F34" s="64"/>
      <c r="G34" s="64"/>
      <c r="H34" s="63"/>
      <c r="I34" s="63"/>
    </row>
    <row r="36" spans="1:9" ht="21" x14ac:dyDescent="0.35">
      <c r="E36" s="29" t="s">
        <v>47</v>
      </c>
      <c r="G36" s="65">
        <f>SUM(G29:G31)+SUM(G24:G25)+G20</f>
        <v>0</v>
      </c>
    </row>
    <row r="37" spans="1:9" x14ac:dyDescent="0.3">
      <c r="E37" s="66" t="s">
        <v>48</v>
      </c>
      <c r="G37" s="67"/>
    </row>
    <row r="39" spans="1:9" x14ac:dyDescent="0.3">
      <c r="A39" s="2"/>
    </row>
  </sheetData>
  <sheetProtection algorithmName="SHA-512" hashValue="DZGzrb6am9zMoyBUlUvxCNl1RilyZ1NJvatXXWrkWB2dA2Nty+RBRuS1RwdLIasx9XaWswx43D0z/ayDahcVfQ==" saltValue="XWbXJvn5xuWcVtibF5FBRQ==" spinCount="100000" sheet="1" objects="1" scenarios="1"/>
  <phoneticPr fontId="20" type="noConversion"/>
  <pageMargins left="0.70866141732283472" right="0.27" top="0.74803149606299213" bottom="0.7480314960629921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F4290-99CF-4EE3-96F5-ED4DE99E7210}">
  <sheetPr>
    <pageSetUpPr fitToPage="1"/>
  </sheetPr>
  <dimension ref="A3:I12"/>
  <sheetViews>
    <sheetView showGridLines="0" workbookViewId="0">
      <selection activeCell="F7" sqref="F7"/>
    </sheetView>
  </sheetViews>
  <sheetFormatPr defaultRowHeight="14.25" x14ac:dyDescent="0.2"/>
  <cols>
    <col min="1" max="1" width="17.3984375" customWidth="1"/>
    <col min="2" max="2" width="32.59765625" customWidth="1"/>
    <col min="3" max="3" width="16.296875" customWidth="1"/>
    <col min="5" max="5" width="19.296875" customWidth="1"/>
    <col min="6" max="6" width="12.69921875" customWidth="1"/>
    <col min="7" max="7" width="15.8984375" customWidth="1"/>
  </cols>
  <sheetData>
    <row r="3" spans="1:9" s="1" customFormat="1" ht="19.5" thickBot="1" x14ac:dyDescent="0.35">
      <c r="A3" s="68" t="s">
        <v>119</v>
      </c>
      <c r="B3" s="63"/>
      <c r="C3" s="63"/>
      <c r="D3" s="63"/>
      <c r="E3" s="63"/>
      <c r="F3" s="63"/>
      <c r="G3" s="63"/>
      <c r="H3" s="63"/>
      <c r="I3" s="63"/>
    </row>
    <row r="4" spans="1:9" s="1" customFormat="1" ht="37.5" x14ac:dyDescent="0.3">
      <c r="A4" s="69" t="s">
        <v>62</v>
      </c>
      <c r="B4" s="70"/>
      <c r="C4" s="53" t="s">
        <v>35</v>
      </c>
      <c r="E4" s="71" t="s">
        <v>111</v>
      </c>
      <c r="F4" s="71" t="s">
        <v>15</v>
      </c>
      <c r="G4" s="71" t="s">
        <v>16</v>
      </c>
    </row>
    <row r="5" spans="1:9" s="1" customFormat="1" ht="18.75" x14ac:dyDescent="0.3">
      <c r="A5" s="72"/>
      <c r="B5" s="57" t="s">
        <v>63</v>
      </c>
      <c r="C5" s="58" t="s">
        <v>64</v>
      </c>
      <c r="E5" s="73">
        <v>100</v>
      </c>
      <c r="F5" s="25">
        <v>0</v>
      </c>
      <c r="G5" s="74">
        <f>E5*F5</f>
        <v>0</v>
      </c>
    </row>
    <row r="6" spans="1:9" s="1" customFormat="1" ht="18.75" x14ac:dyDescent="0.3">
      <c r="A6" s="72"/>
      <c r="B6" s="57" t="s">
        <v>65</v>
      </c>
      <c r="C6" s="58" t="s">
        <v>66</v>
      </c>
      <c r="E6" s="73">
        <v>100</v>
      </c>
      <c r="F6" s="25">
        <v>0</v>
      </c>
      <c r="G6" s="74">
        <f>E6*F6</f>
        <v>0</v>
      </c>
      <c r="H6" s="75"/>
    </row>
    <row r="7" spans="1:9" s="1" customFormat="1" ht="19.5" thickBot="1" x14ac:dyDescent="0.35">
      <c r="A7" s="72"/>
      <c r="B7" s="76" t="s">
        <v>67</v>
      </c>
      <c r="C7" s="60" t="s">
        <v>68</v>
      </c>
      <c r="E7" s="73">
        <v>100</v>
      </c>
      <c r="F7" s="25">
        <v>0</v>
      </c>
      <c r="G7" s="74">
        <f>E7*F7</f>
        <v>0</v>
      </c>
    </row>
    <row r="11" spans="1:9" ht="18.75" x14ac:dyDescent="0.3">
      <c r="E11" s="2" t="s">
        <v>117</v>
      </c>
      <c r="F11" s="2"/>
      <c r="G11" s="6">
        <f>SUM(G5:G7)</f>
        <v>0</v>
      </c>
      <c r="H11" t="s">
        <v>116</v>
      </c>
    </row>
    <row r="12" spans="1:9" ht="17.25" customHeight="1" x14ac:dyDescent="0.25">
      <c r="E12" t="s">
        <v>118</v>
      </c>
      <c r="G12" s="77">
        <f>G11*30%</f>
        <v>0</v>
      </c>
    </row>
  </sheetData>
  <sheetProtection algorithmName="SHA-512" hashValue="Hfi3CzCjX2Cxriwd1HRnhcr9m6oYMAUhPxMrvInbbg86VaM2CVQg/V7S0p2nS1DBco7E6Xu9+RBbDmpzOSEnjQ==" saltValue="DE2paVMXyDpkM0z63/reIQ==" spinCount="100000" sheet="1" objects="1" scenarios="1"/>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345F0-5AC0-42A1-96BC-A9F963C1CA19}">
  <sheetPr>
    <pageSetUpPr fitToPage="1"/>
  </sheetPr>
  <dimension ref="A3:H18"/>
  <sheetViews>
    <sheetView showGridLines="0" workbookViewId="0">
      <selection activeCell="G21" sqref="G21"/>
    </sheetView>
  </sheetViews>
  <sheetFormatPr defaultRowHeight="14.25" x14ac:dyDescent="0.2"/>
  <cols>
    <col min="1" max="1" width="13.59765625" bestFit="1" customWidth="1"/>
    <col min="2" max="2" width="25.19921875" customWidth="1"/>
    <col min="3" max="3" width="33.5" customWidth="1"/>
    <col min="5" max="5" width="16" bestFit="1" customWidth="1"/>
    <col min="6" max="6" width="17.296875" customWidth="1"/>
    <col min="7" max="7" width="19.296875" customWidth="1"/>
  </cols>
  <sheetData>
    <row r="3" spans="1:8" s="1" customFormat="1" ht="19.5" thickBot="1" x14ac:dyDescent="0.35">
      <c r="A3" s="78" t="s">
        <v>115</v>
      </c>
      <c r="B3" s="79" t="s">
        <v>120</v>
      </c>
      <c r="C3" s="80"/>
      <c r="E3" s="5" t="s">
        <v>49</v>
      </c>
      <c r="F3" s="5" t="s">
        <v>50</v>
      </c>
      <c r="G3" s="5" t="s">
        <v>16</v>
      </c>
    </row>
    <row r="4" spans="1:8" s="1" customFormat="1" ht="18.75" x14ac:dyDescent="0.3">
      <c r="A4" s="81"/>
      <c r="B4" s="82" t="s">
        <v>51</v>
      </c>
      <c r="C4" s="83" t="s">
        <v>155</v>
      </c>
      <c r="E4" s="84">
        <v>1</v>
      </c>
      <c r="F4" s="9">
        <v>0</v>
      </c>
      <c r="G4" s="85"/>
    </row>
    <row r="5" spans="1:8" s="1" customFormat="1" ht="18.75" x14ac:dyDescent="0.3">
      <c r="A5" s="81"/>
      <c r="B5" s="86"/>
      <c r="C5" s="87" t="s">
        <v>52</v>
      </c>
      <c r="E5" s="84">
        <v>20</v>
      </c>
      <c r="F5" s="9">
        <v>0</v>
      </c>
      <c r="G5" s="85">
        <f>E5*F5</f>
        <v>0</v>
      </c>
    </row>
    <row r="6" spans="1:8" s="1" customFormat="1" ht="21" x14ac:dyDescent="0.35">
      <c r="A6" s="88" t="s">
        <v>53</v>
      </c>
      <c r="B6" s="86"/>
      <c r="C6" s="87" t="s">
        <v>54</v>
      </c>
      <c r="E6" s="2" t="s">
        <v>55</v>
      </c>
      <c r="F6" s="10">
        <v>0</v>
      </c>
      <c r="G6" s="89">
        <f>F4*(1-F6)</f>
        <v>0</v>
      </c>
      <c r="H6" s="90" t="s">
        <v>56</v>
      </c>
    </row>
    <row r="7" spans="1:8" s="1" customFormat="1" ht="18.75" x14ac:dyDescent="0.3">
      <c r="A7" s="81"/>
      <c r="B7" s="86"/>
      <c r="C7" s="87"/>
      <c r="E7" s="2"/>
      <c r="F7" s="2"/>
      <c r="G7" s="2"/>
    </row>
    <row r="8" spans="1:8" s="1" customFormat="1" ht="19.5" thickBot="1" x14ac:dyDescent="0.35">
      <c r="A8" s="81"/>
      <c r="B8" s="91"/>
      <c r="C8" s="92" t="s">
        <v>57</v>
      </c>
      <c r="E8" s="2"/>
      <c r="F8" s="6"/>
      <c r="G8" s="85">
        <f>SUM(G4:G6)</f>
        <v>0</v>
      </c>
    </row>
    <row r="9" spans="1:8" s="1" customFormat="1" ht="18.75" x14ac:dyDescent="0.3">
      <c r="A9" s="81"/>
      <c r="B9" s="93"/>
      <c r="C9" s="94"/>
      <c r="E9" s="2"/>
      <c r="F9" s="2"/>
      <c r="G9" s="2"/>
    </row>
    <row r="10" spans="1:8" s="1" customFormat="1" ht="19.5" thickBot="1" x14ac:dyDescent="0.35">
      <c r="A10" s="81"/>
      <c r="B10" s="79" t="s">
        <v>121</v>
      </c>
      <c r="C10" s="95"/>
      <c r="E10" s="5"/>
      <c r="F10" s="5"/>
      <c r="G10" s="5" t="s">
        <v>16</v>
      </c>
    </row>
    <row r="11" spans="1:8" s="1" customFormat="1" ht="21" x14ac:dyDescent="0.35">
      <c r="A11" s="88" t="s">
        <v>58</v>
      </c>
      <c r="B11" s="82" t="s">
        <v>122</v>
      </c>
      <c r="C11" s="4" t="s">
        <v>59</v>
      </c>
      <c r="E11" s="2"/>
      <c r="F11" s="6"/>
      <c r="G11" s="9">
        <v>0</v>
      </c>
      <c r="H11" s="1" t="s">
        <v>110</v>
      </c>
    </row>
    <row r="12" spans="1:8" s="1" customFormat="1" ht="18.75" x14ac:dyDescent="0.3">
      <c r="A12" s="81"/>
      <c r="B12" s="96" t="s">
        <v>123</v>
      </c>
      <c r="C12" s="97"/>
      <c r="E12" s="2"/>
      <c r="F12" s="2"/>
      <c r="G12" s="2"/>
    </row>
    <row r="13" spans="1:8" s="1" customFormat="1" ht="18.75" x14ac:dyDescent="0.3">
      <c r="A13" s="81"/>
      <c r="B13" s="96" t="s">
        <v>124</v>
      </c>
      <c r="C13" s="97"/>
      <c r="E13" s="2"/>
      <c r="F13" s="2"/>
      <c r="G13" s="2"/>
    </row>
    <row r="14" spans="1:8" s="1" customFormat="1" ht="19.5" thickBot="1" x14ac:dyDescent="0.35">
      <c r="A14" s="81"/>
      <c r="B14" s="98"/>
      <c r="C14" s="99" t="s">
        <v>60</v>
      </c>
      <c r="E14" s="2"/>
      <c r="F14" s="6"/>
      <c r="G14" s="85">
        <f>SUM(G11:G11)</f>
        <v>0</v>
      </c>
    </row>
    <row r="18" spans="5:7" ht="21" x14ac:dyDescent="0.35">
      <c r="E18" s="2" t="s">
        <v>61</v>
      </c>
      <c r="F18" s="2"/>
      <c r="G18" s="11">
        <f>G8+G14</f>
        <v>0</v>
      </c>
    </row>
  </sheetData>
  <sheetProtection algorithmName="SHA-512" hashValue="zn4yWNE/Vb6u2yP9l+tDXGPIX+WKraFhdlKq7bFwcF4bgqwOZraTM9z4C/rMYla0CfKk2Nh47eryZ6s33JKiSg==" saltValue="fZHnFCCHde0nGWm3Bt712g==" spinCount="100000" sheet="1" objects="1" scenarios="1"/>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FB27B-C147-490B-81B4-41911E2FB2A4}">
  <sheetPr>
    <pageSetUpPr fitToPage="1"/>
  </sheetPr>
  <dimension ref="A2:N9"/>
  <sheetViews>
    <sheetView showGridLines="0" workbookViewId="0">
      <selection activeCell="E4" sqref="E4:E7"/>
    </sheetView>
  </sheetViews>
  <sheetFormatPr defaultRowHeight="14.25" x14ac:dyDescent="0.2"/>
  <cols>
    <col min="1" max="1" width="8.5" customWidth="1"/>
    <col min="2" max="2" width="26.8984375" customWidth="1"/>
    <col min="3" max="3" width="40" customWidth="1"/>
    <col min="4" max="4" width="1.296875" customWidth="1"/>
    <col min="6" max="6" width="2.296875" customWidth="1"/>
    <col min="7" max="7" width="12.09765625" customWidth="1"/>
    <col min="8" max="8" width="13.5" bestFit="1" customWidth="1"/>
    <col min="9" max="9" width="9.3984375" customWidth="1"/>
    <col min="10" max="10" width="13.5" bestFit="1" customWidth="1"/>
    <col min="11" max="11" width="10.296875" customWidth="1"/>
    <col min="12" max="12" width="13.5" bestFit="1" customWidth="1"/>
    <col min="13" max="13" width="10.19921875" customWidth="1"/>
    <col min="14" max="14" width="13.5" bestFit="1" customWidth="1"/>
  </cols>
  <sheetData>
    <row r="2" spans="1:14" ht="18.75" x14ac:dyDescent="0.3">
      <c r="G2" s="5" t="s">
        <v>0</v>
      </c>
      <c r="H2" s="5"/>
      <c r="I2" s="5" t="s">
        <v>1</v>
      </c>
      <c r="J2" s="5"/>
      <c r="K2" s="5" t="s">
        <v>2</v>
      </c>
      <c r="L2" s="5"/>
      <c r="M2" s="5" t="s">
        <v>3</v>
      </c>
    </row>
    <row r="3" spans="1:14" ht="19.5" thickBot="1" x14ac:dyDescent="0.35">
      <c r="A3" s="12" t="s">
        <v>69</v>
      </c>
      <c r="B3" s="1"/>
      <c r="C3" s="1"/>
      <c r="D3" s="1"/>
      <c r="E3" s="5" t="s">
        <v>71</v>
      </c>
      <c r="G3" s="13" t="s">
        <v>70</v>
      </c>
      <c r="H3" s="13" t="s">
        <v>72</v>
      </c>
      <c r="I3" s="13" t="s">
        <v>70</v>
      </c>
      <c r="J3" s="13" t="s">
        <v>72</v>
      </c>
      <c r="K3" s="13" t="s">
        <v>70</v>
      </c>
      <c r="L3" s="13" t="s">
        <v>72</v>
      </c>
      <c r="M3" s="13" t="s">
        <v>70</v>
      </c>
      <c r="N3" s="13" t="s">
        <v>72</v>
      </c>
    </row>
    <row r="4" spans="1:14" ht="21.75" thickBot="1" x14ac:dyDescent="0.4">
      <c r="A4" s="3"/>
      <c r="B4" s="100" t="s">
        <v>153</v>
      </c>
      <c r="C4" s="101" t="s">
        <v>152</v>
      </c>
      <c r="D4" s="102"/>
      <c r="E4" s="9">
        <v>0</v>
      </c>
      <c r="G4" s="103">
        <v>2000000</v>
      </c>
      <c r="H4" s="14">
        <f>G4*$E4</f>
        <v>0</v>
      </c>
      <c r="I4" s="103">
        <f>G4</f>
        <v>2000000</v>
      </c>
      <c r="J4" s="14">
        <f>I4*$E4</f>
        <v>0</v>
      </c>
      <c r="K4" s="103">
        <f>G4</f>
        <v>2000000</v>
      </c>
      <c r="L4" s="14">
        <f>K4*$E4</f>
        <v>0</v>
      </c>
      <c r="M4" s="103">
        <f>G4</f>
        <v>2000000</v>
      </c>
      <c r="N4" s="14">
        <f>M4*$E4</f>
        <v>0</v>
      </c>
    </row>
    <row r="5" spans="1:14" ht="18.75" x14ac:dyDescent="0.3">
      <c r="A5" s="8"/>
      <c r="B5" s="104"/>
      <c r="C5" s="105" t="s">
        <v>73</v>
      </c>
      <c r="D5" s="104"/>
      <c r="E5" s="9">
        <v>0</v>
      </c>
      <c r="F5" s="2"/>
      <c r="G5" s="21">
        <v>800000</v>
      </c>
      <c r="H5" s="15">
        <f>G5*$E5</f>
        <v>0</v>
      </c>
      <c r="I5" s="21">
        <f>G5</f>
        <v>800000</v>
      </c>
      <c r="J5" s="15">
        <f>I5*$E5</f>
        <v>0</v>
      </c>
      <c r="K5" s="21">
        <f>G5</f>
        <v>800000</v>
      </c>
      <c r="L5" s="15">
        <f t="shared" ref="L5:L6" si="0">K5*$E5</f>
        <v>0</v>
      </c>
      <c r="M5" s="21">
        <f>G5</f>
        <v>800000</v>
      </c>
      <c r="N5" s="15">
        <f t="shared" ref="N5:N7" si="1">M5*$E5</f>
        <v>0</v>
      </c>
    </row>
    <row r="6" spans="1:14" ht="19.5" thickBot="1" x14ac:dyDescent="0.35">
      <c r="A6" s="3"/>
      <c r="B6" s="104"/>
      <c r="C6" s="105" t="s">
        <v>74</v>
      </c>
      <c r="D6" s="104"/>
      <c r="E6" s="9">
        <v>0</v>
      </c>
      <c r="F6" s="2"/>
      <c r="G6" s="21">
        <v>20000</v>
      </c>
      <c r="H6" s="15">
        <f t="shared" ref="H6:H7" si="2">G6*$E6</f>
        <v>0</v>
      </c>
      <c r="I6" s="21">
        <f>G6</f>
        <v>20000</v>
      </c>
      <c r="J6" s="15">
        <f t="shared" ref="J6:J7" si="3">I6*$E6</f>
        <v>0</v>
      </c>
      <c r="K6" s="21">
        <f>G6</f>
        <v>20000</v>
      </c>
      <c r="L6" s="15">
        <f t="shared" si="0"/>
        <v>0</v>
      </c>
      <c r="M6" s="21">
        <f>G6</f>
        <v>20000</v>
      </c>
      <c r="N6" s="15">
        <f t="shared" si="1"/>
        <v>0</v>
      </c>
    </row>
    <row r="7" spans="1:14" ht="19.5" thickBot="1" x14ac:dyDescent="0.35">
      <c r="A7" s="3"/>
      <c r="B7" s="106" t="s">
        <v>125</v>
      </c>
      <c r="C7" s="107" t="s">
        <v>154</v>
      </c>
      <c r="D7" s="108"/>
      <c r="E7" s="9">
        <v>0</v>
      </c>
      <c r="F7" s="2"/>
      <c r="G7" s="21">
        <v>20000</v>
      </c>
      <c r="H7" s="16">
        <f t="shared" si="2"/>
        <v>0</v>
      </c>
      <c r="I7" s="21">
        <f>G7</f>
        <v>20000</v>
      </c>
      <c r="J7" s="16">
        <f t="shared" si="3"/>
        <v>0</v>
      </c>
      <c r="K7" s="21">
        <f>G7</f>
        <v>20000</v>
      </c>
      <c r="L7" s="16">
        <f>K7*$E7</f>
        <v>0</v>
      </c>
      <c r="M7" s="21">
        <f>G7</f>
        <v>20000</v>
      </c>
      <c r="N7" s="16">
        <f t="shared" si="1"/>
        <v>0</v>
      </c>
    </row>
    <row r="9" spans="1:14" ht="21" x14ac:dyDescent="0.35">
      <c r="C9" s="2" t="s">
        <v>75</v>
      </c>
      <c r="H9" s="11">
        <f>SUM(H4:H7)</f>
        <v>0</v>
      </c>
      <c r="I9" s="109"/>
      <c r="J9" s="11">
        <f>SUM(J4:J7)</f>
        <v>0</v>
      </c>
      <c r="K9" s="109"/>
      <c r="L9" s="11">
        <f>SUM(L4:L7)</f>
        <v>0</v>
      </c>
      <c r="M9" s="109"/>
      <c r="N9" s="11">
        <f>SUM(N4:N7)</f>
        <v>0</v>
      </c>
    </row>
  </sheetData>
  <sheetProtection algorithmName="SHA-512" hashValue="qGhEWg5KTq0bou+QvJT4z+dPhNTug6nZW44cDDMF74t0yqAmzacJ+NQvviS5MYBXu0z19fb/PG+xarsAQjqg/w==" saltValue="PrCcVr44hhnPDVhLXY77uQ==" spinCount="100000" sheet="1" objects="1" scenarios="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B147-46E5-4583-B41E-5EEB5E9F08EB}">
  <sheetPr>
    <pageSetUpPr fitToPage="1"/>
  </sheetPr>
  <dimension ref="A1:L31"/>
  <sheetViews>
    <sheetView showGridLines="0" topLeftCell="A5" workbookViewId="0">
      <selection activeCell="C29" sqref="C29"/>
    </sheetView>
  </sheetViews>
  <sheetFormatPr defaultRowHeight="14.25" x14ac:dyDescent="0.2"/>
  <cols>
    <col min="1" max="1" width="21.59765625" customWidth="1"/>
    <col min="2" max="2" width="55.59765625" customWidth="1"/>
    <col min="4" max="4" width="4.8984375" customWidth="1"/>
    <col min="6" max="6" width="13.5" bestFit="1" customWidth="1"/>
    <col min="8" max="8" width="13.5" bestFit="1" customWidth="1"/>
    <col min="10" max="10" width="13.5" bestFit="1" customWidth="1"/>
    <col min="12" max="12" width="13.5" bestFit="1" customWidth="1"/>
  </cols>
  <sheetData>
    <row r="1" spans="1:12" ht="57" thickBot="1" x14ac:dyDescent="0.35">
      <c r="A1" s="8" t="s">
        <v>130</v>
      </c>
      <c r="E1" s="5" t="s">
        <v>0</v>
      </c>
      <c r="F1" s="5"/>
      <c r="G1" s="5" t="s">
        <v>1</v>
      </c>
      <c r="H1" s="5"/>
      <c r="I1" s="5" t="s">
        <v>2</v>
      </c>
      <c r="J1" s="5"/>
      <c r="K1" s="5" t="s">
        <v>3</v>
      </c>
    </row>
    <row r="2" spans="1:12" ht="19.5" thickBot="1" x14ac:dyDescent="0.35">
      <c r="A2" s="110"/>
      <c r="B2" s="7" t="s">
        <v>144</v>
      </c>
      <c r="C2" s="111" t="s">
        <v>76</v>
      </c>
      <c r="E2" s="13" t="s">
        <v>70</v>
      </c>
      <c r="F2" s="13" t="s">
        <v>72</v>
      </c>
      <c r="G2" s="13" t="s">
        <v>70</v>
      </c>
      <c r="H2" s="13" t="s">
        <v>72</v>
      </c>
      <c r="I2" s="13" t="s">
        <v>70</v>
      </c>
      <c r="J2" s="13" t="s">
        <v>72</v>
      </c>
      <c r="K2" s="13" t="s">
        <v>70</v>
      </c>
      <c r="L2" s="13" t="s">
        <v>72</v>
      </c>
    </row>
    <row r="3" spans="1:12" ht="18.75" x14ac:dyDescent="0.3">
      <c r="A3" s="110"/>
      <c r="B3" s="112" t="s">
        <v>146</v>
      </c>
      <c r="C3" s="9">
        <v>0</v>
      </c>
      <c r="D3" s="113"/>
      <c r="E3" s="114">
        <v>11000</v>
      </c>
      <c r="F3" s="115">
        <f>E3*$C3</f>
        <v>0</v>
      </c>
      <c r="G3" s="114">
        <v>11000</v>
      </c>
      <c r="H3" s="115">
        <f>G3*$C3</f>
        <v>0</v>
      </c>
      <c r="I3" s="114">
        <v>11000</v>
      </c>
      <c r="J3" s="115">
        <f>I3*$C3</f>
        <v>0</v>
      </c>
      <c r="K3" s="114">
        <v>11000</v>
      </c>
      <c r="L3" s="115">
        <f>K3*$C3</f>
        <v>0</v>
      </c>
    </row>
    <row r="4" spans="1:12" ht="18.75" x14ac:dyDescent="0.3">
      <c r="A4" s="110"/>
      <c r="B4" s="116"/>
      <c r="C4" s="111"/>
      <c r="E4" s="117"/>
      <c r="F4" s="117"/>
      <c r="G4" s="117"/>
      <c r="H4" s="117"/>
      <c r="I4" s="117"/>
      <c r="J4" s="117"/>
      <c r="K4" s="117"/>
      <c r="L4" s="118"/>
    </row>
    <row r="5" spans="1:12" ht="19.5" thickBot="1" x14ac:dyDescent="0.35">
      <c r="A5" s="110"/>
      <c r="B5" s="119" t="s">
        <v>151</v>
      </c>
      <c r="C5" s="111"/>
      <c r="E5" s="117"/>
      <c r="F5" s="117"/>
      <c r="G5" s="117"/>
      <c r="H5" s="117"/>
      <c r="I5" s="117"/>
      <c r="J5" s="117"/>
      <c r="K5" s="117"/>
      <c r="L5" s="118"/>
    </row>
    <row r="6" spans="1:12" ht="24.75" thickBot="1" x14ac:dyDescent="0.35">
      <c r="A6" s="110"/>
      <c r="B6" s="120" t="s">
        <v>147</v>
      </c>
      <c r="C6" s="9">
        <v>0</v>
      </c>
      <c r="E6" s="114">
        <v>750</v>
      </c>
      <c r="F6" s="115">
        <f>E6*$C6</f>
        <v>0</v>
      </c>
      <c r="G6" s="114">
        <v>750</v>
      </c>
      <c r="H6" s="115">
        <f>G6*$C6</f>
        <v>0</v>
      </c>
      <c r="I6" s="114">
        <v>750</v>
      </c>
      <c r="J6" s="115">
        <f>I6*$C6</f>
        <v>0</v>
      </c>
      <c r="K6" s="114">
        <v>750</v>
      </c>
      <c r="L6" s="115">
        <f>K6*$C6</f>
        <v>0</v>
      </c>
    </row>
    <row r="7" spans="1:12" ht="24.75" thickBot="1" x14ac:dyDescent="0.35">
      <c r="A7" s="110"/>
      <c r="B7" s="120" t="s">
        <v>148</v>
      </c>
      <c r="C7" s="9">
        <v>0</v>
      </c>
      <c r="E7" s="121">
        <v>100000</v>
      </c>
      <c r="F7" s="115">
        <f t="shared" ref="F7:H8" si="0">E7*$C7</f>
        <v>0</v>
      </c>
      <c r="G7" s="121">
        <v>100000</v>
      </c>
      <c r="H7" s="115">
        <f t="shared" si="0"/>
        <v>0</v>
      </c>
      <c r="I7" s="121">
        <v>100000</v>
      </c>
      <c r="J7" s="115">
        <f t="shared" ref="J7" si="1">I7*$C7</f>
        <v>0</v>
      </c>
      <c r="K7" s="121">
        <v>100000</v>
      </c>
      <c r="L7" s="115">
        <f t="shared" ref="L7" si="2">K7*$C7</f>
        <v>0</v>
      </c>
    </row>
    <row r="8" spans="1:12" ht="18.75" x14ac:dyDescent="0.3">
      <c r="A8" s="110"/>
      <c r="B8" s="120" t="s">
        <v>131</v>
      </c>
      <c r="C8" s="9">
        <v>0</v>
      </c>
      <c r="E8" s="121">
        <v>12000</v>
      </c>
      <c r="F8" s="115">
        <f t="shared" si="0"/>
        <v>0</v>
      </c>
      <c r="G8" s="121">
        <v>12000</v>
      </c>
      <c r="H8" s="115">
        <f t="shared" si="0"/>
        <v>0</v>
      </c>
      <c r="I8" s="121">
        <v>12000</v>
      </c>
      <c r="J8" s="115">
        <f t="shared" ref="J8" si="3">I8*$C8</f>
        <v>0</v>
      </c>
      <c r="K8" s="121">
        <v>12000</v>
      </c>
      <c r="L8" s="115">
        <f t="shared" ref="L8" si="4">K8*$C8</f>
        <v>0</v>
      </c>
    </row>
    <row r="9" spans="1:12" ht="9" customHeight="1" x14ac:dyDescent="0.3">
      <c r="A9" s="110"/>
      <c r="B9" s="122"/>
      <c r="C9" s="2"/>
      <c r="E9" s="123"/>
      <c r="F9" s="123"/>
      <c r="G9" s="123"/>
      <c r="H9" s="123"/>
      <c r="I9" s="123"/>
      <c r="J9" s="123"/>
      <c r="K9" s="123"/>
      <c r="L9" s="124"/>
    </row>
    <row r="10" spans="1:12" ht="19.5" thickBot="1" x14ac:dyDescent="0.35">
      <c r="A10" s="110"/>
      <c r="B10" s="119" t="s">
        <v>145</v>
      </c>
      <c r="C10" s="111"/>
      <c r="E10" s="123"/>
      <c r="F10" s="123"/>
      <c r="G10" s="123"/>
      <c r="H10" s="123"/>
      <c r="I10" s="123"/>
      <c r="J10" s="123"/>
      <c r="K10" s="123"/>
      <c r="L10" s="124"/>
    </row>
    <row r="11" spans="1:12" ht="19.5" thickBot="1" x14ac:dyDescent="0.35">
      <c r="A11" s="110"/>
      <c r="B11" s="125" t="s">
        <v>132</v>
      </c>
      <c r="C11" s="9">
        <v>0</v>
      </c>
      <c r="E11" s="121">
        <v>100000</v>
      </c>
      <c r="F11" s="115">
        <f t="shared" ref="F11" si="5">E11*$C11</f>
        <v>0</v>
      </c>
      <c r="G11" s="121">
        <v>100000</v>
      </c>
      <c r="H11" s="115">
        <f t="shared" ref="H11" si="6">G11*$C11</f>
        <v>0</v>
      </c>
      <c r="I11" s="121">
        <v>100000</v>
      </c>
      <c r="J11" s="115">
        <f t="shared" ref="J11:J12" si="7">I11*$C11</f>
        <v>0</v>
      </c>
      <c r="K11" s="121">
        <v>100000</v>
      </c>
      <c r="L11" s="115">
        <f t="shared" ref="L11:L12" si="8">K11*$C11</f>
        <v>0</v>
      </c>
    </row>
    <row r="12" spans="1:12" ht="19.5" thickBot="1" x14ac:dyDescent="0.35">
      <c r="A12" s="110"/>
      <c r="B12" s="125" t="s">
        <v>133</v>
      </c>
      <c r="C12" s="9">
        <v>0</v>
      </c>
      <c r="E12" s="121">
        <v>750</v>
      </c>
      <c r="F12" s="115">
        <f t="shared" ref="F12" si="9">E12*$C12</f>
        <v>0</v>
      </c>
      <c r="G12" s="121">
        <v>750</v>
      </c>
      <c r="H12" s="115">
        <f t="shared" ref="H12" si="10">G12*$C12</f>
        <v>0</v>
      </c>
      <c r="I12" s="121">
        <v>750</v>
      </c>
      <c r="J12" s="115">
        <f t="shared" si="7"/>
        <v>0</v>
      </c>
      <c r="K12" s="121">
        <v>750</v>
      </c>
      <c r="L12" s="115">
        <f t="shared" si="8"/>
        <v>0</v>
      </c>
    </row>
    <row r="13" spans="1:12" ht="18.75" x14ac:dyDescent="0.3">
      <c r="A13" s="110"/>
      <c r="B13" s="125" t="s">
        <v>134</v>
      </c>
      <c r="C13" s="9">
        <v>0</v>
      </c>
      <c r="E13" s="121">
        <v>100000</v>
      </c>
      <c r="F13" s="115">
        <f>E13*$C13</f>
        <v>0</v>
      </c>
      <c r="G13" s="121">
        <v>100000</v>
      </c>
      <c r="H13" s="115">
        <f>G13*$C13</f>
        <v>0</v>
      </c>
      <c r="I13" s="121">
        <v>100000</v>
      </c>
      <c r="J13" s="115">
        <f>I13*$C13</f>
        <v>0</v>
      </c>
      <c r="K13" s="121">
        <v>100000</v>
      </c>
      <c r="L13" s="115">
        <f>K13*$C13</f>
        <v>0</v>
      </c>
    </row>
    <row r="14" spans="1:12" ht="19.5" thickBot="1" x14ac:dyDescent="0.35">
      <c r="A14" s="126"/>
      <c r="B14" s="127"/>
      <c r="C14" s="128"/>
      <c r="E14" s="129"/>
      <c r="F14" s="129"/>
      <c r="G14" s="129"/>
      <c r="H14" s="129"/>
      <c r="I14" s="129"/>
      <c r="J14" s="129"/>
      <c r="K14" s="129"/>
      <c r="L14" s="130"/>
    </row>
    <row r="15" spans="1:12" ht="18.75" x14ac:dyDescent="0.3">
      <c r="A15" s="110"/>
      <c r="B15" s="131" t="s">
        <v>149</v>
      </c>
      <c r="C15" s="9">
        <v>0</v>
      </c>
      <c r="E15" s="121">
        <v>100000</v>
      </c>
      <c r="F15" s="115">
        <f>E15*$C15</f>
        <v>0</v>
      </c>
      <c r="G15" s="121">
        <v>100000</v>
      </c>
      <c r="H15" s="115">
        <f>G15*$C15</f>
        <v>0</v>
      </c>
      <c r="I15" s="121">
        <v>100000</v>
      </c>
      <c r="J15" s="115">
        <f>I15*$C15</f>
        <v>0</v>
      </c>
      <c r="K15" s="121">
        <v>100000</v>
      </c>
      <c r="L15" s="115">
        <f>K15*$C15</f>
        <v>0</v>
      </c>
    </row>
    <row r="16" spans="1:12" ht="8.25" customHeight="1" x14ac:dyDescent="0.3">
      <c r="A16" s="110"/>
      <c r="B16" s="122"/>
      <c r="C16" s="2"/>
      <c r="E16" s="123"/>
      <c r="F16" s="123"/>
      <c r="G16" s="123"/>
      <c r="H16" s="123"/>
      <c r="I16" s="123"/>
      <c r="J16" s="123"/>
      <c r="K16" s="123"/>
      <c r="L16" s="124"/>
    </row>
    <row r="17" spans="1:12" ht="19.5" thickBot="1" x14ac:dyDescent="0.35">
      <c r="A17" s="110"/>
      <c r="B17" s="119" t="s">
        <v>150</v>
      </c>
      <c r="C17" s="111"/>
      <c r="E17" s="123"/>
      <c r="F17" s="123"/>
      <c r="G17" s="123"/>
      <c r="H17" s="123"/>
      <c r="I17" s="123"/>
      <c r="J17" s="123"/>
      <c r="K17" s="123"/>
      <c r="L17" s="124"/>
    </row>
    <row r="18" spans="1:12" ht="19.5" thickBot="1" x14ac:dyDescent="0.35">
      <c r="A18" s="110"/>
      <c r="B18" s="125" t="s">
        <v>137</v>
      </c>
      <c r="C18" s="9">
        <v>0</v>
      </c>
      <c r="E18" s="121">
        <v>2500</v>
      </c>
      <c r="F18" s="115">
        <f t="shared" ref="F18" si="11">E18*$C18</f>
        <v>0</v>
      </c>
      <c r="G18" s="121">
        <v>2500</v>
      </c>
      <c r="H18" s="115">
        <f t="shared" ref="H18" si="12">G18*$C18</f>
        <v>0</v>
      </c>
      <c r="I18" s="121">
        <v>2500</v>
      </c>
      <c r="J18" s="115">
        <f t="shared" ref="J18:J20" si="13">I18*$C18</f>
        <v>0</v>
      </c>
      <c r="K18" s="121">
        <v>2500</v>
      </c>
      <c r="L18" s="115">
        <f t="shared" ref="L18:L20" si="14">K18*$C18</f>
        <v>0</v>
      </c>
    </row>
    <row r="19" spans="1:12" ht="19.5" thickBot="1" x14ac:dyDescent="0.35">
      <c r="A19" s="110"/>
      <c r="B19" s="125" t="s">
        <v>135</v>
      </c>
      <c r="C19" s="9">
        <v>0</v>
      </c>
      <c r="E19" s="121">
        <v>96000</v>
      </c>
      <c r="F19" s="115">
        <f t="shared" ref="F19" si="15">E19*$C19</f>
        <v>0</v>
      </c>
      <c r="G19" s="121">
        <v>96000</v>
      </c>
      <c r="H19" s="115">
        <f t="shared" ref="H19" si="16">G19*$C19</f>
        <v>0</v>
      </c>
      <c r="I19" s="121">
        <v>96000</v>
      </c>
      <c r="J19" s="115">
        <f t="shared" si="13"/>
        <v>0</v>
      </c>
      <c r="K19" s="121">
        <v>96000</v>
      </c>
      <c r="L19" s="115">
        <f t="shared" si="14"/>
        <v>0</v>
      </c>
    </row>
    <row r="20" spans="1:12" ht="18.75" x14ac:dyDescent="0.3">
      <c r="A20" s="110"/>
      <c r="B20" s="125" t="s">
        <v>136</v>
      </c>
      <c r="C20" s="9">
        <v>0</v>
      </c>
      <c r="E20" s="121">
        <v>1500</v>
      </c>
      <c r="F20" s="115">
        <f t="shared" ref="F20" si="17">E20*$C20</f>
        <v>0</v>
      </c>
      <c r="G20" s="121">
        <v>1500</v>
      </c>
      <c r="H20" s="115">
        <f t="shared" ref="H20" si="18">G20*$C20</f>
        <v>0</v>
      </c>
      <c r="I20" s="121">
        <v>1500</v>
      </c>
      <c r="J20" s="115">
        <f t="shared" si="13"/>
        <v>0</v>
      </c>
      <c r="K20" s="121">
        <v>1500</v>
      </c>
      <c r="L20" s="115">
        <f t="shared" si="14"/>
        <v>0</v>
      </c>
    </row>
    <row r="21" spans="1:12" ht="6" customHeight="1" thickBot="1" x14ac:dyDescent="0.35">
      <c r="A21" s="110"/>
      <c r="B21" s="132"/>
      <c r="C21" s="133"/>
      <c r="D21" s="134"/>
      <c r="E21" s="134"/>
      <c r="F21" s="134"/>
      <c r="G21" s="134"/>
      <c r="H21" s="134"/>
      <c r="I21" s="134"/>
      <c r="J21" s="134"/>
      <c r="K21" s="134"/>
      <c r="L21" s="135"/>
    </row>
    <row r="22" spans="1:12" ht="19.5" thickBot="1" x14ac:dyDescent="0.35">
      <c r="A22" s="3"/>
      <c r="B22" s="136"/>
      <c r="C22" s="6"/>
      <c r="L22" s="137"/>
    </row>
    <row r="23" spans="1:12" ht="19.5" thickBot="1" x14ac:dyDescent="0.35">
      <c r="A23" s="110"/>
      <c r="B23" s="138" t="s">
        <v>138</v>
      </c>
      <c r="C23" s="111"/>
      <c r="L23" s="137"/>
    </row>
    <row r="24" spans="1:12" ht="19.5" thickBot="1" x14ac:dyDescent="0.35">
      <c r="A24" s="110"/>
      <c r="B24" s="139" t="s">
        <v>139</v>
      </c>
      <c r="C24" s="111"/>
      <c r="L24" s="137"/>
    </row>
    <row r="25" spans="1:12" ht="19.5" thickBot="1" x14ac:dyDescent="0.35">
      <c r="A25" s="110"/>
      <c r="B25" s="136" t="s">
        <v>142</v>
      </c>
      <c r="C25" s="9">
        <v>0</v>
      </c>
      <c r="E25" s="140">
        <v>10000</v>
      </c>
      <c r="F25" s="14">
        <f t="shared" ref="F25" si="19">E25*$C25</f>
        <v>0</v>
      </c>
      <c r="G25" s="140">
        <v>10000</v>
      </c>
      <c r="H25" s="14">
        <f t="shared" ref="H25" si="20">G25*$C25</f>
        <v>0</v>
      </c>
      <c r="I25" s="140">
        <v>10000</v>
      </c>
      <c r="J25" s="14">
        <f t="shared" ref="J25" si="21">I25*$C25</f>
        <v>0</v>
      </c>
      <c r="K25" s="140">
        <v>10000</v>
      </c>
      <c r="L25" s="141">
        <f t="shared" ref="L25:L26" si="22">K25*$C25</f>
        <v>0</v>
      </c>
    </row>
    <row r="26" spans="1:12" ht="18.75" x14ac:dyDescent="0.3">
      <c r="A26" s="110"/>
      <c r="B26" s="136" t="s">
        <v>143</v>
      </c>
      <c r="C26" s="9">
        <v>0</v>
      </c>
      <c r="E26" s="140">
        <v>1000</v>
      </c>
      <c r="F26" s="14">
        <f>E26*$C26</f>
        <v>0</v>
      </c>
      <c r="G26" s="140">
        <v>1000</v>
      </c>
      <c r="H26" s="14">
        <f>G26*$C26</f>
        <v>0</v>
      </c>
      <c r="I26" s="140">
        <v>1000</v>
      </c>
      <c r="J26" s="14">
        <f>I26*$C26</f>
        <v>0</v>
      </c>
      <c r="K26" s="140">
        <v>1000</v>
      </c>
      <c r="L26" s="141">
        <f t="shared" si="22"/>
        <v>0</v>
      </c>
    </row>
    <row r="27" spans="1:12" ht="11.25" customHeight="1" x14ac:dyDescent="0.3">
      <c r="A27" s="110"/>
      <c r="B27" s="136"/>
      <c r="C27" s="2"/>
      <c r="L27" s="137"/>
    </row>
    <row r="28" spans="1:12" ht="19.5" thickBot="1" x14ac:dyDescent="0.35">
      <c r="A28" s="110"/>
      <c r="B28" s="139" t="s">
        <v>141</v>
      </c>
      <c r="C28" s="111"/>
      <c r="L28" s="137"/>
    </row>
    <row r="29" spans="1:12" ht="19.5" thickBot="1" x14ac:dyDescent="0.35">
      <c r="A29" s="110"/>
      <c r="B29" s="142" t="s">
        <v>140</v>
      </c>
      <c r="C29" s="9">
        <v>0</v>
      </c>
      <c r="D29" s="143"/>
      <c r="E29" s="144">
        <v>90000</v>
      </c>
      <c r="F29" s="14">
        <f>E29*$C29</f>
        <v>0</v>
      </c>
      <c r="G29" s="144">
        <v>90000</v>
      </c>
      <c r="H29" s="14">
        <f>G29*$C29</f>
        <v>0</v>
      </c>
      <c r="I29" s="144">
        <v>90000</v>
      </c>
      <c r="J29" s="14">
        <f>I29*$C29</f>
        <v>0</v>
      </c>
      <c r="K29" s="144">
        <v>90000</v>
      </c>
      <c r="L29" s="145">
        <f t="shared" ref="L29" si="23">K29*$C29</f>
        <v>0</v>
      </c>
    </row>
    <row r="30" spans="1:12" ht="7.5" customHeight="1" x14ac:dyDescent="0.3">
      <c r="A30" s="146"/>
      <c r="B30" s="122"/>
      <c r="C30" s="6"/>
    </row>
    <row r="31" spans="1:12" ht="21" x14ac:dyDescent="0.35">
      <c r="F31" s="11">
        <f>SUM(F3:F29)</f>
        <v>0</v>
      </c>
      <c r="H31" s="11">
        <f>SUM(H3:H29)</f>
        <v>0</v>
      </c>
      <c r="J31" s="11">
        <f>SUM(J3:J29)</f>
        <v>0</v>
      </c>
      <c r="L31" s="11">
        <f>SUM(L3:L29)</f>
        <v>0</v>
      </c>
    </row>
  </sheetData>
  <sheetProtection algorithmName="SHA-512" hashValue="ZU1s8XmwMBstzoJZffYMI/MlEeejJY5EDWhOgOErOM8DcN1gONYwwwa/0Mx8kpeWZFQoklmp1Sza3709UFzm3Q==" saltValue="NoPiI1/wGGCVV+vuC/xmCg==" spinCount="100000" sheet="1" objects="1" scenarios="1"/>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51CC-A144-41E1-8B1B-8368432A21E9}">
  <sheetPr>
    <pageSetUpPr fitToPage="1"/>
  </sheetPr>
  <dimension ref="A1:Q45"/>
  <sheetViews>
    <sheetView showGridLines="0" tabSelected="1" topLeftCell="A19" zoomScale="90" zoomScaleNormal="90" workbookViewId="0">
      <selection activeCell="G45" sqref="G45"/>
    </sheetView>
  </sheetViews>
  <sheetFormatPr defaultRowHeight="14.25" x14ac:dyDescent="0.2"/>
  <cols>
    <col min="1" max="1" width="21.296875" customWidth="1"/>
    <col min="2" max="2" width="10.3984375" customWidth="1"/>
    <col min="3" max="3" width="23.3984375" customWidth="1"/>
    <col min="4" max="4" width="2.59765625" customWidth="1"/>
    <col min="5" max="5" width="17.09765625" bestFit="1" customWidth="1"/>
    <col min="6" max="6" width="8.796875" style="175"/>
    <col min="7" max="7" width="13.69921875" customWidth="1"/>
    <col min="8" max="8" width="9.3984375" customWidth="1"/>
    <col min="9" max="9" width="17.19921875" customWidth="1"/>
    <col min="10" max="10" width="9.8984375" bestFit="1" customWidth="1"/>
    <col min="11" max="11" width="15.19921875" bestFit="1" customWidth="1"/>
    <col min="12" max="12" width="11" customWidth="1"/>
    <col min="13" max="13" width="15.19921875" bestFit="1" customWidth="1"/>
    <col min="14" max="14" width="11.8984375" customWidth="1"/>
    <col min="15" max="15" width="15.19921875" bestFit="1" customWidth="1"/>
    <col min="16" max="16" width="18.8984375" customWidth="1"/>
  </cols>
  <sheetData>
    <row r="1" spans="1:17" s="1" customFormat="1" ht="18.75" x14ac:dyDescent="0.3">
      <c r="A1" s="2"/>
      <c r="B1" s="147"/>
      <c r="C1" s="148"/>
      <c r="E1" s="6"/>
      <c r="F1" s="149"/>
      <c r="H1" s="5" t="s">
        <v>0</v>
      </c>
      <c r="I1" s="5"/>
      <c r="J1" s="5" t="s">
        <v>1</v>
      </c>
      <c r="K1" s="5"/>
      <c r="L1" s="5" t="s">
        <v>2</v>
      </c>
      <c r="M1" s="5"/>
      <c r="N1" s="5" t="s">
        <v>3</v>
      </c>
      <c r="O1"/>
    </row>
    <row r="2" spans="1:17" s="1" customFormat="1" ht="18.75" x14ac:dyDescent="0.3">
      <c r="A2" s="12" t="s">
        <v>69</v>
      </c>
      <c r="B2" s="147"/>
      <c r="C2" s="148"/>
      <c r="E2" s="111" t="s">
        <v>77</v>
      </c>
      <c r="F2" s="149"/>
      <c r="H2" s="13" t="s">
        <v>70</v>
      </c>
      <c r="I2" s="13" t="s">
        <v>72</v>
      </c>
      <c r="J2" s="13" t="s">
        <v>70</v>
      </c>
      <c r="K2" s="13" t="s">
        <v>72</v>
      </c>
      <c r="L2" s="13" t="s">
        <v>70</v>
      </c>
      <c r="M2" s="13" t="s">
        <v>72</v>
      </c>
      <c r="N2" s="13" t="s">
        <v>70</v>
      </c>
      <c r="O2" s="13" t="s">
        <v>72</v>
      </c>
      <c r="P2" s="150" t="s">
        <v>107</v>
      </c>
    </row>
    <row r="3" spans="1:17" s="1" customFormat="1" ht="15.75" thickBot="1" x14ac:dyDescent="0.3">
      <c r="A3" s="151"/>
      <c r="B3" s="147"/>
      <c r="C3" s="148"/>
      <c r="E3" s="1" t="s">
        <v>78</v>
      </c>
      <c r="F3" s="149"/>
      <c r="P3" s="150" t="s">
        <v>108</v>
      </c>
    </row>
    <row r="4" spans="1:17" s="1" customFormat="1" ht="16.5" thickBot="1" x14ac:dyDescent="0.3">
      <c r="A4" s="152" t="s">
        <v>126</v>
      </c>
      <c r="B4" s="153" t="s">
        <v>79</v>
      </c>
      <c r="C4" s="154"/>
      <c r="P4" s="155">
        <v>1</v>
      </c>
      <c r="Q4" s="1" t="s">
        <v>114</v>
      </c>
    </row>
    <row r="5" spans="1:17" s="1" customFormat="1" ht="19.5" thickBot="1" x14ac:dyDescent="0.35">
      <c r="A5" s="152"/>
      <c r="B5" s="156" t="s">
        <v>80</v>
      </c>
      <c r="C5" s="157" t="s">
        <v>81</v>
      </c>
      <c r="E5" s="2"/>
      <c r="F5" s="149"/>
    </row>
    <row r="6" spans="1:17" s="1" customFormat="1" ht="18.75" x14ac:dyDescent="0.3">
      <c r="A6" s="152"/>
      <c r="B6" s="158" t="s">
        <v>82</v>
      </c>
      <c r="C6" s="159" t="s">
        <v>83</v>
      </c>
      <c r="E6" s="9">
        <v>0</v>
      </c>
      <c r="F6" s="149" t="s">
        <v>84</v>
      </c>
      <c r="H6" s="160"/>
      <c r="I6" s="161">
        <f>H6*$E6</f>
        <v>0</v>
      </c>
      <c r="J6" s="162"/>
      <c r="K6" s="161">
        <f>J6*$E6</f>
        <v>0</v>
      </c>
      <c r="L6" s="162"/>
      <c r="M6" s="161">
        <f>L6*$E6</f>
        <v>0</v>
      </c>
      <c r="N6" s="162"/>
      <c r="O6" s="14">
        <f>N6*$E6</f>
        <v>0</v>
      </c>
    </row>
    <row r="7" spans="1:17" s="1" customFormat="1" ht="18.75" x14ac:dyDescent="0.3">
      <c r="A7" s="152"/>
      <c r="B7" s="158" t="s">
        <v>85</v>
      </c>
      <c r="C7" s="159" t="s">
        <v>86</v>
      </c>
      <c r="E7" s="9">
        <v>0</v>
      </c>
      <c r="F7" s="149" t="s">
        <v>84</v>
      </c>
      <c r="H7" s="21">
        <v>7500000</v>
      </c>
      <c r="I7" s="163">
        <f>H7*$E7</f>
        <v>0</v>
      </c>
      <c r="J7" s="164"/>
      <c r="K7" s="163">
        <f>J7*$E7</f>
        <v>0</v>
      </c>
      <c r="L7" s="164"/>
      <c r="M7" s="163">
        <f>L7*$E7</f>
        <v>0</v>
      </c>
      <c r="N7" s="164"/>
      <c r="O7" s="15">
        <f>N7*$E7</f>
        <v>0</v>
      </c>
    </row>
    <row r="8" spans="1:17" s="1" customFormat="1" ht="18.75" x14ac:dyDescent="0.3">
      <c r="A8" s="152"/>
      <c r="B8" s="158" t="s">
        <v>87</v>
      </c>
      <c r="C8" s="159" t="s">
        <v>88</v>
      </c>
      <c r="E8" s="9">
        <v>0</v>
      </c>
      <c r="F8" s="149" t="s">
        <v>84</v>
      </c>
      <c r="H8" s="140"/>
      <c r="I8" s="163">
        <f>H8*$E8</f>
        <v>0</v>
      </c>
      <c r="J8" s="165">
        <v>10000000</v>
      </c>
      <c r="K8" s="163">
        <f>J8*$E8</f>
        <v>0</v>
      </c>
      <c r="L8" s="165">
        <v>14000000</v>
      </c>
      <c r="M8" s="163">
        <f>L8*$E8</f>
        <v>0</v>
      </c>
      <c r="N8" s="164"/>
      <c r="O8" s="15">
        <f>N8*$E8</f>
        <v>0</v>
      </c>
    </row>
    <row r="9" spans="1:17" s="1" customFormat="1" ht="19.5" thickBot="1" x14ac:dyDescent="0.35">
      <c r="A9" s="152"/>
      <c r="B9" s="158" t="s">
        <v>89</v>
      </c>
      <c r="C9" s="159" t="s">
        <v>90</v>
      </c>
      <c r="E9" s="9">
        <v>0</v>
      </c>
      <c r="F9" s="149" t="s">
        <v>84</v>
      </c>
      <c r="H9" s="166"/>
      <c r="I9" s="167">
        <f>H9*$E9</f>
        <v>0</v>
      </c>
      <c r="J9" s="168"/>
      <c r="K9" s="167">
        <f>J9*$E9</f>
        <v>0</v>
      </c>
      <c r="L9" s="168"/>
      <c r="M9" s="167">
        <f>L9*$E9</f>
        <v>0</v>
      </c>
      <c r="N9" s="169">
        <v>21000000</v>
      </c>
      <c r="O9" s="16">
        <f>N9*$E9</f>
        <v>0</v>
      </c>
    </row>
    <row r="10" spans="1:17" s="1" customFormat="1" ht="19.5" thickBot="1" x14ac:dyDescent="0.35">
      <c r="A10" s="152"/>
      <c r="B10" s="170"/>
      <c r="C10" s="171"/>
      <c r="D10" s="2"/>
      <c r="E10" s="2"/>
      <c r="F10" s="149"/>
    </row>
    <row r="11" spans="1:17" s="1" customFormat="1" ht="19.5" thickBot="1" x14ac:dyDescent="0.35">
      <c r="A11" s="152"/>
      <c r="B11" s="2"/>
      <c r="C11" s="2"/>
      <c r="D11" s="2"/>
      <c r="E11" s="111" t="s">
        <v>76</v>
      </c>
    </row>
    <row r="12" spans="1:17" s="1" customFormat="1" ht="16.5" thickBot="1" x14ac:dyDescent="0.3">
      <c r="A12" s="152" t="s">
        <v>127</v>
      </c>
      <c r="B12" s="153" t="s">
        <v>79</v>
      </c>
      <c r="C12" s="154"/>
      <c r="P12" s="155">
        <v>1</v>
      </c>
      <c r="Q12" s="1" t="s">
        <v>114</v>
      </c>
    </row>
    <row r="13" spans="1:17" s="1" customFormat="1" ht="16.5" thickBot="1" x14ac:dyDescent="0.3">
      <c r="A13" s="152"/>
      <c r="B13" s="156" t="s">
        <v>80</v>
      </c>
      <c r="C13" s="157" t="s">
        <v>81</v>
      </c>
    </row>
    <row r="14" spans="1:17" s="1" customFormat="1" ht="18.75" x14ac:dyDescent="0.3">
      <c r="A14" s="152"/>
      <c r="B14" s="158" t="s">
        <v>82</v>
      </c>
      <c r="C14" s="159" t="s">
        <v>91</v>
      </c>
      <c r="E14" s="9">
        <v>0</v>
      </c>
      <c r="F14" s="149" t="s">
        <v>84</v>
      </c>
      <c r="H14" s="103">
        <v>40000</v>
      </c>
      <c r="I14" s="161">
        <f>H14*$E14</f>
        <v>0</v>
      </c>
      <c r="J14" s="162"/>
      <c r="K14" s="161">
        <f>J14*$E14</f>
        <v>0</v>
      </c>
      <c r="L14" s="162"/>
      <c r="M14" s="161">
        <f>L14*$D13</f>
        <v>0</v>
      </c>
      <c r="N14" s="162"/>
      <c r="O14" s="14">
        <f>N14*$E14</f>
        <v>0</v>
      </c>
    </row>
    <row r="15" spans="1:17" s="1" customFormat="1" ht="18.75" x14ac:dyDescent="0.3">
      <c r="A15" s="152"/>
      <c r="B15" s="158" t="s">
        <v>85</v>
      </c>
      <c r="C15" s="159" t="s">
        <v>92</v>
      </c>
      <c r="E15" s="9">
        <v>0</v>
      </c>
      <c r="F15" s="149" t="s">
        <v>84</v>
      </c>
      <c r="H15" s="21"/>
      <c r="I15" s="163">
        <f>H15*$E15</f>
        <v>0</v>
      </c>
      <c r="J15" s="165">
        <v>50000</v>
      </c>
      <c r="K15" s="163">
        <f>J15*$E15</f>
        <v>0</v>
      </c>
      <c r="L15" s="165">
        <v>60000</v>
      </c>
      <c r="M15" s="163">
        <f>L15*$D13</f>
        <v>0</v>
      </c>
      <c r="N15" s="165">
        <v>60000</v>
      </c>
      <c r="O15" s="15">
        <f>N15*$E15</f>
        <v>0</v>
      </c>
    </row>
    <row r="16" spans="1:17" s="1" customFormat="1" ht="18.75" x14ac:dyDescent="0.3">
      <c r="A16" s="152"/>
      <c r="B16" s="158" t="s">
        <v>87</v>
      </c>
      <c r="C16" s="159" t="s">
        <v>93</v>
      </c>
      <c r="E16" s="9">
        <v>0</v>
      </c>
      <c r="F16" s="149" t="s">
        <v>84</v>
      </c>
      <c r="H16" s="140"/>
      <c r="I16" s="163">
        <f>H16*$E16</f>
        <v>0</v>
      </c>
      <c r="J16" s="165"/>
      <c r="K16" s="163">
        <f>J16*$E16</f>
        <v>0</v>
      </c>
      <c r="L16" s="165"/>
      <c r="M16" s="163">
        <f>L16*E16</f>
        <v>0</v>
      </c>
      <c r="N16" s="164"/>
      <c r="O16" s="15">
        <f>N16*$E16</f>
        <v>0</v>
      </c>
    </row>
    <row r="17" spans="1:17" s="1" customFormat="1" ht="19.5" thickBot="1" x14ac:dyDescent="0.35">
      <c r="A17" s="152"/>
      <c r="B17" s="158" t="s">
        <v>89</v>
      </c>
      <c r="C17" s="159" t="s">
        <v>94</v>
      </c>
      <c r="E17" s="9">
        <v>0</v>
      </c>
      <c r="F17" s="149" t="s">
        <v>84</v>
      </c>
      <c r="H17" s="166"/>
      <c r="I17" s="167">
        <f>H17*$E17</f>
        <v>0</v>
      </c>
      <c r="J17" s="168"/>
      <c r="K17" s="167">
        <f>J17*$E17</f>
        <v>0</v>
      </c>
      <c r="L17" s="168"/>
      <c r="M17" s="167">
        <f>L17*$D15</f>
        <v>0</v>
      </c>
      <c r="N17" s="169"/>
      <c r="O17" s="16">
        <f>N17*$E17</f>
        <v>0</v>
      </c>
    </row>
    <row r="18" spans="1:17" s="1" customFormat="1" ht="16.5" thickBot="1" x14ac:dyDescent="0.3">
      <c r="A18" s="152"/>
      <c r="B18" s="170"/>
      <c r="C18" s="171"/>
    </row>
    <row r="19" spans="1:17" s="1" customFormat="1" ht="18.75" x14ac:dyDescent="0.3">
      <c r="A19" s="152"/>
      <c r="E19" s="2"/>
      <c r="F19" s="149"/>
    </row>
    <row r="20" spans="1:17" s="1" customFormat="1" ht="19.5" thickBot="1" x14ac:dyDescent="0.3">
      <c r="A20" s="172"/>
      <c r="E20" s="111" t="s">
        <v>76</v>
      </c>
    </row>
    <row r="21" spans="1:17" s="1" customFormat="1" ht="18.75" x14ac:dyDescent="0.3">
      <c r="A21" s="152" t="s">
        <v>128</v>
      </c>
      <c r="B21" s="173" t="s">
        <v>95</v>
      </c>
      <c r="C21" s="4" t="s">
        <v>96</v>
      </c>
      <c r="E21" s="2"/>
      <c r="P21" s="155">
        <v>0.8</v>
      </c>
      <c r="Q21" s="1" t="s">
        <v>113</v>
      </c>
    </row>
    <row r="22" spans="1:17" s="1" customFormat="1" ht="19.5" thickBot="1" x14ac:dyDescent="0.35">
      <c r="A22" s="152"/>
      <c r="B22" s="156" t="s">
        <v>80</v>
      </c>
      <c r="C22" s="157" t="s">
        <v>81</v>
      </c>
      <c r="E22" s="2"/>
      <c r="F22" s="149"/>
    </row>
    <row r="23" spans="1:17" s="1" customFormat="1" ht="18.75" x14ac:dyDescent="0.3">
      <c r="A23" s="152"/>
      <c r="B23" s="158" t="s">
        <v>82</v>
      </c>
      <c r="C23" s="159" t="s">
        <v>97</v>
      </c>
      <c r="E23" s="9">
        <v>0</v>
      </c>
      <c r="F23" s="149" t="s">
        <v>98</v>
      </c>
      <c r="H23" s="160"/>
      <c r="I23" s="161">
        <f>H23*$E23*$P$21</f>
        <v>0</v>
      </c>
      <c r="J23" s="162"/>
      <c r="K23" s="161">
        <f>J23*$E23*$P$21</f>
        <v>0</v>
      </c>
      <c r="L23" s="162"/>
      <c r="M23" s="161">
        <f>L23*$E23*$P$21</f>
        <v>0</v>
      </c>
      <c r="N23" s="162"/>
      <c r="O23" s="14">
        <f>N23*$E23*$P$21</f>
        <v>0</v>
      </c>
    </row>
    <row r="24" spans="1:17" s="1" customFormat="1" ht="18.75" x14ac:dyDescent="0.3">
      <c r="A24" s="152"/>
      <c r="B24" s="158" t="s">
        <v>85</v>
      </c>
      <c r="C24" s="159" t="s">
        <v>99</v>
      </c>
      <c r="E24" s="9">
        <v>0</v>
      </c>
      <c r="F24" s="149" t="s">
        <v>98</v>
      </c>
      <c r="H24" s="21">
        <v>1000000</v>
      </c>
      <c r="I24" s="163">
        <f>H24*$E24*$P$21</f>
        <v>0</v>
      </c>
      <c r="J24" s="164"/>
      <c r="K24" s="163">
        <f>J24*$E24*$P$21</f>
        <v>0</v>
      </c>
      <c r="L24" s="164"/>
      <c r="M24" s="163">
        <f>L24*$E24*$P$21</f>
        <v>0</v>
      </c>
      <c r="N24" s="164"/>
      <c r="O24" s="15">
        <f>N24*$E24*$P$21</f>
        <v>0</v>
      </c>
    </row>
    <row r="25" spans="1:17" s="1" customFormat="1" ht="18.75" x14ac:dyDescent="0.3">
      <c r="A25" s="152"/>
      <c r="B25" s="158" t="s">
        <v>87</v>
      </c>
      <c r="C25" s="159" t="s">
        <v>100</v>
      </c>
      <c r="E25" s="9">
        <v>0</v>
      </c>
      <c r="F25" s="149" t="s">
        <v>98</v>
      </c>
      <c r="H25" s="140"/>
      <c r="I25" s="163">
        <f>H25*$E25*$P$21</f>
        <v>0</v>
      </c>
      <c r="J25" s="165">
        <v>1600000</v>
      </c>
      <c r="K25" s="163">
        <f>J25*$E25*$P$21</f>
        <v>0</v>
      </c>
      <c r="L25" s="165">
        <v>2900000</v>
      </c>
      <c r="M25" s="163">
        <f>L25*$E25*$P$21</f>
        <v>0</v>
      </c>
      <c r="N25" s="164"/>
      <c r="O25" s="15">
        <f>N25*$E25*$P$21</f>
        <v>0</v>
      </c>
    </row>
    <row r="26" spans="1:17" s="1" customFormat="1" ht="19.5" thickBot="1" x14ac:dyDescent="0.35">
      <c r="A26" s="152"/>
      <c r="B26" s="158" t="s">
        <v>89</v>
      </c>
      <c r="C26" s="159" t="s">
        <v>101</v>
      </c>
      <c r="E26" s="9">
        <v>0</v>
      </c>
      <c r="F26" s="149" t="s">
        <v>98</v>
      </c>
      <c r="H26" s="166"/>
      <c r="I26" s="167">
        <f>H26*$E26*$P$21</f>
        <v>0</v>
      </c>
      <c r="J26" s="168"/>
      <c r="K26" s="167">
        <f>J26*$E26*$P$21</f>
        <v>0</v>
      </c>
      <c r="L26" s="168"/>
      <c r="M26" s="167">
        <f>L26*$E26*$P$21</f>
        <v>0</v>
      </c>
      <c r="N26" s="169">
        <v>3100000</v>
      </c>
      <c r="O26" s="16">
        <f>N26*$E26*$P$21</f>
        <v>0</v>
      </c>
    </row>
    <row r="27" spans="1:17" s="1" customFormat="1" ht="19.5" thickBot="1" x14ac:dyDescent="0.35">
      <c r="A27" s="152"/>
      <c r="B27" s="170"/>
      <c r="C27" s="171"/>
      <c r="E27" s="2"/>
      <c r="F27" s="149"/>
    </row>
    <row r="28" spans="1:17" s="1" customFormat="1" ht="19.5" thickBot="1" x14ac:dyDescent="0.3">
      <c r="A28" s="172"/>
      <c r="E28" s="111" t="s">
        <v>76</v>
      </c>
    </row>
    <row r="29" spans="1:17" s="1" customFormat="1" ht="15.75" x14ac:dyDescent="0.25">
      <c r="A29" s="152" t="s">
        <v>156</v>
      </c>
      <c r="B29" s="173" t="s">
        <v>157</v>
      </c>
      <c r="C29" s="4" t="s">
        <v>158</v>
      </c>
      <c r="P29" s="155">
        <v>0.3</v>
      </c>
      <c r="Q29" s="1" t="s">
        <v>112</v>
      </c>
    </row>
    <row r="30" spans="1:17" s="1" customFormat="1" ht="19.5" thickBot="1" x14ac:dyDescent="0.35">
      <c r="A30" s="152"/>
      <c r="B30" s="156" t="s">
        <v>80</v>
      </c>
      <c r="C30" s="157" t="s">
        <v>81</v>
      </c>
      <c r="E30" s="2"/>
      <c r="F30" s="149"/>
    </row>
    <row r="31" spans="1:17" s="1" customFormat="1" ht="18.75" x14ac:dyDescent="0.3">
      <c r="A31" s="152"/>
      <c r="B31" s="158" t="s">
        <v>82</v>
      </c>
      <c r="C31" s="159" t="s">
        <v>97</v>
      </c>
      <c r="E31" s="9">
        <v>0</v>
      </c>
      <c r="F31" s="149" t="s">
        <v>102</v>
      </c>
      <c r="H31" s="160"/>
      <c r="I31" s="161">
        <f>H31*$E31*$P$29</f>
        <v>0</v>
      </c>
      <c r="J31" s="162"/>
      <c r="K31" s="161">
        <f>J31*$E31*$P$29</f>
        <v>0</v>
      </c>
      <c r="L31" s="162"/>
      <c r="M31" s="161">
        <f>L31*$E31*$P$29</f>
        <v>0</v>
      </c>
      <c r="N31" s="162"/>
      <c r="O31" s="14">
        <f>N31*$E31*$P$29</f>
        <v>0</v>
      </c>
    </row>
    <row r="32" spans="1:17" s="1" customFormat="1" ht="18.75" x14ac:dyDescent="0.3">
      <c r="A32" s="152"/>
      <c r="B32" s="158" t="s">
        <v>85</v>
      </c>
      <c r="C32" s="159" t="s">
        <v>99</v>
      </c>
      <c r="E32" s="9">
        <v>0</v>
      </c>
      <c r="F32" s="149" t="s">
        <v>102</v>
      </c>
      <c r="H32" s="21">
        <v>1000000</v>
      </c>
      <c r="I32" s="163">
        <f>H32*$E32*$P$29</f>
        <v>0</v>
      </c>
      <c r="J32" s="164"/>
      <c r="K32" s="163">
        <f>J32*$E32*$P$29</f>
        <v>0</v>
      </c>
      <c r="L32" s="164"/>
      <c r="M32" s="163">
        <f>L32*$E32*$P$29</f>
        <v>0</v>
      </c>
      <c r="N32" s="164"/>
      <c r="O32" s="15">
        <f>N32*$E32*$P$29</f>
        <v>0</v>
      </c>
    </row>
    <row r="33" spans="1:17" s="1" customFormat="1" ht="18.75" x14ac:dyDescent="0.3">
      <c r="A33" s="152"/>
      <c r="B33" s="158" t="s">
        <v>87</v>
      </c>
      <c r="C33" s="159" t="s">
        <v>100</v>
      </c>
      <c r="E33" s="9">
        <v>0</v>
      </c>
      <c r="F33" s="149" t="s">
        <v>102</v>
      </c>
      <c r="H33" s="140"/>
      <c r="I33" s="163">
        <f>H33*$E33*$P$29</f>
        <v>0</v>
      </c>
      <c r="J33" s="165">
        <v>1600000</v>
      </c>
      <c r="K33" s="163">
        <f>J33*$E33*$P$29</f>
        <v>0</v>
      </c>
      <c r="L33" s="165">
        <v>2900000</v>
      </c>
      <c r="M33" s="163">
        <f>L33*$E33*$P$29</f>
        <v>0</v>
      </c>
      <c r="N33" s="164"/>
      <c r="O33" s="15">
        <f>N33*$E33*$P$29</f>
        <v>0</v>
      </c>
    </row>
    <row r="34" spans="1:17" s="1" customFormat="1" ht="19.5" thickBot="1" x14ac:dyDescent="0.35">
      <c r="A34" s="152"/>
      <c r="B34" s="158" t="s">
        <v>89</v>
      </c>
      <c r="C34" s="159" t="s">
        <v>101</v>
      </c>
      <c r="E34" s="9">
        <v>0</v>
      </c>
      <c r="F34" s="149" t="s">
        <v>102</v>
      </c>
      <c r="H34" s="166"/>
      <c r="I34" s="167">
        <f>H34*$E34*$P$29</f>
        <v>0</v>
      </c>
      <c r="J34" s="168"/>
      <c r="K34" s="167">
        <f>J34*$E34*$P$29</f>
        <v>0</v>
      </c>
      <c r="L34" s="168"/>
      <c r="M34" s="167">
        <f>L34*$E34*$P$29</f>
        <v>0</v>
      </c>
      <c r="N34" s="169">
        <v>3100000</v>
      </c>
      <c r="O34" s="16">
        <f>N34*$E34*$P$29</f>
        <v>0</v>
      </c>
    </row>
    <row r="35" spans="1:17" s="1" customFormat="1" ht="19.5" thickBot="1" x14ac:dyDescent="0.35">
      <c r="A35" s="152"/>
      <c r="B35" s="174"/>
      <c r="C35" s="135"/>
      <c r="E35" s="2"/>
      <c r="F35" s="149"/>
    </row>
    <row r="36" spans="1:17" s="1" customFormat="1" ht="19.5" thickBot="1" x14ac:dyDescent="0.3">
      <c r="A36" s="152"/>
      <c r="B36"/>
      <c r="C36"/>
      <c r="E36" s="111" t="s">
        <v>76</v>
      </c>
      <c r="F36" s="149"/>
    </row>
    <row r="37" spans="1:17" s="1" customFormat="1" ht="15.75" x14ac:dyDescent="0.25">
      <c r="A37" s="152" t="s">
        <v>129</v>
      </c>
      <c r="B37" s="173" t="s">
        <v>103</v>
      </c>
      <c r="C37" s="4" t="s">
        <v>104</v>
      </c>
      <c r="P37" s="155">
        <v>0.2</v>
      </c>
      <c r="Q37" s="1" t="s">
        <v>112</v>
      </c>
    </row>
    <row r="38" spans="1:17" s="1" customFormat="1" ht="19.5" thickBot="1" x14ac:dyDescent="0.35">
      <c r="A38" s="152"/>
      <c r="B38" s="156" t="s">
        <v>80</v>
      </c>
      <c r="C38" s="157" t="s">
        <v>81</v>
      </c>
      <c r="E38" s="2"/>
      <c r="F38" s="149"/>
    </row>
    <row r="39" spans="1:17" s="1" customFormat="1" ht="18.75" x14ac:dyDescent="0.3">
      <c r="A39" s="152"/>
      <c r="B39" s="158" t="s">
        <v>82</v>
      </c>
      <c r="C39" s="159" t="s">
        <v>97</v>
      </c>
      <c r="E39" s="9">
        <v>0</v>
      </c>
      <c r="F39" s="149" t="s">
        <v>105</v>
      </c>
      <c r="H39" s="160"/>
      <c r="I39" s="161">
        <f>H39*$E39*$P$37</f>
        <v>0</v>
      </c>
      <c r="J39" s="162"/>
      <c r="K39" s="161">
        <f>J39*$E39*$P$37</f>
        <v>0</v>
      </c>
      <c r="L39" s="162"/>
      <c r="M39" s="161">
        <f>L39*$E39*$P$37</f>
        <v>0</v>
      </c>
      <c r="N39" s="162"/>
      <c r="O39" s="14">
        <f>N39*$E39*$P$37</f>
        <v>0</v>
      </c>
    </row>
    <row r="40" spans="1:17" s="1" customFormat="1" ht="18.75" x14ac:dyDescent="0.3">
      <c r="A40" s="152"/>
      <c r="B40" s="158" t="s">
        <v>85</v>
      </c>
      <c r="C40" s="159" t="s">
        <v>99</v>
      </c>
      <c r="E40" s="9">
        <v>0</v>
      </c>
      <c r="F40" s="149" t="s">
        <v>105</v>
      </c>
      <c r="H40" s="21"/>
      <c r="I40" s="163">
        <f>H40*$E40*$P$37</f>
        <v>0</v>
      </c>
      <c r="J40" s="165">
        <v>500000</v>
      </c>
      <c r="K40" s="163">
        <f>J40*$E40*$P$37</f>
        <v>0</v>
      </c>
      <c r="L40" s="165">
        <v>500000</v>
      </c>
      <c r="M40" s="163">
        <f>L40*$E40*$P$37</f>
        <v>0</v>
      </c>
      <c r="N40" s="165">
        <v>500000</v>
      </c>
      <c r="O40" s="15">
        <f>N40*$E40*$P$37</f>
        <v>0</v>
      </c>
    </row>
    <row r="41" spans="1:17" s="1" customFormat="1" ht="18.75" x14ac:dyDescent="0.3">
      <c r="A41" s="152"/>
      <c r="B41" s="158" t="s">
        <v>87</v>
      </c>
      <c r="C41" s="159" t="s">
        <v>100</v>
      </c>
      <c r="E41" s="9">
        <v>0</v>
      </c>
      <c r="F41" s="149" t="s">
        <v>105</v>
      </c>
      <c r="H41" s="140"/>
      <c r="I41" s="163">
        <f>H41*$E41*$P$37</f>
        <v>0</v>
      </c>
      <c r="J41" s="165"/>
      <c r="K41" s="163">
        <f>J41*$E41*$P$37</f>
        <v>0</v>
      </c>
      <c r="L41" s="165"/>
      <c r="M41" s="163">
        <f>L41*$E41*$P$37</f>
        <v>0</v>
      </c>
      <c r="N41" s="164"/>
      <c r="O41" s="15">
        <f>N41*$E41*$P$37</f>
        <v>0</v>
      </c>
    </row>
    <row r="42" spans="1:17" s="1" customFormat="1" ht="19.5" thickBot="1" x14ac:dyDescent="0.35">
      <c r="A42" s="152"/>
      <c r="B42" s="158" t="s">
        <v>89</v>
      </c>
      <c r="C42" s="159" t="s">
        <v>101</v>
      </c>
      <c r="E42" s="9">
        <v>0</v>
      </c>
      <c r="F42" s="149" t="s">
        <v>105</v>
      </c>
      <c r="H42" s="166"/>
      <c r="I42" s="167">
        <f>H42*$E42*$P$37</f>
        <v>0</v>
      </c>
      <c r="J42" s="168"/>
      <c r="K42" s="167">
        <f>J42*$E42*$P$37</f>
        <v>0</v>
      </c>
      <c r="L42" s="168"/>
      <c r="M42" s="167">
        <f>L42*$E42*$P$37</f>
        <v>0</v>
      </c>
      <c r="N42" s="169"/>
      <c r="O42" s="16">
        <f>N42*$E42*$P$37</f>
        <v>0</v>
      </c>
    </row>
    <row r="43" spans="1:17" s="1" customFormat="1" ht="19.5" thickBot="1" x14ac:dyDescent="0.35">
      <c r="A43" s="152"/>
      <c r="B43" s="174"/>
      <c r="C43" s="135"/>
      <c r="E43" s="2"/>
      <c r="F43" s="149"/>
    </row>
    <row r="44" spans="1:17" s="1" customFormat="1" ht="18.75" x14ac:dyDescent="0.3">
      <c r="E44" s="2"/>
      <c r="F44" s="149"/>
    </row>
    <row r="45" spans="1:17" ht="21" x14ac:dyDescent="0.35">
      <c r="I45" s="11">
        <f>SUM(I4:I43)</f>
        <v>0</v>
      </c>
      <c r="K45" s="11">
        <f>SUM(K4:K43)</f>
        <v>0</v>
      </c>
      <c r="M45" s="11">
        <f>SUM(M4:M43)</f>
        <v>0</v>
      </c>
      <c r="O45" s="11">
        <f>SUM(O4:O43)</f>
        <v>0</v>
      </c>
    </row>
  </sheetData>
  <sheetProtection algorithmName="SHA-512" hashValue="fkPKmJ0fQxF415oNyIilRlS8acyV5Y9hTDL6t7ZlU0bYW/82f2N3/OVEGy7FJTEnJRkrtu172AtzLSE0Ri5SZA==" saltValue="CsDtoT3u1Z9QJRka7APslQ==" spinCount="100000" sheet="1" objects="1" scenarios="1"/>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C0AB2DFFC29CD499423247C0CC08AA9" ma:contentTypeVersion="5" ma:contentTypeDescription="Create a new document." ma:contentTypeScope="" ma:versionID="9922de0c7c80ee589500eee082b2a910">
  <xsd:schema xmlns:xsd="http://www.w3.org/2001/XMLSchema" xmlns:xs="http://www.w3.org/2001/XMLSchema" xmlns:p="http://schemas.microsoft.com/office/2006/metadata/properties" xmlns:ns2="f160d1ca-cb4f-4bdc-97a8-98e79ba6b615" xmlns:ns3="70b1b280-f687-40be-a00d-7a7ec815a368" targetNamespace="http://schemas.microsoft.com/office/2006/metadata/properties" ma:root="true" ma:fieldsID="5abb41b6adc30fdc78919bcf162118bd" ns2:_="" ns3:_="">
    <xsd:import namespace="f160d1ca-cb4f-4bdc-97a8-98e79ba6b615"/>
    <xsd:import namespace="70b1b280-f687-40be-a00d-7a7ec815a3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60d1ca-cb4f-4bdc-97a8-98e79ba6b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b1b280-f687-40be-a00d-7a7ec815a36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5D5A55-A199-4B6B-8AEF-2EDA1490F537}">
  <ds:schemaRefs>
    <ds:schemaRef ds:uri="http://schemas.microsoft.com/sharepoint/v3/contenttype/forms"/>
  </ds:schemaRefs>
</ds:datastoreItem>
</file>

<file path=customXml/itemProps2.xml><?xml version="1.0" encoding="utf-8"?>
<ds:datastoreItem xmlns:ds="http://schemas.openxmlformats.org/officeDocument/2006/customXml" ds:itemID="{48A9CD30-7808-44CF-B7A6-1050891E8F60}">
  <ds:schemaRefs>
    <ds:schemaRef ds:uri="http://purl.org/dc/dcmitype/"/>
    <ds:schemaRef ds:uri="http://purl.org/dc/elements/1.1/"/>
    <ds:schemaRef ds:uri="f160d1ca-cb4f-4bdc-97a8-98e79ba6b615"/>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schemas.microsoft.com/office/2006/metadata/properties"/>
    <ds:schemaRef ds:uri="70b1b280-f687-40be-a00d-7a7ec815a368"/>
    <ds:schemaRef ds:uri="http://www.w3.org/XML/1998/namespace"/>
  </ds:schemaRefs>
</ds:datastoreItem>
</file>

<file path=customXml/itemProps3.xml><?xml version="1.0" encoding="utf-8"?>
<ds:datastoreItem xmlns:ds="http://schemas.openxmlformats.org/officeDocument/2006/customXml" ds:itemID="{314266A7-BA2E-4EB8-8DF9-0BE93B9BA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60d1ca-cb4f-4bdc-97a8-98e79ba6b615"/>
    <ds:schemaRef ds:uri="70b1b280-f687-40be-a00d-7a7ec815a3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Uitleg</vt:lpstr>
      <vt:lpstr>Dashboard</vt:lpstr>
      <vt:lpstr>1. Eenmalige kosten</vt:lpstr>
      <vt:lpstr>2. Reguliere kosten per uur</vt:lpstr>
      <vt:lpstr>3.Jaarlijks vaste en service k</vt:lpstr>
      <vt:lpstr>4. Prijslijst Post</vt:lpstr>
      <vt:lpstr>5. Prijslijst GV</vt:lpstr>
      <vt:lpstr>6. Staffels</vt:lpstr>
      <vt:lpstr>Dashboard!Afdrukbereik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de Wilde</dc:creator>
  <cp:keywords/>
  <dc:description/>
  <cp:lastModifiedBy>Rogier de Wilde</cp:lastModifiedBy>
  <cp:revision/>
  <dcterms:created xsi:type="dcterms:W3CDTF">2023-04-06T11:08:14Z</dcterms:created>
  <dcterms:modified xsi:type="dcterms:W3CDTF">2023-08-28T15:15:39Z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0x0101008C0AB2DFFC29CD499423247C0CC08AA9</vt:lpwstr>
  </property>
</Properties>
</file>