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VO\AV\Sectie 1\Projecten\Amsterdam Marineterrein\Aanbesteding\Marktconsultatie\"/>
    </mc:Choice>
  </mc:AlternateContent>
  <xr:revisionPtr revIDLastSave="0" documentId="13_ncr:1_{E0277B7B-48CF-429D-9EDC-A1977FFB37DA}" xr6:coauthVersionLast="47" xr6:coauthVersionMax="47" xr10:uidLastSave="{00000000-0000-0000-0000-000000000000}"/>
  <bookViews>
    <workbookView xWindow="-120" yWindow="-120" windowWidth="29040" windowHeight="15840" xr2:uid="{80087C10-50C7-46E4-B159-FD8AB732FBAD}"/>
  </bookViews>
  <sheets>
    <sheet name="gebouwen M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" i="1" l="1"/>
  <c r="E81" i="1"/>
  <c r="E84" i="1" s="1"/>
  <c r="F84" i="1"/>
  <c r="E57" i="1"/>
  <c r="E40" i="1"/>
  <c r="E32" i="1"/>
  <c r="E14" i="1"/>
  <c r="E6" i="1"/>
</calcChain>
</file>

<file path=xl/sharedStrings.xml><?xml version="1.0" encoding="utf-8"?>
<sst xmlns="http://schemas.openxmlformats.org/spreadsheetml/2006/main" count="134" uniqueCount="81">
  <si>
    <t>Oppervlak m²</t>
  </si>
  <si>
    <t>Opstal</t>
  </si>
  <si>
    <t>002</t>
  </si>
  <si>
    <t>001</t>
  </si>
  <si>
    <t>003</t>
  </si>
  <si>
    <t>006</t>
  </si>
  <si>
    <t>007</t>
  </si>
  <si>
    <t>Wachtgebouw DBBO</t>
  </si>
  <si>
    <t>024</t>
  </si>
  <si>
    <t>025</t>
  </si>
  <si>
    <t>026</t>
  </si>
  <si>
    <t>027</t>
  </si>
  <si>
    <t>029</t>
  </si>
  <si>
    <t>031</t>
  </si>
  <si>
    <t>034</t>
  </si>
  <si>
    <t>Sportschool</t>
  </si>
  <si>
    <t>039</t>
  </si>
  <si>
    <t>040</t>
  </si>
  <si>
    <t xml:space="preserve">Totaal </t>
  </si>
  <si>
    <t>overzicht gebouwen op het (huidig en toekomstig) kazerneterrein van 35 ha.</t>
  </si>
  <si>
    <t>028</t>
  </si>
  <si>
    <t>010</t>
  </si>
  <si>
    <t>012</t>
  </si>
  <si>
    <t>030</t>
  </si>
  <si>
    <t>014</t>
  </si>
  <si>
    <t>015</t>
  </si>
  <si>
    <t>017</t>
  </si>
  <si>
    <t>depot Scheepvaartmuseum</t>
  </si>
  <si>
    <t>041</t>
  </si>
  <si>
    <t>depot Scheepvaartmuseum (te handhaven, blijft eigendom Rijksvastgoedbedrijf</t>
  </si>
  <si>
    <t>Gebouwnaam</t>
  </si>
  <si>
    <t>BVO</t>
  </si>
  <si>
    <t>Legering</t>
  </si>
  <si>
    <t>Sociaal Medische Dienst</t>
  </si>
  <si>
    <t>Kantoor Koninklijke Marechaussee</t>
  </si>
  <si>
    <t>Evenementen Centrum Amsterdam</t>
  </si>
  <si>
    <t>DCWS</t>
  </si>
  <si>
    <t>Voorwerf</t>
  </si>
  <si>
    <t>Kantoor Natres , DPD</t>
  </si>
  <si>
    <t>Legering Onderofficieren</t>
  </si>
  <si>
    <t>028A</t>
  </si>
  <si>
    <t>Bureau ECA , GV</t>
  </si>
  <si>
    <t>Natres</t>
  </si>
  <si>
    <t>Bevoorrading , TSC , FBD</t>
  </si>
  <si>
    <t>DVVO</t>
  </si>
  <si>
    <t>Ziekenboeg , VBC</t>
  </si>
  <si>
    <t>Technische Dienst, VBC, Nautische Dienst</t>
  </si>
  <si>
    <t>Woonhuis Commandant</t>
  </si>
  <si>
    <t>Demsloods Opslag Natres</t>
  </si>
  <si>
    <t>Zeekadetten Korps , Werkplaats</t>
  </si>
  <si>
    <t>Officiersgebouw</t>
  </si>
  <si>
    <t>footprint</t>
  </si>
  <si>
    <t>boven-  gronds</t>
  </si>
  <si>
    <t>onder-    gronds</t>
  </si>
  <si>
    <t>tabel 2</t>
  </si>
  <si>
    <t>tabel 3</t>
  </si>
  <si>
    <t>tabel 4</t>
  </si>
  <si>
    <t>022</t>
  </si>
  <si>
    <t>KKWgeb KMAR/DBBO/FSP</t>
  </si>
  <si>
    <t>overzicht gebouwen door Def (na realisatie kazerne) over te dragen</t>
  </si>
  <si>
    <t>Bedrijf</t>
  </si>
  <si>
    <t>Non profit</t>
  </si>
  <si>
    <t>Onderwijs</t>
  </si>
  <si>
    <t>Totaaloppervlak m² BVO</t>
  </si>
  <si>
    <t>Cultuur</t>
  </si>
  <si>
    <t>Horeca</t>
  </si>
  <si>
    <t>Algemene ruimte</t>
  </si>
  <si>
    <t>Totaaloppervlak m² verhuringen 'Bedrijf '</t>
  </si>
  <si>
    <t>Totaaloppervlak m² verhuringen 'Onderwijs '</t>
  </si>
  <si>
    <t>Totaaloppervlak m² verhuringen 'Cultuur '</t>
  </si>
  <si>
    <t>Totaaloppervlak m² verhuringen 'Non-profit '</t>
  </si>
  <si>
    <t>Totaaloppervlak m² verhuringen 'Horeca '</t>
  </si>
  <si>
    <t>-</t>
  </si>
  <si>
    <t>Onderwijs (m² inbegrepen bij rij 11)</t>
  </si>
  <si>
    <t>m² verhuurd</t>
  </si>
  <si>
    <t>Gebouwnaam/verhuring per type</t>
  </si>
  <si>
    <t>overzicht gebouwen in huidige openbaar toegankelijk gebied</t>
  </si>
  <si>
    <t>Totaaloppervlakten gebouwen in huidige openbaar toegankelijk gebied</t>
  </si>
  <si>
    <t>tabel 1a</t>
  </si>
  <si>
    <t>tabel 1b</t>
  </si>
  <si>
    <t>totaaloppervlakten gebouwen in huidige openbaar toegankelijk 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</si>
</sst>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2" borderId="1" xfId="1" applyFont="1" applyFill="1" applyBorder="1"/>
    <xf numFmtId="0" fontId="3" fillId="0" borderId="0" xfId="1" applyFont="1"/>
    <xf numFmtId="0" fontId="2" fillId="2" borderId="4" xfId="1" applyFont="1" applyFill="1" applyBorder="1"/>
    <xf numFmtId="0" fontId="2" fillId="2" borderId="5" xfId="1" applyFont="1" applyFill="1" applyBorder="1"/>
    <xf numFmtId="0" fontId="2" fillId="2" borderId="6" xfId="1" applyFont="1" applyFill="1" applyBorder="1" applyAlignment="1">
      <alignment horizontal="center"/>
    </xf>
    <xf numFmtId="49" fontId="3" fillId="0" borderId="8" xfId="1" quotePrefix="1" applyNumberFormat="1" applyFont="1" applyBorder="1"/>
    <xf numFmtId="0" fontId="4" fillId="0" borderId="8" xfId="1" quotePrefix="1" applyFont="1" applyBorder="1"/>
    <xf numFmtId="0" fontId="2" fillId="2" borderId="7" xfId="1" applyFont="1" applyFill="1" applyBorder="1"/>
    <xf numFmtId="0" fontId="2" fillId="2" borderId="11" xfId="1" applyFont="1" applyFill="1" applyBorder="1" applyAlignment="1">
      <alignment horizontal="center"/>
    </xf>
    <xf numFmtId="0" fontId="2" fillId="2" borderId="3" xfId="1" applyFont="1" applyFill="1" applyBorder="1"/>
    <xf numFmtId="0" fontId="2" fillId="2" borderId="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2" borderId="8" xfId="1" applyFont="1" applyFill="1" applyBorder="1"/>
    <xf numFmtId="3" fontId="4" fillId="0" borderId="0" xfId="1" applyNumberFormat="1" applyFont="1" applyBorder="1"/>
    <xf numFmtId="0" fontId="4" fillId="0" borderId="0" xfId="1" quotePrefix="1" applyFont="1" applyBorder="1"/>
    <xf numFmtId="0" fontId="4" fillId="0" borderId="0" xfId="1" applyFont="1" applyBorder="1"/>
    <xf numFmtId="9" fontId="3" fillId="0" borderId="0" xfId="1" applyNumberFormat="1" applyFont="1" applyBorder="1" applyAlignment="1">
      <alignment horizontal="right"/>
    </xf>
    <xf numFmtId="3" fontId="5" fillId="0" borderId="0" xfId="1" applyNumberFormat="1" applyFont="1" applyBorder="1"/>
    <xf numFmtId="0" fontId="2" fillId="2" borderId="1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64" fontId="3" fillId="0" borderId="8" xfId="4" applyNumberFormat="1" applyFont="1" applyBorder="1"/>
    <xf numFmtId="0" fontId="0" fillId="0" borderId="0" xfId="0" applyFill="1" applyBorder="1"/>
    <xf numFmtId="0" fontId="0" fillId="0" borderId="0" xfId="0"/>
    <xf numFmtId="0" fontId="3" fillId="0" borderId="6" xfId="1" quotePrefix="1" applyFont="1" applyBorder="1"/>
    <xf numFmtId="0" fontId="3" fillId="0" borderId="10" xfId="1" applyFont="1" applyBorder="1"/>
    <xf numFmtId="0" fontId="3" fillId="0" borderId="14" xfId="1" applyFont="1" applyBorder="1"/>
    <xf numFmtId="0" fontId="3" fillId="0" borderId="11" xfId="1" applyFont="1" applyBorder="1"/>
    <xf numFmtId="0" fontId="2" fillId="2" borderId="14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0" fillId="0" borderId="0" xfId="0" applyBorder="1"/>
    <xf numFmtId="0" fontId="2" fillId="2" borderId="6" xfId="1" applyFont="1" applyFill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9" fillId="0" borderId="0" xfId="0" applyFont="1"/>
    <xf numFmtId="0" fontId="5" fillId="0" borderId="6" xfId="1" applyFont="1" applyBorder="1"/>
    <xf numFmtId="3" fontId="5" fillId="0" borderId="6" xfId="1" applyNumberFormat="1" applyFont="1" applyBorder="1"/>
    <xf numFmtId="0" fontId="5" fillId="0" borderId="14" xfId="1" applyFont="1" applyBorder="1"/>
    <xf numFmtId="0" fontId="3" fillId="0" borderId="0" xfId="0" applyFont="1"/>
    <xf numFmtId="49" fontId="3" fillId="4" borderId="6" xfId="1" quotePrefix="1" applyNumberFormat="1" applyFont="1" applyFill="1" applyBorder="1"/>
    <xf numFmtId="0" fontId="3" fillId="4" borderId="11" xfId="0" applyFont="1" applyFill="1" applyBorder="1"/>
    <xf numFmtId="164" fontId="3" fillId="4" borderId="6" xfId="4" applyNumberFormat="1" applyFont="1" applyFill="1" applyBorder="1"/>
    <xf numFmtId="0" fontId="9" fillId="5" borderId="8" xfId="1" quotePrefix="1" applyFont="1" applyFill="1" applyBorder="1"/>
    <xf numFmtId="0" fontId="9" fillId="5" borderId="6" xfId="1" quotePrefix="1" applyFont="1" applyFill="1" applyBorder="1"/>
    <xf numFmtId="0" fontId="10" fillId="5" borderId="4" xfId="0" applyFont="1" applyFill="1" applyBorder="1" applyAlignment="1">
      <alignment vertical="center"/>
    </xf>
    <xf numFmtId="164" fontId="9" fillId="5" borderId="4" xfId="4" applyNumberFormat="1" applyFont="1" applyFill="1" applyBorder="1"/>
    <xf numFmtId="0" fontId="9" fillId="5" borderId="1" xfId="1" quotePrefix="1" applyFont="1" applyFill="1" applyBorder="1"/>
    <xf numFmtId="0" fontId="9" fillId="5" borderId="4" xfId="1" quotePrefix="1" applyFont="1" applyFill="1" applyBorder="1"/>
    <xf numFmtId="0" fontId="10" fillId="0" borderId="11" xfId="0" applyFont="1" applyBorder="1" applyAlignment="1">
      <alignment vertical="center"/>
    </xf>
    <xf numFmtId="49" fontId="3" fillId="4" borderId="1" xfId="1" quotePrefix="1" applyNumberFormat="1" applyFont="1" applyFill="1" applyBorder="1"/>
    <xf numFmtId="0" fontId="9" fillId="5" borderId="11" xfId="1" quotePrefix="1" applyFont="1" applyFill="1" applyBorder="1"/>
    <xf numFmtId="0" fontId="10" fillId="5" borderId="6" xfId="0" applyFont="1" applyFill="1" applyBorder="1" applyAlignment="1">
      <alignment vertical="center"/>
    </xf>
    <xf numFmtId="164" fontId="3" fillId="4" borderId="1" xfId="4" applyNumberFormat="1" applyFont="1" applyFill="1" applyBorder="1"/>
    <xf numFmtId="164" fontId="3" fillId="4" borderId="4" xfId="4" applyNumberFormat="1" applyFont="1" applyFill="1" applyBorder="1"/>
    <xf numFmtId="164" fontId="9" fillId="5" borderId="1" xfId="4" applyNumberFormat="1" applyFont="1" applyFill="1" applyBorder="1"/>
    <xf numFmtId="164" fontId="9" fillId="5" borderId="8" xfId="4" applyNumberFormat="1" applyFont="1" applyFill="1" applyBorder="1"/>
    <xf numFmtId="164" fontId="9" fillId="5" borderId="7" xfId="4" applyNumberFormat="1" applyFont="1" applyFill="1" applyBorder="1"/>
    <xf numFmtId="164" fontId="9" fillId="5" borderId="9" xfId="4" applyNumberFormat="1" applyFont="1" applyFill="1" applyBorder="1"/>
    <xf numFmtId="164" fontId="9" fillId="5" borderId="5" xfId="4" applyNumberFormat="1" applyFont="1" applyFill="1" applyBorder="1"/>
    <xf numFmtId="0" fontId="11" fillId="5" borderId="8" xfId="1" quotePrefix="1" applyFont="1" applyFill="1" applyBorder="1"/>
    <xf numFmtId="0" fontId="11" fillId="5" borderId="6" xfId="1" quotePrefix="1" applyFont="1" applyFill="1" applyBorder="1"/>
    <xf numFmtId="164" fontId="9" fillId="5" borderId="6" xfId="4" applyNumberFormat="1" applyFont="1" applyFill="1" applyBorder="1"/>
    <xf numFmtId="0" fontId="11" fillId="5" borderId="1" xfId="1" quotePrefix="1" applyFont="1" applyFill="1" applyBorder="1"/>
    <xf numFmtId="0" fontId="11" fillId="5" borderId="4" xfId="1" quotePrefix="1" applyFont="1" applyFill="1" applyBorder="1"/>
    <xf numFmtId="0" fontId="2" fillId="2" borderId="8" xfId="1" applyFont="1" applyFill="1" applyBorder="1" applyAlignment="1">
      <alignment horizontal="right" wrapText="1"/>
    </xf>
    <xf numFmtId="164" fontId="10" fillId="5" borderId="4" xfId="4" applyNumberFormat="1" applyFont="1" applyFill="1" applyBorder="1" applyAlignment="1">
      <alignment vertical="center"/>
    </xf>
    <xf numFmtId="164" fontId="3" fillId="4" borderId="11" xfId="4" applyNumberFormat="1" applyFont="1" applyFill="1" applyBorder="1"/>
    <xf numFmtId="164" fontId="10" fillId="5" borderId="6" xfId="4" applyNumberFormat="1" applyFont="1" applyFill="1" applyBorder="1" applyAlignment="1">
      <alignment vertical="center"/>
    </xf>
    <xf numFmtId="164" fontId="10" fillId="0" borderId="6" xfId="4" applyNumberFormat="1" applyFont="1" applyBorder="1" applyAlignment="1">
      <alignment horizontal="right" vertical="center"/>
    </xf>
    <xf numFmtId="164" fontId="10" fillId="5" borderId="5" xfId="4" applyNumberFormat="1" applyFont="1" applyFill="1" applyBorder="1" applyAlignment="1">
      <alignment vertical="center"/>
    </xf>
    <xf numFmtId="164" fontId="10" fillId="5" borderId="5" xfId="4" applyNumberFormat="1" applyFont="1" applyFill="1" applyBorder="1" applyAlignment="1">
      <alignment horizontal="right" vertical="center"/>
    </xf>
    <xf numFmtId="164" fontId="10" fillId="5" borderId="6" xfId="4" applyNumberFormat="1" applyFont="1" applyFill="1" applyBorder="1" applyAlignment="1">
      <alignment horizontal="right" vertical="center"/>
    </xf>
    <xf numFmtId="164" fontId="4" fillId="4" borderId="11" xfId="4" applyNumberFormat="1" applyFont="1" applyFill="1" applyBorder="1"/>
    <xf numFmtId="164" fontId="11" fillId="5" borderId="13" xfId="4" applyNumberFormat="1" applyFont="1" applyFill="1" applyBorder="1"/>
    <xf numFmtId="164" fontId="4" fillId="4" borderId="3" xfId="4" applyNumberFormat="1" applyFont="1" applyFill="1" applyBorder="1"/>
    <xf numFmtId="164" fontId="9" fillId="5" borderId="7" xfId="4" quotePrefix="1" applyNumberFormat="1" applyFont="1" applyFill="1" applyBorder="1"/>
    <xf numFmtId="164" fontId="9" fillId="5" borderId="1" xfId="4" quotePrefix="1" applyNumberFormat="1" applyFont="1" applyFill="1" applyBorder="1"/>
    <xf numFmtId="164" fontId="9" fillId="5" borderId="9" xfId="4" quotePrefix="1" applyNumberFormat="1" applyFont="1" applyFill="1" applyBorder="1"/>
    <xf numFmtId="164" fontId="9" fillId="5" borderId="8" xfId="4" quotePrefix="1" applyNumberFormat="1" applyFont="1" applyFill="1" applyBorder="1"/>
    <xf numFmtId="164" fontId="9" fillId="5" borderId="5" xfId="4" quotePrefix="1" applyNumberFormat="1" applyFont="1" applyFill="1" applyBorder="1"/>
    <xf numFmtId="164" fontId="9" fillId="5" borderId="4" xfId="4" quotePrefix="1" applyNumberFormat="1" applyFont="1" applyFill="1" applyBorder="1"/>
    <xf numFmtId="164" fontId="4" fillId="4" borderId="12" xfId="4" applyNumberFormat="1" applyFont="1" applyFill="1" applyBorder="1"/>
    <xf numFmtId="164" fontId="11" fillId="5" borderId="1" xfId="4" applyNumberFormat="1" applyFont="1" applyFill="1" applyBorder="1"/>
    <xf numFmtId="164" fontId="11" fillId="5" borderId="8" xfId="4" applyNumberFormat="1" applyFont="1" applyFill="1" applyBorder="1"/>
    <xf numFmtId="164" fontId="11" fillId="5" borderId="4" xfId="4" applyNumberFormat="1" applyFont="1" applyFill="1" applyBorder="1"/>
    <xf numFmtId="164" fontId="4" fillId="4" borderId="13" xfId="4" applyNumberFormat="1" applyFont="1" applyFill="1" applyBorder="1"/>
    <xf numFmtId="164" fontId="11" fillId="5" borderId="6" xfId="4" applyNumberFormat="1" applyFont="1" applyFill="1" applyBorder="1"/>
    <xf numFmtId="0" fontId="3" fillId="3" borderId="1" xfId="1" quotePrefix="1" applyFont="1" applyFill="1" applyBorder="1"/>
    <xf numFmtId="0" fontId="3" fillId="0" borderId="12" xfId="0" applyFont="1" applyBorder="1"/>
    <xf numFmtId="0" fontId="3" fillId="0" borderId="0" xfId="0" applyFont="1" applyBorder="1"/>
    <xf numFmtId="164" fontId="3" fillId="0" borderId="1" xfId="4" applyNumberFormat="1" applyFont="1" applyBorder="1"/>
    <xf numFmtId="0" fontId="3" fillId="0" borderId="8" xfId="0" applyFont="1" applyBorder="1"/>
    <xf numFmtId="0" fontId="3" fillId="0" borderId="4" xfId="0" quotePrefix="1" applyFont="1" applyBorder="1"/>
    <xf numFmtId="0" fontId="3" fillId="0" borderId="13" xfId="0" applyFont="1" applyBorder="1"/>
    <xf numFmtId="0" fontId="3" fillId="0" borderId="15" xfId="0" applyFont="1" applyBorder="1"/>
    <xf numFmtId="164" fontId="3" fillId="0" borderId="4" xfId="4" applyNumberFormat="1" applyFont="1" applyBorder="1"/>
    <xf numFmtId="164" fontId="3" fillId="0" borderId="13" xfId="4" applyNumberFormat="1" applyFont="1" applyBorder="1"/>
    <xf numFmtId="164" fontId="3" fillId="0" borderId="12" xfId="4" applyNumberFormat="1" applyFont="1" applyBorder="1"/>
    <xf numFmtId="0" fontId="3" fillId="0" borderId="1" xfId="0" applyFont="1" applyBorder="1"/>
    <xf numFmtId="0" fontId="3" fillId="0" borderId="8" xfId="0" quotePrefix="1" applyFont="1" applyBorder="1"/>
    <xf numFmtId="9" fontId="3" fillId="0" borderId="8" xfId="0" applyNumberFormat="1" applyFont="1" applyBorder="1"/>
    <xf numFmtId="0" fontId="3" fillId="0" borderId="4" xfId="0" applyFont="1" applyBorder="1"/>
    <xf numFmtId="0" fontId="3" fillId="5" borderId="10" xfId="1" applyFont="1" applyFill="1" applyBorder="1"/>
    <xf numFmtId="0" fontId="0" fillId="5" borderId="14" xfId="0" applyFont="1" applyFill="1" applyBorder="1"/>
    <xf numFmtId="0" fontId="3" fillId="5" borderId="14" xfId="1" applyFont="1" applyFill="1" applyBorder="1"/>
    <xf numFmtId="0" fontId="8" fillId="5" borderId="14" xfId="0" applyFont="1" applyFill="1" applyBorder="1" applyAlignment="1">
      <alignment vertical="center"/>
    </xf>
    <xf numFmtId="164" fontId="3" fillId="0" borderId="6" xfId="4" applyNumberFormat="1" applyFont="1" applyBorder="1"/>
  </cellXfs>
  <cellStyles count="11">
    <cellStyle name="Komma" xfId="4" builtinId="3"/>
    <cellStyle name="Komma 2" xfId="5" xr:uid="{493976FE-C7FB-42EF-8FDD-05F9ED873CC5}"/>
    <cellStyle name="Komma 7" xfId="9" xr:uid="{42007EF5-A782-4DF0-89CB-4816DDCA0349}"/>
    <cellStyle name="Komma 8" xfId="7" xr:uid="{65F028AC-1AA0-45AE-8A19-6A392D9BBF67}"/>
    <cellStyle name="Standaard" xfId="0" builtinId="0"/>
    <cellStyle name="Standaard 15" xfId="10" xr:uid="{6558E386-B5EB-4EBA-96B8-B1583FE7204A}"/>
    <cellStyle name="Standaard 16" xfId="6" xr:uid="{003D1B7F-7299-4E3E-92D0-F094A938C5DE}"/>
    <cellStyle name="Standaard 2" xfId="1" xr:uid="{23C9D381-77F9-49AC-B46F-4478F197DAB9}"/>
    <cellStyle name="Standaard 4" xfId="3" xr:uid="{AB828D93-48D0-49FB-91AD-8F6B095F44F1}"/>
    <cellStyle name="Valuta 12" xfId="8" xr:uid="{3ECB134F-F314-4386-AAF3-DB3B16BF82E9}"/>
    <cellStyle name="Valuta 2" xfId="2" xr:uid="{D73D3A78-BBCE-43DA-ABC7-937A698C54CA}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1244</xdr:colOff>
      <xdr:row>3</xdr:row>
      <xdr:rowOff>0</xdr:rowOff>
    </xdr:from>
    <xdr:to>
      <xdr:col>15</xdr:col>
      <xdr:colOff>214794</xdr:colOff>
      <xdr:row>34</xdr:row>
      <xdr:rowOff>1888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ABF1502-A054-474E-9DA1-F60C2473C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8910"/>
        <a:stretch/>
      </xdr:blipFill>
      <xdr:spPr>
        <a:xfrm>
          <a:off x="6768135" y="581448"/>
          <a:ext cx="5497855" cy="5402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5CC5-F2BA-4F83-937D-C22307AA91BD}">
  <dimension ref="B3:I103"/>
  <sheetViews>
    <sheetView tabSelected="1" zoomScale="115" zoomScaleNormal="115" workbookViewId="0">
      <selection activeCell="F6" sqref="F6"/>
    </sheetView>
  </sheetViews>
  <sheetFormatPr defaultRowHeight="15" outlineLevelRow="2" x14ac:dyDescent="0.25"/>
  <cols>
    <col min="2" max="2" width="9.85546875" customWidth="1"/>
    <col min="3" max="3" width="38.5703125" bestFit="1" customWidth="1"/>
    <col min="4" max="4" width="11.28515625" style="24" bestFit="1" customWidth="1"/>
    <col min="5" max="6" width="11.7109375" customWidth="1"/>
    <col min="8" max="8" width="13.5703125" customWidth="1"/>
    <col min="9" max="9" width="10.5703125" bestFit="1" customWidth="1"/>
  </cols>
  <sheetData>
    <row r="3" spans="2:6" x14ac:dyDescent="0.25">
      <c r="B3" t="s">
        <v>78</v>
      </c>
      <c r="C3" t="s">
        <v>76</v>
      </c>
    </row>
    <row r="4" spans="2:6" x14ac:dyDescent="0.25">
      <c r="B4" s="1"/>
      <c r="C4" s="10"/>
      <c r="D4" s="1"/>
      <c r="E4" s="33" t="s">
        <v>63</v>
      </c>
      <c r="F4" s="33"/>
    </row>
    <row r="5" spans="2:6" ht="26.25" x14ac:dyDescent="0.25">
      <c r="B5" s="14" t="s">
        <v>1</v>
      </c>
      <c r="C5" s="12" t="s">
        <v>75</v>
      </c>
      <c r="D5" s="65" t="s">
        <v>74</v>
      </c>
      <c r="E5" s="20" t="s">
        <v>52</v>
      </c>
      <c r="F5" s="21" t="s">
        <v>53</v>
      </c>
    </row>
    <row r="6" spans="2:6" s="39" customFormat="1" ht="12.75" x14ac:dyDescent="0.2">
      <c r="B6" s="40" t="s">
        <v>3</v>
      </c>
      <c r="C6" s="41" t="s">
        <v>47</v>
      </c>
      <c r="D6" s="67"/>
      <c r="E6" s="42">
        <f>877.18-F6</f>
        <v>637.17999999999995</v>
      </c>
      <c r="F6" s="73">
        <v>240</v>
      </c>
    </row>
    <row r="7" spans="2:6" s="35" customFormat="1" ht="12" outlineLevel="1" x14ac:dyDescent="0.2">
      <c r="B7" s="43"/>
      <c r="C7" s="45" t="s">
        <v>60</v>
      </c>
      <c r="D7" s="66">
        <v>50</v>
      </c>
      <c r="E7" s="46"/>
      <c r="F7" s="74"/>
    </row>
    <row r="8" spans="2:6" x14ac:dyDescent="0.25">
      <c r="B8" s="50" t="s">
        <v>2</v>
      </c>
      <c r="C8" s="41" t="s">
        <v>45</v>
      </c>
      <c r="D8" s="67"/>
      <c r="E8" s="42">
        <v>1125.5899999999999</v>
      </c>
      <c r="F8" s="75"/>
    </row>
    <row r="9" spans="2:6" s="35" customFormat="1" ht="12" outlineLevel="1" x14ac:dyDescent="0.2">
      <c r="B9" s="47"/>
      <c r="C9" s="51" t="s">
        <v>60</v>
      </c>
      <c r="D9" s="68">
        <v>324</v>
      </c>
      <c r="E9" s="76"/>
      <c r="F9" s="77"/>
    </row>
    <row r="10" spans="2:6" s="35" customFormat="1" ht="12" outlineLevel="1" x14ac:dyDescent="0.2">
      <c r="B10" s="43"/>
      <c r="C10" s="49" t="s">
        <v>62</v>
      </c>
      <c r="D10" s="69">
        <v>531</v>
      </c>
      <c r="E10" s="78"/>
      <c r="F10" s="79"/>
    </row>
    <row r="11" spans="2:6" s="35" customFormat="1" ht="12" outlineLevel="1" x14ac:dyDescent="0.2">
      <c r="B11" s="43"/>
      <c r="C11" s="49" t="s">
        <v>60</v>
      </c>
      <c r="D11" s="69">
        <v>45</v>
      </c>
      <c r="E11" s="78"/>
      <c r="F11" s="79"/>
    </row>
    <row r="12" spans="2:6" s="35" customFormat="1" ht="12" outlineLevel="1" x14ac:dyDescent="0.2">
      <c r="B12" s="43"/>
      <c r="C12" s="49" t="s">
        <v>61</v>
      </c>
      <c r="D12" s="69">
        <v>131</v>
      </c>
      <c r="E12" s="78"/>
      <c r="F12" s="79"/>
    </row>
    <row r="13" spans="2:6" s="35" customFormat="1" ht="12" outlineLevel="1" x14ac:dyDescent="0.2">
      <c r="B13" s="48"/>
      <c r="C13" s="49" t="s">
        <v>61</v>
      </c>
      <c r="D13" s="69">
        <v>84</v>
      </c>
      <c r="E13" s="80"/>
      <c r="F13" s="81"/>
    </row>
    <row r="14" spans="2:6" x14ac:dyDescent="0.25">
      <c r="B14" s="40" t="s">
        <v>4</v>
      </c>
      <c r="C14" s="41" t="s">
        <v>37</v>
      </c>
      <c r="D14" s="67"/>
      <c r="E14" s="53">
        <f>4016.26-F14</f>
        <v>3655.26</v>
      </c>
      <c r="F14" s="82">
        <v>361</v>
      </c>
    </row>
    <row r="15" spans="2:6" s="24" customFormat="1" outlineLevel="1" x14ac:dyDescent="0.25">
      <c r="B15" s="47"/>
      <c r="C15" s="45" t="s">
        <v>60</v>
      </c>
      <c r="D15" s="70">
        <v>63</v>
      </c>
      <c r="E15" s="57"/>
      <c r="F15" s="83"/>
    </row>
    <row r="16" spans="2:6" s="24" customFormat="1" outlineLevel="1" x14ac:dyDescent="0.25">
      <c r="B16" s="43"/>
      <c r="C16" s="45" t="s">
        <v>60</v>
      </c>
      <c r="D16" s="70">
        <v>170</v>
      </c>
      <c r="E16" s="58"/>
      <c r="F16" s="84"/>
    </row>
    <row r="17" spans="2:9" s="24" customFormat="1" outlineLevel="1" x14ac:dyDescent="0.25">
      <c r="B17" s="43"/>
      <c r="C17" s="45" t="s">
        <v>64</v>
      </c>
      <c r="D17" s="70">
        <v>324</v>
      </c>
      <c r="E17" s="58"/>
      <c r="F17" s="84"/>
    </row>
    <row r="18" spans="2:9" s="24" customFormat="1" outlineLevel="1" x14ac:dyDescent="0.25">
      <c r="B18" s="43"/>
      <c r="C18" s="45" t="s">
        <v>60</v>
      </c>
      <c r="D18" s="70">
        <v>172</v>
      </c>
      <c r="E18" s="58"/>
      <c r="F18" s="84"/>
    </row>
    <row r="19" spans="2:9" s="24" customFormat="1" outlineLevel="1" x14ac:dyDescent="0.25">
      <c r="B19" s="43"/>
      <c r="C19" s="45" t="s">
        <v>60</v>
      </c>
      <c r="D19" s="70">
        <v>16</v>
      </c>
      <c r="E19" s="58"/>
      <c r="F19" s="84"/>
    </row>
    <row r="20" spans="2:9" s="24" customFormat="1" outlineLevel="1" x14ac:dyDescent="0.25">
      <c r="B20" s="43"/>
      <c r="C20" s="45" t="s">
        <v>60</v>
      </c>
      <c r="D20" s="70">
        <v>74</v>
      </c>
      <c r="E20" s="58"/>
      <c r="F20" s="84"/>
    </row>
    <row r="21" spans="2:9" s="24" customFormat="1" outlineLevel="1" x14ac:dyDescent="0.25">
      <c r="B21" s="43"/>
      <c r="C21" s="45" t="s">
        <v>60</v>
      </c>
      <c r="D21" s="70">
        <v>45</v>
      </c>
      <c r="E21" s="58"/>
      <c r="F21" s="84"/>
    </row>
    <row r="22" spans="2:9" s="24" customFormat="1" outlineLevel="1" x14ac:dyDescent="0.25">
      <c r="B22" s="43"/>
      <c r="C22" s="45" t="s">
        <v>60</v>
      </c>
      <c r="D22" s="70">
        <v>102</v>
      </c>
      <c r="E22" s="58"/>
      <c r="F22" s="84"/>
    </row>
    <row r="23" spans="2:9" s="24" customFormat="1" outlineLevel="1" x14ac:dyDescent="0.25">
      <c r="B23" s="43"/>
      <c r="C23" s="45" t="s">
        <v>60</v>
      </c>
      <c r="D23" s="70">
        <v>100</v>
      </c>
      <c r="E23" s="58"/>
      <c r="F23" s="84"/>
    </row>
    <row r="24" spans="2:9" s="35" customFormat="1" ht="12" x14ac:dyDescent="0.2">
      <c r="B24" s="43"/>
      <c r="C24" s="45" t="s">
        <v>73</v>
      </c>
      <c r="D24" s="71" t="s">
        <v>72</v>
      </c>
      <c r="E24" s="58"/>
      <c r="F24" s="84"/>
    </row>
    <row r="25" spans="2:9" s="35" customFormat="1" ht="12" outlineLevel="2" x14ac:dyDescent="0.2">
      <c r="B25" s="43"/>
      <c r="C25" s="45" t="s">
        <v>60</v>
      </c>
      <c r="D25" s="70">
        <v>56</v>
      </c>
      <c r="E25" s="58"/>
      <c r="F25" s="84"/>
    </row>
    <row r="26" spans="2:9" s="35" customFormat="1" ht="12" outlineLevel="2" x14ac:dyDescent="0.2">
      <c r="B26" s="43"/>
      <c r="C26" s="45" t="s">
        <v>61</v>
      </c>
      <c r="D26" s="70">
        <v>176</v>
      </c>
      <c r="E26" s="58"/>
      <c r="F26" s="84"/>
    </row>
    <row r="27" spans="2:9" s="35" customFormat="1" ht="12" outlineLevel="2" x14ac:dyDescent="0.2">
      <c r="B27" s="43"/>
      <c r="C27" s="45" t="s">
        <v>60</v>
      </c>
      <c r="D27" s="70">
        <v>70</v>
      </c>
      <c r="E27" s="58"/>
      <c r="F27" s="84"/>
    </row>
    <row r="28" spans="2:9" s="35" customFormat="1" ht="12" outlineLevel="2" x14ac:dyDescent="0.2">
      <c r="B28" s="43"/>
      <c r="C28" s="45" t="s">
        <v>62</v>
      </c>
      <c r="D28" s="70">
        <v>48</v>
      </c>
      <c r="E28" s="58"/>
      <c r="F28" s="84"/>
    </row>
    <row r="29" spans="2:9" s="35" customFormat="1" ht="12" outlineLevel="2" x14ac:dyDescent="0.2">
      <c r="B29" s="43"/>
      <c r="C29" s="45" t="s">
        <v>60</v>
      </c>
      <c r="D29" s="70">
        <v>82</v>
      </c>
      <c r="E29" s="58"/>
      <c r="F29" s="84"/>
    </row>
    <row r="30" spans="2:9" s="35" customFormat="1" ht="12" outlineLevel="2" x14ac:dyDescent="0.2">
      <c r="B30" s="43"/>
      <c r="C30" s="45" t="s">
        <v>62</v>
      </c>
      <c r="D30" s="70">
        <v>120</v>
      </c>
      <c r="E30" s="58"/>
      <c r="F30" s="84"/>
    </row>
    <row r="31" spans="2:9" s="35" customFormat="1" ht="12" outlineLevel="2" x14ac:dyDescent="0.2">
      <c r="B31" s="48"/>
      <c r="C31" s="45" t="s">
        <v>66</v>
      </c>
      <c r="D31" s="70">
        <v>400</v>
      </c>
      <c r="E31" s="59"/>
      <c r="F31" s="85"/>
    </row>
    <row r="32" spans="2:9" x14ac:dyDescent="0.25">
      <c r="B32" s="40" t="s">
        <v>5</v>
      </c>
      <c r="C32" s="41" t="s">
        <v>50</v>
      </c>
      <c r="D32" s="67"/>
      <c r="E32" s="54">
        <f>2372-F32</f>
        <v>2072</v>
      </c>
      <c r="F32" s="86">
        <v>300</v>
      </c>
      <c r="H32" s="35"/>
      <c r="I32" s="35"/>
    </row>
    <row r="33" spans="2:9" s="35" customFormat="1" ht="12" outlineLevel="1" x14ac:dyDescent="0.2">
      <c r="B33" s="44"/>
      <c r="C33" s="45" t="s">
        <v>65</v>
      </c>
      <c r="D33" s="66">
        <v>2040</v>
      </c>
      <c r="E33" s="46"/>
      <c r="F33" s="74"/>
    </row>
    <row r="34" spans="2:9" x14ac:dyDescent="0.25">
      <c r="B34" s="40" t="s">
        <v>57</v>
      </c>
      <c r="C34" s="41" t="s">
        <v>58</v>
      </c>
      <c r="D34" s="67"/>
      <c r="E34" s="54">
        <v>151.31</v>
      </c>
      <c r="F34" s="86"/>
      <c r="G34" s="24"/>
      <c r="H34" s="35"/>
      <c r="I34" s="35"/>
    </row>
    <row r="35" spans="2:9" s="35" customFormat="1" ht="12" outlineLevel="1" x14ac:dyDescent="0.2">
      <c r="B35" s="61"/>
      <c r="C35" s="52" t="s">
        <v>65</v>
      </c>
      <c r="D35" s="72">
        <v>45</v>
      </c>
      <c r="E35" s="62"/>
      <c r="F35" s="87"/>
    </row>
    <row r="36" spans="2:9" x14ac:dyDescent="0.25">
      <c r="B36" s="40" t="s">
        <v>8</v>
      </c>
      <c r="C36" s="41" t="s">
        <v>38</v>
      </c>
      <c r="D36" s="67"/>
      <c r="E36" s="54">
        <v>3030.12</v>
      </c>
      <c r="F36" s="86"/>
      <c r="H36" s="35"/>
      <c r="I36" s="35"/>
    </row>
    <row r="37" spans="2:9" s="35" customFormat="1" ht="12" outlineLevel="1" x14ac:dyDescent="0.2">
      <c r="B37" s="63"/>
      <c r="C37" s="34" t="s">
        <v>62</v>
      </c>
      <c r="D37" s="69">
        <v>502</v>
      </c>
      <c r="E37" s="55"/>
      <c r="F37" s="83"/>
    </row>
    <row r="38" spans="2:9" s="35" customFormat="1" ht="12" outlineLevel="1" x14ac:dyDescent="0.2">
      <c r="B38" s="60"/>
      <c r="C38" s="34" t="s">
        <v>60</v>
      </c>
      <c r="D38" s="69">
        <v>801</v>
      </c>
      <c r="E38" s="56"/>
      <c r="F38" s="84"/>
    </row>
    <row r="39" spans="2:9" s="35" customFormat="1" ht="12" outlineLevel="1" x14ac:dyDescent="0.2">
      <c r="B39" s="64"/>
      <c r="C39" s="34" t="s">
        <v>65</v>
      </c>
      <c r="D39" s="69">
        <v>403</v>
      </c>
      <c r="E39" s="46"/>
      <c r="F39" s="85"/>
    </row>
    <row r="40" spans="2:9" x14ac:dyDescent="0.25">
      <c r="B40" s="40" t="s">
        <v>9</v>
      </c>
      <c r="C40" s="41" t="s">
        <v>39</v>
      </c>
      <c r="D40" s="67"/>
      <c r="E40" s="54">
        <f>2427.22-F40</f>
        <v>2114.2199999999998</v>
      </c>
      <c r="F40" s="86">
        <v>313</v>
      </c>
      <c r="H40" s="35"/>
      <c r="I40" s="35"/>
    </row>
    <row r="41" spans="2:9" s="35" customFormat="1" ht="12" outlineLevel="1" x14ac:dyDescent="0.2">
      <c r="B41" s="63"/>
      <c r="C41" s="34" t="s">
        <v>65</v>
      </c>
      <c r="D41" s="69">
        <v>1047</v>
      </c>
      <c r="E41" s="55"/>
      <c r="F41" s="55"/>
    </row>
    <row r="42" spans="2:9" s="35" customFormat="1" ht="12" outlineLevel="1" x14ac:dyDescent="0.2">
      <c r="B42" s="64"/>
      <c r="C42" s="34" t="s">
        <v>65</v>
      </c>
      <c r="D42" s="69">
        <v>1070</v>
      </c>
      <c r="E42" s="46"/>
      <c r="F42" s="85"/>
    </row>
    <row r="43" spans="2:9" x14ac:dyDescent="0.25">
      <c r="B43" s="40" t="s">
        <v>11</v>
      </c>
      <c r="C43" s="41" t="s">
        <v>33</v>
      </c>
      <c r="D43" s="67"/>
      <c r="E43" s="54">
        <v>8619.7800000000007</v>
      </c>
      <c r="F43" s="86"/>
    </row>
    <row r="44" spans="2:9" s="35" customFormat="1" ht="12" outlineLevel="1" x14ac:dyDescent="0.2">
      <c r="B44" s="63"/>
      <c r="C44" s="34" t="s">
        <v>62</v>
      </c>
      <c r="D44" s="69">
        <v>196</v>
      </c>
      <c r="E44" s="55"/>
      <c r="F44" s="83"/>
    </row>
    <row r="45" spans="2:9" s="35" customFormat="1" ht="12" outlineLevel="1" x14ac:dyDescent="0.2">
      <c r="B45" s="60"/>
      <c r="C45" s="34" t="s">
        <v>62</v>
      </c>
      <c r="D45" s="69">
        <v>196</v>
      </c>
      <c r="E45" s="56"/>
      <c r="F45" s="84"/>
    </row>
    <row r="46" spans="2:9" s="35" customFormat="1" ht="12" outlineLevel="1" x14ac:dyDescent="0.2">
      <c r="B46" s="60"/>
      <c r="C46" s="34" t="s">
        <v>62</v>
      </c>
      <c r="D46" s="69">
        <v>394</v>
      </c>
      <c r="E46" s="56"/>
      <c r="F46" s="84"/>
    </row>
    <row r="47" spans="2:9" s="35" customFormat="1" ht="12" outlineLevel="1" x14ac:dyDescent="0.2">
      <c r="B47" s="60"/>
      <c r="C47" s="34" t="s">
        <v>60</v>
      </c>
      <c r="D47" s="69">
        <v>2215</v>
      </c>
      <c r="E47" s="56"/>
      <c r="F47" s="84"/>
    </row>
    <row r="48" spans="2:9" s="35" customFormat="1" ht="12" outlineLevel="1" x14ac:dyDescent="0.2">
      <c r="B48" s="60"/>
      <c r="C48" s="34" t="s">
        <v>65</v>
      </c>
      <c r="D48" s="69">
        <v>138</v>
      </c>
      <c r="E48" s="56"/>
      <c r="F48" s="84"/>
    </row>
    <row r="49" spans="2:6" s="35" customFormat="1" ht="12" outlineLevel="1" x14ac:dyDescent="0.2">
      <c r="B49" s="60"/>
      <c r="C49" s="34" t="s">
        <v>65</v>
      </c>
      <c r="D49" s="69">
        <v>460</v>
      </c>
      <c r="E49" s="56"/>
      <c r="F49" s="84"/>
    </row>
    <row r="50" spans="2:6" s="35" customFormat="1" ht="12" outlineLevel="1" x14ac:dyDescent="0.2">
      <c r="B50" s="60"/>
      <c r="C50" s="34" t="s">
        <v>60</v>
      </c>
      <c r="D50" s="69">
        <v>591</v>
      </c>
      <c r="E50" s="56"/>
      <c r="F50" s="84"/>
    </row>
    <row r="51" spans="2:6" s="35" customFormat="1" ht="12" outlineLevel="1" x14ac:dyDescent="0.2">
      <c r="B51" s="60"/>
      <c r="C51" s="34" t="s">
        <v>60</v>
      </c>
      <c r="D51" s="69">
        <v>264</v>
      </c>
      <c r="E51" s="56"/>
      <c r="F51" s="84"/>
    </row>
    <row r="52" spans="2:6" s="35" customFormat="1" ht="12" outlineLevel="1" x14ac:dyDescent="0.2">
      <c r="B52" s="60"/>
      <c r="C52" s="34" t="s">
        <v>60</v>
      </c>
      <c r="D52" s="69">
        <v>264</v>
      </c>
      <c r="E52" s="56"/>
      <c r="F52" s="84"/>
    </row>
    <row r="53" spans="2:6" s="35" customFormat="1" ht="12" outlineLevel="1" x14ac:dyDescent="0.2">
      <c r="B53" s="60"/>
      <c r="C53" s="34" t="s">
        <v>64</v>
      </c>
      <c r="D53" s="69">
        <v>224</v>
      </c>
      <c r="E53" s="56"/>
      <c r="F53" s="84"/>
    </row>
    <row r="54" spans="2:6" s="35" customFormat="1" ht="12" outlineLevel="1" x14ac:dyDescent="0.2">
      <c r="B54" s="60"/>
      <c r="C54" s="34" t="s">
        <v>64</v>
      </c>
      <c r="D54" s="69">
        <v>1381</v>
      </c>
      <c r="E54" s="56"/>
      <c r="F54" s="84"/>
    </row>
    <row r="55" spans="2:6" s="35" customFormat="1" ht="12" outlineLevel="1" x14ac:dyDescent="0.2">
      <c r="B55" s="60"/>
      <c r="C55" s="34" t="s">
        <v>60</v>
      </c>
      <c r="D55" s="69">
        <v>629</v>
      </c>
      <c r="E55" s="56"/>
      <c r="F55" s="84"/>
    </row>
    <row r="56" spans="2:6" s="35" customFormat="1" ht="12" outlineLevel="1" x14ac:dyDescent="0.2">
      <c r="B56" s="64"/>
      <c r="C56" s="34" t="s">
        <v>62</v>
      </c>
      <c r="D56" s="69">
        <v>591</v>
      </c>
      <c r="E56" s="46"/>
      <c r="F56" s="85"/>
    </row>
    <row r="57" spans="2:6" x14ac:dyDescent="0.25">
      <c r="B57" s="40" t="s">
        <v>13</v>
      </c>
      <c r="C57" s="41" t="s">
        <v>49</v>
      </c>
      <c r="D57" s="67"/>
      <c r="E57" s="54">
        <f>113.99-F57</f>
        <v>70.989999999999995</v>
      </c>
      <c r="F57" s="86">
        <v>43</v>
      </c>
    </row>
    <row r="58" spans="2:6" s="24" customFormat="1" x14ac:dyDescent="0.25">
      <c r="B58" s="40" t="s">
        <v>16</v>
      </c>
      <c r="C58" s="41" t="s">
        <v>41</v>
      </c>
      <c r="D58" s="67"/>
      <c r="E58" s="54">
        <v>2356.52</v>
      </c>
      <c r="F58" s="86"/>
    </row>
    <row r="59" spans="2:6" outlineLevel="1" x14ac:dyDescent="0.25">
      <c r="B59" s="61"/>
      <c r="C59" s="34" t="s">
        <v>62</v>
      </c>
      <c r="D59" s="69">
        <v>2000</v>
      </c>
      <c r="E59" s="62"/>
      <c r="F59" s="87"/>
    </row>
    <row r="60" spans="2:6" x14ac:dyDescent="0.25">
      <c r="B60" s="16"/>
      <c r="C60" s="17"/>
      <c r="D60" s="17"/>
      <c r="E60" s="18"/>
      <c r="F60" s="15"/>
    </row>
    <row r="61" spans="2:6" s="24" customFormat="1" x14ac:dyDescent="0.25">
      <c r="B61" s="16"/>
      <c r="C61" s="17"/>
      <c r="D61" s="17"/>
      <c r="E61" s="18"/>
      <c r="F61" s="15"/>
    </row>
    <row r="62" spans="2:6" s="24" customFormat="1" x14ac:dyDescent="0.25">
      <c r="B62" s="24" t="s">
        <v>79</v>
      </c>
      <c r="C62" s="24" t="s">
        <v>80</v>
      </c>
      <c r="D62" s="17"/>
      <c r="E62" s="18"/>
      <c r="F62" s="15"/>
    </row>
    <row r="63" spans="2:6" s="24" customFormat="1" x14ac:dyDescent="0.25">
      <c r="B63" s="3" t="s">
        <v>77</v>
      </c>
      <c r="C63" s="3"/>
      <c r="D63" s="3"/>
      <c r="E63" s="31" t="s">
        <v>0</v>
      </c>
      <c r="F63" s="30"/>
    </row>
    <row r="64" spans="2:6" s="24" customFormat="1" x14ac:dyDescent="0.25">
      <c r="B64" s="3" t="s">
        <v>77</v>
      </c>
      <c r="C64" s="3"/>
      <c r="D64" s="3"/>
      <c r="E64" s="20"/>
      <c r="F64" s="21"/>
    </row>
    <row r="65" spans="2:7" x14ac:dyDescent="0.25">
      <c r="B65" s="103" t="s">
        <v>63</v>
      </c>
      <c r="C65" s="104"/>
      <c r="D65" s="105"/>
      <c r="E65" s="107">
        <v>25090</v>
      </c>
      <c r="F65" s="107"/>
      <c r="G65" s="24"/>
    </row>
    <row r="66" spans="2:7" x14ac:dyDescent="0.25">
      <c r="B66" s="103" t="s">
        <v>67</v>
      </c>
      <c r="C66" s="104"/>
      <c r="D66" s="104"/>
      <c r="E66" s="107">
        <v>5545</v>
      </c>
      <c r="F66" s="107"/>
      <c r="G66" s="24"/>
    </row>
    <row r="67" spans="2:7" s="24" customFormat="1" x14ac:dyDescent="0.25">
      <c r="B67" s="103" t="s">
        <v>68</v>
      </c>
      <c r="C67" s="104"/>
      <c r="D67" s="104"/>
      <c r="E67" s="107">
        <v>4382</v>
      </c>
      <c r="F67" s="107"/>
    </row>
    <row r="68" spans="2:7" s="24" customFormat="1" x14ac:dyDescent="0.25">
      <c r="B68" s="103" t="s">
        <v>69</v>
      </c>
      <c r="C68" s="104"/>
      <c r="D68" s="104"/>
      <c r="E68" s="107">
        <v>1929</v>
      </c>
      <c r="F68" s="107"/>
    </row>
    <row r="69" spans="2:7" s="24" customFormat="1" x14ac:dyDescent="0.25">
      <c r="B69" s="103" t="s">
        <v>70</v>
      </c>
      <c r="C69" s="104"/>
      <c r="D69" s="106"/>
      <c r="E69" s="107">
        <v>391</v>
      </c>
      <c r="F69" s="107"/>
    </row>
    <row r="70" spans="2:7" s="24" customFormat="1" x14ac:dyDescent="0.25">
      <c r="B70" s="103" t="s">
        <v>71</v>
      </c>
      <c r="C70" s="104"/>
      <c r="D70" s="104"/>
      <c r="E70" s="107">
        <v>5203</v>
      </c>
      <c r="F70" s="107"/>
    </row>
    <row r="71" spans="2:7" s="24" customFormat="1" x14ac:dyDescent="0.25">
      <c r="C71" s="32"/>
      <c r="D71" s="23"/>
      <c r="E71" s="19"/>
    </row>
    <row r="72" spans="2:7" s="24" customFormat="1" x14ac:dyDescent="0.25">
      <c r="C72" s="32"/>
      <c r="D72" s="23"/>
      <c r="E72" s="19"/>
    </row>
    <row r="73" spans="2:7" x14ac:dyDescent="0.25">
      <c r="B73" t="s">
        <v>54</v>
      </c>
    </row>
    <row r="74" spans="2:7" x14ac:dyDescent="0.25">
      <c r="B74" t="s">
        <v>59</v>
      </c>
    </row>
    <row r="75" spans="2:7" x14ac:dyDescent="0.25">
      <c r="B75" s="1"/>
      <c r="C75" s="10"/>
      <c r="D75" s="11"/>
      <c r="E75" s="31" t="s">
        <v>0</v>
      </c>
      <c r="F75" s="30"/>
    </row>
    <row r="76" spans="2:7" ht="26.25" x14ac:dyDescent="0.25">
      <c r="B76" s="3" t="s">
        <v>1</v>
      </c>
      <c r="C76" s="13" t="s">
        <v>30</v>
      </c>
      <c r="D76" s="12"/>
      <c r="E76" s="20" t="s">
        <v>52</v>
      </c>
      <c r="F76" s="21" t="s">
        <v>53</v>
      </c>
    </row>
    <row r="77" spans="2:7" ht="15" customHeight="1" x14ac:dyDescent="0.25">
      <c r="B77" s="88" t="s">
        <v>6</v>
      </c>
      <c r="C77" s="89" t="s">
        <v>7</v>
      </c>
      <c r="D77" s="90"/>
      <c r="E77" s="91">
        <v>363</v>
      </c>
      <c r="F77" s="22"/>
    </row>
    <row r="78" spans="2:7" x14ac:dyDescent="0.25">
      <c r="B78" s="7" t="s">
        <v>10</v>
      </c>
      <c r="C78" s="89" t="s">
        <v>32</v>
      </c>
      <c r="D78" s="90"/>
      <c r="E78" s="22">
        <v>9169.89</v>
      </c>
      <c r="F78" s="22"/>
    </row>
    <row r="79" spans="2:7" x14ac:dyDescent="0.25">
      <c r="B79" s="7" t="s">
        <v>20</v>
      </c>
      <c r="C79" s="89" t="s">
        <v>36</v>
      </c>
      <c r="D79" s="90"/>
      <c r="E79" s="22">
        <v>4753.12</v>
      </c>
      <c r="F79" s="22"/>
    </row>
    <row r="80" spans="2:7" x14ac:dyDescent="0.25">
      <c r="B80" s="92" t="s">
        <v>40</v>
      </c>
      <c r="C80" s="89" t="s">
        <v>36</v>
      </c>
      <c r="D80" s="90"/>
      <c r="E80" s="22">
        <v>2392.23</v>
      </c>
      <c r="F80" s="22"/>
    </row>
    <row r="81" spans="2:6" x14ac:dyDescent="0.25">
      <c r="B81" s="7" t="s">
        <v>12</v>
      </c>
      <c r="C81" s="89" t="s">
        <v>36</v>
      </c>
      <c r="D81" s="90"/>
      <c r="E81" s="22">
        <f>5312.21-F81</f>
        <v>4242.21</v>
      </c>
      <c r="F81" s="22">
        <v>1070</v>
      </c>
    </row>
    <row r="82" spans="2:6" x14ac:dyDescent="0.25">
      <c r="B82" s="7" t="s">
        <v>14</v>
      </c>
      <c r="C82" s="89" t="s">
        <v>15</v>
      </c>
      <c r="D82" s="90"/>
      <c r="E82" s="22">
        <v>958.65</v>
      </c>
      <c r="F82" s="22"/>
    </row>
    <row r="83" spans="2:6" x14ac:dyDescent="0.25">
      <c r="B83" s="93" t="s">
        <v>17</v>
      </c>
      <c r="C83" s="94" t="s">
        <v>43</v>
      </c>
      <c r="D83" s="95"/>
      <c r="E83" s="96">
        <v>1372.23</v>
      </c>
      <c r="F83" s="97"/>
    </row>
    <row r="84" spans="2:6" x14ac:dyDescent="0.25">
      <c r="B84" s="32"/>
      <c r="C84" s="36" t="s">
        <v>18</v>
      </c>
      <c r="D84" s="38"/>
      <c r="E84" s="37">
        <f>SUM(E77:E83)</f>
        <v>23251.329999999998</v>
      </c>
      <c r="F84" s="37">
        <f>SUM(F77:F83)</f>
        <v>1070</v>
      </c>
    </row>
    <row r="85" spans="2:6" x14ac:dyDescent="0.25">
      <c r="C85" s="24"/>
      <c r="E85" s="24"/>
      <c r="F85" s="24"/>
    </row>
    <row r="86" spans="2:6" x14ac:dyDescent="0.25">
      <c r="B86" s="24"/>
      <c r="C86" s="24"/>
      <c r="E86" s="24"/>
      <c r="F86" s="24"/>
    </row>
    <row r="87" spans="2:6" x14ac:dyDescent="0.25">
      <c r="B87" t="s">
        <v>55</v>
      </c>
      <c r="C87" t="s">
        <v>19</v>
      </c>
    </row>
    <row r="88" spans="2:6" x14ac:dyDescent="0.25">
      <c r="B88" s="1"/>
      <c r="C88" s="1"/>
      <c r="D88" s="8"/>
      <c r="E88" s="31" t="s">
        <v>0</v>
      </c>
      <c r="F88" s="29"/>
    </row>
    <row r="89" spans="2:6" x14ac:dyDescent="0.25">
      <c r="B89" s="3" t="s">
        <v>1</v>
      </c>
      <c r="C89" s="13" t="s">
        <v>30</v>
      </c>
      <c r="D89" s="13"/>
      <c r="E89" s="9" t="s">
        <v>31</v>
      </c>
      <c r="F89" s="11"/>
    </row>
    <row r="90" spans="2:6" x14ac:dyDescent="0.25">
      <c r="B90" s="6" t="s">
        <v>21</v>
      </c>
      <c r="C90" s="89" t="s">
        <v>48</v>
      </c>
      <c r="D90" s="89"/>
      <c r="E90" s="98">
        <v>219.61</v>
      </c>
      <c r="F90" s="99"/>
    </row>
    <row r="91" spans="2:6" x14ac:dyDescent="0.25">
      <c r="B91" s="100" t="s">
        <v>22</v>
      </c>
      <c r="C91" s="89" t="s">
        <v>42</v>
      </c>
      <c r="D91" s="89"/>
      <c r="E91" s="98">
        <v>1455.29</v>
      </c>
      <c r="F91" s="92"/>
    </row>
    <row r="92" spans="2:6" x14ac:dyDescent="0.25">
      <c r="B92" s="100" t="s">
        <v>24</v>
      </c>
      <c r="C92" s="89" t="s">
        <v>34</v>
      </c>
      <c r="D92" s="89"/>
      <c r="E92" s="98">
        <v>6987.13</v>
      </c>
      <c r="F92" s="101"/>
    </row>
    <row r="93" spans="2:6" x14ac:dyDescent="0.25">
      <c r="B93" s="100" t="s">
        <v>25</v>
      </c>
      <c r="C93" s="89" t="s">
        <v>46</v>
      </c>
      <c r="D93" s="89"/>
      <c r="E93" s="98">
        <v>1017.98</v>
      </c>
      <c r="F93" s="92"/>
    </row>
    <row r="94" spans="2:6" x14ac:dyDescent="0.25">
      <c r="B94" s="100" t="s">
        <v>26</v>
      </c>
      <c r="C94" s="89" t="s">
        <v>44</v>
      </c>
      <c r="D94" s="89"/>
      <c r="E94" s="98">
        <v>1241.23</v>
      </c>
      <c r="F94" s="92"/>
    </row>
    <row r="95" spans="2:6" x14ac:dyDescent="0.25">
      <c r="B95" s="93" t="s">
        <v>23</v>
      </c>
      <c r="C95" s="94" t="s">
        <v>35</v>
      </c>
      <c r="D95" s="94"/>
      <c r="E95" s="97">
        <v>5917.6</v>
      </c>
      <c r="F95" s="102"/>
    </row>
    <row r="96" spans="2:6" x14ac:dyDescent="0.25">
      <c r="C96" s="36" t="s">
        <v>18</v>
      </c>
      <c r="D96" s="38"/>
      <c r="E96" s="37">
        <f>SUM(E90:E95)</f>
        <v>16838.84</v>
      </c>
      <c r="F96" s="37"/>
    </row>
    <row r="97" spans="2:6" s="24" customFormat="1" x14ac:dyDescent="0.25"/>
    <row r="99" spans="2:6" x14ac:dyDescent="0.25">
      <c r="B99" s="23" t="s">
        <v>56</v>
      </c>
      <c r="C99" t="s">
        <v>29</v>
      </c>
    </row>
    <row r="100" spans="2:6" x14ac:dyDescent="0.25">
      <c r="B100" s="1"/>
      <c r="C100" s="1"/>
      <c r="D100" s="8"/>
      <c r="E100" s="31" t="s">
        <v>0</v>
      </c>
      <c r="F100" s="30"/>
    </row>
    <row r="101" spans="2:6" x14ac:dyDescent="0.25">
      <c r="B101" s="3" t="s">
        <v>1</v>
      </c>
      <c r="C101" s="4" t="s">
        <v>30</v>
      </c>
      <c r="D101" s="4"/>
      <c r="E101" s="5" t="s">
        <v>31</v>
      </c>
      <c r="F101" s="5" t="s">
        <v>51</v>
      </c>
    </row>
    <row r="102" spans="2:6" x14ac:dyDescent="0.25">
      <c r="B102" s="25" t="s">
        <v>28</v>
      </c>
      <c r="C102" s="26" t="s">
        <v>27</v>
      </c>
      <c r="D102" s="27"/>
      <c r="E102" s="27">
        <v>4065</v>
      </c>
      <c r="F102" s="28">
        <v>1636</v>
      </c>
    </row>
    <row r="103" spans="2:6" x14ac:dyDescent="0.25">
      <c r="E103" s="2"/>
      <c r="F103" s="2"/>
    </row>
  </sheetData>
  <sheetProtection algorithmName="SHA-512" hashValue="Zp3oinbO47Og7la3R0ZFjsS2KuuFWkAYYEn9ENAnpM5BBCrsItp7AEXpxfpQZM1n7btZ3rlMwng7UxsXQPOZZQ==" saltValue="JhkjvJ9vhpqBOSwcA5CSog==" spinCount="100000" sheet="1" objects="1" scenarios="1"/>
  <mergeCells count="5">
    <mergeCell ref="E63:F63"/>
    <mergeCell ref="E4:F4"/>
    <mergeCell ref="E75:F75"/>
    <mergeCell ref="E88:F88"/>
    <mergeCell ref="E100:F100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2164-F828-4E63-B658-795890E537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gebouwen MTA</vt:lpstr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Lodeweegs, Nicolien</dc:creator>
  <cp:lastModifiedBy>Hameleers, Guy</cp:lastModifiedBy>
  <dcterms:created xsi:type="dcterms:W3CDTF">2022-09-28T16:11:13Z</dcterms:created>
  <dcterms:modified xsi:type="dcterms:W3CDTF">2024-01-11T12:30:08Z</dcterms:modified>
</cp:coreProperties>
</file>