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Quadraam/Inhuur 2023/OOP/6. NvI/"/>
    </mc:Choice>
  </mc:AlternateContent>
  <xr:revisionPtr revIDLastSave="0" documentId="8_{1C0280F1-79AC-49F3-9921-913013927E18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Perceel 1" sheetId="1" r:id="rId1"/>
    <sheet name="Perceel 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gUxvJfn6f5y+9i8KY3wN2/3IfI4A=="/>
    </ext>
  </extLst>
</workbook>
</file>

<file path=xl/calcChain.xml><?xml version="1.0" encoding="utf-8"?>
<calcChain xmlns="http://schemas.openxmlformats.org/spreadsheetml/2006/main">
  <c r="AF52" i="2" l="1"/>
  <c r="AF51" i="2"/>
  <c r="AF50" i="2"/>
  <c r="AH49" i="2"/>
  <c r="AF49" i="2"/>
  <c r="AE49" i="2"/>
  <c r="AC49" i="2"/>
  <c r="AK48" i="2"/>
  <c r="AJ48" i="2"/>
  <c r="AH48" i="2"/>
  <c r="AG48" i="2"/>
  <c r="AF48" i="2"/>
  <c r="AE48" i="2"/>
  <c r="AC48" i="2"/>
  <c r="AB48" i="2"/>
  <c r="Z48" i="2"/>
  <c r="AK47" i="2"/>
  <c r="AJ47" i="2"/>
  <c r="AI47" i="2"/>
  <c r="AH47" i="2"/>
  <c r="AG47" i="2"/>
  <c r="AF47" i="2"/>
  <c r="AE47" i="2"/>
  <c r="AC47" i="2"/>
  <c r="AB47" i="2"/>
  <c r="AA47" i="2"/>
  <c r="Z47" i="2"/>
  <c r="Y47" i="2"/>
  <c r="AK46" i="2"/>
  <c r="AJ46" i="2"/>
  <c r="AI46" i="2"/>
  <c r="AH46" i="2"/>
  <c r="AG46" i="2"/>
  <c r="AF46" i="2"/>
  <c r="AE46" i="2"/>
  <c r="AD46" i="2"/>
  <c r="AC46" i="2"/>
  <c r="AB46" i="2"/>
  <c r="AA46" i="2"/>
  <c r="Z46" i="2"/>
  <c r="Y46" i="2"/>
  <c r="AK45" i="2"/>
  <c r="AJ45" i="2"/>
  <c r="AI45" i="2"/>
  <c r="AH45" i="2"/>
  <c r="AG45" i="2"/>
  <c r="AF45" i="2"/>
  <c r="AE45" i="2"/>
  <c r="AD45" i="2"/>
  <c r="AC45" i="2"/>
  <c r="AB45" i="2"/>
  <c r="AA45" i="2"/>
  <c r="Z45" i="2"/>
  <c r="Y45" i="2"/>
  <c r="X45" i="2"/>
  <c r="AK44" i="2"/>
  <c r="AJ44" i="2"/>
  <c r="AI44" i="2"/>
  <c r="AH44" i="2"/>
  <c r="AG44" i="2"/>
  <c r="AF44" i="2"/>
  <c r="AE44" i="2"/>
  <c r="AD44" i="2"/>
  <c r="AC44" i="2"/>
  <c r="AB44" i="2"/>
  <c r="AA44" i="2"/>
  <c r="Z44" i="2"/>
  <c r="Y44" i="2"/>
  <c r="X44" i="2"/>
  <c r="W44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AK42" i="2"/>
  <c r="AJ42" i="2"/>
  <c r="AI42" i="2"/>
  <c r="AH42" i="2"/>
  <c r="AG42" i="2"/>
  <c r="AF42" i="2"/>
  <c r="AE42" i="2"/>
  <c r="AD42" i="2"/>
  <c r="AC42" i="2"/>
  <c r="AB42" i="2"/>
  <c r="AA42" i="2"/>
  <c r="Z42" i="2"/>
  <c r="Y42" i="2"/>
  <c r="X42" i="2"/>
  <c r="W42" i="2"/>
  <c r="V42" i="2"/>
  <c r="AK41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W41" i="2"/>
  <c r="V41" i="2"/>
  <c r="C21" i="2" s="1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W40" i="2"/>
  <c r="V40" i="2"/>
  <c r="C20" i="2" s="1"/>
  <c r="AK39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W39" i="2"/>
  <c r="V39" i="2"/>
  <c r="C19" i="2" s="1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W38" i="2"/>
  <c r="V38" i="2"/>
  <c r="C18" i="2" s="1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W37" i="2"/>
  <c r="V37" i="2"/>
  <c r="C23" i="2"/>
  <c r="C22" i="2"/>
  <c r="I37" i="2" l="1"/>
  <c r="M32" i="2"/>
  <c r="M31" i="2"/>
  <c r="M30" i="2"/>
  <c r="O29" i="2"/>
  <c r="M29" i="2"/>
  <c r="L29" i="2"/>
  <c r="J29" i="2"/>
  <c r="R28" i="2"/>
  <c r="Q28" i="2"/>
  <c r="O28" i="2"/>
  <c r="N28" i="2"/>
  <c r="M28" i="2"/>
  <c r="L28" i="2"/>
  <c r="J28" i="2"/>
  <c r="I28" i="2"/>
  <c r="G28" i="2"/>
  <c r="R27" i="2"/>
  <c r="Q27" i="2"/>
  <c r="P27" i="2"/>
  <c r="O27" i="2"/>
  <c r="N27" i="2"/>
  <c r="M27" i="2"/>
  <c r="L27" i="2"/>
  <c r="J27" i="2"/>
  <c r="I27" i="2"/>
  <c r="H27" i="2"/>
  <c r="G27" i="2"/>
  <c r="F27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D18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J41" i="2" s="1"/>
  <c r="E75" i="1" l="1"/>
  <c r="C73" i="1"/>
  <c r="E56" i="1" l="1"/>
  <c r="C56" i="1"/>
  <c r="E50" i="1"/>
  <c r="C50" i="1"/>
  <c r="E34" i="1"/>
  <c r="C34" i="1"/>
  <c r="E29" i="1"/>
  <c r="C29" i="1"/>
  <c r="F19" i="1"/>
  <c r="D19" i="1"/>
  <c r="D30" i="1" l="1"/>
  <c r="D35" i="1" s="1"/>
  <c r="D51" i="1" s="1"/>
  <c r="F30" i="1"/>
  <c r="F35" i="1" s="1"/>
  <c r="F51" i="1" s="1"/>
  <c r="F57" i="1" l="1"/>
  <c r="F61" i="1" s="1"/>
  <c r="H70" i="1" s="1"/>
  <c r="D57" i="1"/>
  <c r="D61" i="1" s="1"/>
  <c r="H69" i="1" s="1"/>
  <c r="H77" i="1" l="1"/>
</calcChain>
</file>

<file path=xl/sharedStrings.xml><?xml version="1.0" encoding="utf-8"?>
<sst xmlns="http://schemas.openxmlformats.org/spreadsheetml/2006/main" count="82" uniqueCount="73">
  <si>
    <t>Inschrijver dient de gele cellen in te vullen</t>
  </si>
  <si>
    <t>De som van alle uitgevraagde posten leidt tot een fictief uurtarief.</t>
  </si>
  <si>
    <r>
      <rPr>
        <sz val="11"/>
        <color theme="1"/>
        <rFont val="Calibri"/>
        <family val="2"/>
      </rPr>
      <t xml:space="preserve">Uitzenden </t>
    </r>
    <r>
      <rPr>
        <b/>
        <sz val="11"/>
        <color theme="1"/>
        <rFont val="Calibri"/>
        <family val="2"/>
      </rPr>
      <t>(STIPP)</t>
    </r>
  </si>
  <si>
    <r>
      <rPr>
        <sz val="11"/>
        <color theme="1"/>
        <rFont val="Calibri"/>
        <family val="2"/>
      </rPr>
      <t xml:space="preserve">Detacheren </t>
    </r>
    <r>
      <rPr>
        <b/>
        <sz val="11"/>
        <color theme="1"/>
        <rFont val="Calibri"/>
        <family val="2"/>
      </rPr>
      <t>(STiPP Plus)</t>
    </r>
  </si>
  <si>
    <t>Fase A-ABU / Fase 1+2-NBBU</t>
  </si>
  <si>
    <t>Fase B-ABU / Fase 3-NBBU</t>
  </si>
  <si>
    <t>Blok 1</t>
  </si>
  <si>
    <t>Brutoloon</t>
  </si>
  <si>
    <t>wachtdagcompensatie</t>
  </si>
  <si>
    <t>Blok 2</t>
  </si>
  <si>
    <t>vakantiedagen</t>
  </si>
  <si>
    <t>feestdagen</t>
  </si>
  <si>
    <t>opleidingsdagen</t>
  </si>
  <si>
    <t>atv dagen</t>
  </si>
  <si>
    <t>kort verzuim</t>
  </si>
  <si>
    <t>ziekte</t>
  </si>
  <si>
    <t>leegloop</t>
  </si>
  <si>
    <t>overige vergoedingen</t>
  </si>
  <si>
    <t>vakantiebijslag</t>
  </si>
  <si>
    <t>eindejaarsuitkering</t>
  </si>
  <si>
    <t>Blok 3</t>
  </si>
  <si>
    <t>ZW-premie</t>
  </si>
  <si>
    <t>Reservering AZW</t>
  </si>
  <si>
    <t>WGA-premie</t>
  </si>
  <si>
    <t>WW-premie</t>
  </si>
  <si>
    <t>PAWW</t>
  </si>
  <si>
    <t>AOF-premie (incl. opslag)</t>
  </si>
  <si>
    <t>WGA-vast premie</t>
  </si>
  <si>
    <t>ZVW-premie</t>
  </si>
  <si>
    <t>Transitievergoeding</t>
  </si>
  <si>
    <t>Pensioen (STIPP)</t>
  </si>
  <si>
    <t>Pensioen (STiPP Plus)</t>
  </si>
  <si>
    <t>Opleiding&amp;social fonds</t>
  </si>
  <si>
    <t>Blok 4</t>
  </si>
  <si>
    <t>overige directe en indirecte lasten</t>
  </si>
  <si>
    <t>marge</t>
  </si>
  <si>
    <t>totaalbedrag</t>
  </si>
  <si>
    <t xml:space="preserve">Fase A/Fase 1+2: gebaseerd op basis van uitsluiting loondoorbetaling </t>
  </si>
  <si>
    <t xml:space="preserve">Betreft gewerkte uren </t>
  </si>
  <si>
    <t>Het uurtarief zoals opgenomen in de groene cellen is het totaal bedrag. Hierin zijn alle kosten en marges inclusief.</t>
  </si>
  <si>
    <t>fictief aantal uren</t>
  </si>
  <si>
    <t>Fictieve totaalprijs</t>
  </si>
  <si>
    <t>Fase A-ABU / Fase 1+2 - NBBU</t>
  </si>
  <si>
    <t>uur</t>
  </si>
  <si>
    <t>Fase B-ABU / Fase 3 - NBBU</t>
  </si>
  <si>
    <t>Afkoopsom overname</t>
  </si>
  <si>
    <t>Totaal</t>
  </si>
  <si>
    <t>ABP (optioneel)</t>
  </si>
  <si>
    <t xml:space="preserve">Inschrijfprijs perceel </t>
  </si>
  <si>
    <t>marge InhuurMeesters</t>
  </si>
  <si>
    <t xml:space="preserve">Prijzen onder het minimumtarief en/of boven het maximumtarief leiden tot uitsluiting. </t>
  </si>
  <si>
    <t>Naam Inschrijver</t>
  </si>
  <si>
    <t>Quadraam</t>
  </si>
  <si>
    <t>Prijzenblad Perceel 1 (uitzend- of detacheringsbasis met een uitzendbeding)</t>
  </si>
  <si>
    <t>Marge</t>
  </si>
  <si>
    <t>Tarieven zijn exclusief btw, maar inclusief vergoeding InhuurMeesters.</t>
  </si>
  <si>
    <t>Prijzen boven het maximumtarief leiden tot uitsluiting.</t>
  </si>
  <si>
    <t>Prijzenblad Perceel 2  (detacheringsbasis zonder een uitzendbeding)</t>
  </si>
  <si>
    <t>Tarieven zijn exclusief btw maar inclusief vergoeding InhuurMeesters.</t>
  </si>
  <si>
    <t>Fictief resterend aantal uur t.o.v. 1000</t>
  </si>
  <si>
    <t>Fictief uurtarief</t>
  </si>
  <si>
    <t>naam inschrijver</t>
  </si>
  <si>
    <t>Uitzenden (STIPP)</t>
  </si>
  <si>
    <t xml:space="preserve">Detacheren (STiPP Plus)    </t>
  </si>
  <si>
    <t>schaal</t>
  </si>
  <si>
    <t>tarief per uur</t>
  </si>
  <si>
    <t>Inschrijfprijs Perceel 2</t>
  </si>
  <si>
    <t>Inhuur Onderwijs Ondersteunend Personeel</t>
  </si>
  <si>
    <t xml:space="preserve">Het maximale totale uurtarief is € 52,- exclusief btw. </t>
  </si>
  <si>
    <t xml:space="preserve">Het maximale totale uurtarief is € 38,- exclusief btw. </t>
  </si>
  <si>
    <t>Toelichting berekening</t>
  </si>
  <si>
    <t>CAO lonen OOP 1-8-22</t>
  </si>
  <si>
    <t>Verhouding t.o.v. LB trede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</si>
</sst>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.00000"/>
    <numFmt numFmtId="165" formatCode="_ &quot;€&quot;\ * #,##0_ ;_ &quot;€&quot;\ * \-#,##0_ ;_ &quot;€&quot;\ * &quot;-&quot;??_ ;_ @_ "/>
  </numFmts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5E0B3"/>
        <bgColor rgb="FFC5E0B3"/>
      </patternFill>
    </fill>
    <fill>
      <patternFill patternType="solid">
        <fgColor rgb="FF00B0F0"/>
        <bgColor rgb="FF00B0F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F00"/>
        <bgColor rgb="FFA4C2F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85">
    <xf numFmtId="0" fontId="0" fillId="0" borderId="0" xfId="0"/>
    <xf numFmtId="0" fontId="0" fillId="2" borderId="0" xfId="0" applyFill="1"/>
    <xf numFmtId="14" fontId="5" fillId="0" borderId="0" xfId="0" applyNumberFormat="1" applyFont="1"/>
    <xf numFmtId="0" fontId="6" fillId="0" borderId="0" xfId="0" applyFont="1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5" fillId="0" borderId="5" xfId="0" applyFont="1" applyBorder="1"/>
    <xf numFmtId="44" fontId="0" fillId="0" borderId="0" xfId="0" applyNumberFormat="1"/>
    <xf numFmtId="44" fontId="0" fillId="0" borderId="6" xfId="0" applyNumberFormat="1" applyBorder="1"/>
    <xf numFmtId="10" fontId="0" fillId="0" borderId="5" xfId="0" applyNumberFormat="1" applyBorder="1"/>
    <xf numFmtId="0" fontId="5" fillId="0" borderId="5" xfId="0" applyFont="1" applyBorder="1" applyAlignment="1">
      <alignment horizontal="left" vertical="top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left"/>
    </xf>
    <xf numFmtId="0" fontId="5" fillId="0" borderId="6" xfId="0" applyFont="1" applyBorder="1" applyAlignment="1">
      <alignment horizontal="right"/>
    </xf>
    <xf numFmtId="44" fontId="0" fillId="3" borderId="9" xfId="0" applyNumberFormat="1" applyFill="1" applyBorder="1"/>
    <xf numFmtId="0" fontId="0" fillId="0" borderId="3" xfId="0" applyBorder="1"/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vertical="center"/>
    </xf>
    <xf numFmtId="44" fontId="0" fillId="0" borderId="13" xfId="0" applyNumberFormat="1" applyBorder="1" applyAlignment="1">
      <alignment vertical="center"/>
    </xf>
    <xf numFmtId="44" fontId="0" fillId="0" borderId="0" xfId="0" applyNumberFormat="1" applyAlignment="1">
      <alignment vertical="center"/>
    </xf>
    <xf numFmtId="44" fontId="0" fillId="3" borderId="13" xfId="0" applyNumberFormat="1" applyFill="1" applyBorder="1"/>
    <xf numFmtId="44" fontId="0" fillId="4" borderId="13" xfId="0" applyNumberFormat="1" applyFill="1" applyBorder="1"/>
    <xf numFmtId="0" fontId="0" fillId="5" borderId="13" xfId="0" applyFill="1" applyBorder="1"/>
    <xf numFmtId="44" fontId="0" fillId="5" borderId="0" xfId="0" applyNumberFormat="1" applyFill="1"/>
    <xf numFmtId="44" fontId="0" fillId="5" borderId="6" xfId="0" applyNumberFormat="1" applyFill="1" applyBorder="1"/>
    <xf numFmtId="0" fontId="10" fillId="0" borderId="0" xfId="0" applyFont="1"/>
    <xf numFmtId="0" fontId="13" fillId="0" borderId="0" xfId="0" applyFont="1"/>
    <xf numFmtId="0" fontId="0" fillId="0" borderId="7" xfId="0" applyBorder="1"/>
    <xf numFmtId="0" fontId="5" fillId="0" borderId="9" xfId="0" applyFont="1" applyBorder="1" applyAlignment="1">
      <alignment horizontal="right"/>
    </xf>
    <xf numFmtId="10" fontId="0" fillId="0" borderId="7" xfId="0" applyNumberFormat="1" applyBorder="1"/>
    <xf numFmtId="0" fontId="0" fillId="0" borderId="9" xfId="0" applyBorder="1"/>
    <xf numFmtId="44" fontId="0" fillId="0" borderId="9" xfId="0" applyNumberFormat="1" applyBorder="1"/>
    <xf numFmtId="0" fontId="3" fillId="0" borderId="9" xfId="0" applyFont="1" applyBorder="1" applyAlignment="1">
      <alignment horizontal="right"/>
    </xf>
    <xf numFmtId="0" fontId="3" fillId="0" borderId="0" xfId="0" applyFont="1"/>
    <xf numFmtId="1" fontId="0" fillId="0" borderId="0" xfId="0" applyNumberFormat="1"/>
    <xf numFmtId="14" fontId="11" fillId="0" borderId="0" xfId="0" applyNumberFormat="1" applyFont="1"/>
    <xf numFmtId="14" fontId="0" fillId="0" borderId="0" xfId="0" applyNumberFormat="1"/>
    <xf numFmtId="0" fontId="12" fillId="0" borderId="0" xfId="0" applyFont="1"/>
    <xf numFmtId="164" fontId="0" fillId="0" borderId="0" xfId="0" applyNumberFormat="1"/>
    <xf numFmtId="2" fontId="0" fillId="0" borderId="0" xfId="0" applyNumberFormat="1"/>
    <xf numFmtId="0" fontId="0" fillId="0" borderId="16" xfId="0" applyBorder="1"/>
    <xf numFmtId="44" fontId="0" fillId="7" borderId="16" xfId="1" applyFont="1" applyFill="1" applyBorder="1"/>
    <xf numFmtId="44" fontId="0" fillId="8" borderId="16" xfId="0" applyNumberFormat="1" applyFill="1" applyBorder="1"/>
    <xf numFmtId="0" fontId="2" fillId="0" borderId="13" xfId="0" applyFont="1" applyBorder="1"/>
    <xf numFmtId="0" fontId="0" fillId="6" borderId="0" xfId="0" applyFill="1"/>
    <xf numFmtId="44" fontId="0" fillId="9" borderId="13" xfId="0" applyNumberFormat="1" applyFill="1" applyBorder="1"/>
    <xf numFmtId="0" fontId="5" fillId="0" borderId="7" xfId="0" applyFont="1" applyBorder="1"/>
    <xf numFmtId="10" fontId="0" fillId="9" borderId="13" xfId="0" applyNumberFormat="1" applyFill="1" applyBorder="1"/>
    <xf numFmtId="0" fontId="0" fillId="6" borderId="16" xfId="0" applyFill="1" applyBorder="1" applyProtection="1">
      <protection locked="0"/>
    </xf>
    <xf numFmtId="44" fontId="0" fillId="0" borderId="16" xfId="0" applyNumberFormat="1" applyBorder="1"/>
    <xf numFmtId="44" fontId="0" fillId="11" borderId="16" xfId="0" applyNumberFormat="1" applyFill="1" applyBorder="1"/>
    <xf numFmtId="10" fontId="0" fillId="6" borderId="16" xfId="2" applyNumberFormat="1" applyFont="1" applyFill="1" applyBorder="1" applyProtection="1">
      <protection locked="0"/>
    </xf>
    <xf numFmtId="0" fontId="0" fillId="6" borderId="16" xfId="0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7" fillId="0" borderId="4" xfId="0" applyFont="1" applyBorder="1"/>
    <xf numFmtId="0" fontId="4" fillId="5" borderId="10" xfId="0" applyFont="1" applyFill="1" applyBorder="1" applyAlignment="1">
      <alignment horizontal="left"/>
    </xf>
    <xf numFmtId="0" fontId="7" fillId="5" borderId="12" xfId="0" applyFont="1" applyFill="1" applyBorder="1"/>
    <xf numFmtId="0" fontId="0" fillId="0" borderId="1" xfId="0" applyBorder="1" applyAlignment="1">
      <alignment horizontal="center"/>
    </xf>
    <xf numFmtId="0" fontId="7" fillId="0" borderId="2" xfId="0" applyFont="1" applyBorder="1"/>
    <xf numFmtId="0" fontId="12" fillId="5" borderId="11" xfId="0" applyFont="1" applyFill="1" applyBorder="1" applyAlignment="1">
      <alignment horizontal="left"/>
    </xf>
    <xf numFmtId="0" fontId="12" fillId="5" borderId="12" xfId="0" applyFont="1" applyFill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6" borderId="14" xfId="0" applyFill="1" applyBorder="1" applyProtection="1">
      <protection locked="0"/>
    </xf>
    <xf numFmtId="0" fontId="0" fillId="6" borderId="15" xfId="0" applyFill="1" applyBorder="1" applyProtection="1">
      <protection locked="0"/>
    </xf>
    <xf numFmtId="0" fontId="1" fillId="0" borderId="16" xfId="0" applyFont="1" applyBorder="1" applyAlignment="1">
      <alignment horizontal="left"/>
    </xf>
    <xf numFmtId="44" fontId="0" fillId="0" borderId="16" xfId="0" applyNumberFormat="1" applyBorder="1" applyAlignment="1">
      <alignment horizontal="left"/>
    </xf>
    <xf numFmtId="0" fontId="5" fillId="0" borderId="0" xfId="0" applyFont="1"/>
    <xf numFmtId="14" fontId="15" fillId="0" borderId="0" xfId="0" applyNumberFormat="1" applyFont="1" applyAlignment="1">
      <alignment horizontal="left"/>
    </xf>
    <xf numFmtId="14" fontId="16" fillId="2" borderId="0" xfId="0" applyNumberFormat="1" applyFont="1" applyFill="1"/>
    <xf numFmtId="14" fontId="16" fillId="0" borderId="0" xfId="0" applyNumberFormat="1" applyFont="1"/>
    <xf numFmtId="14" fontId="17" fillId="0" borderId="0" xfId="0" applyNumberFormat="1" applyFont="1"/>
    <xf numFmtId="0" fontId="0" fillId="0" borderId="0" xfId="0" applyProtection="1">
      <protection locked="0"/>
    </xf>
    <xf numFmtId="10" fontId="0" fillId="2" borderId="7" xfId="0" applyNumberFormat="1" applyFill="1" applyBorder="1" applyProtection="1">
      <protection locked="0"/>
    </xf>
    <xf numFmtId="10" fontId="0" fillId="2" borderId="8" xfId="0" applyNumberFormat="1" applyFill="1" applyBorder="1" applyProtection="1">
      <protection locked="0"/>
    </xf>
    <xf numFmtId="10" fontId="0" fillId="10" borderId="3" xfId="0" applyNumberFormat="1" applyFill="1" applyBorder="1" applyProtection="1">
      <protection locked="0"/>
    </xf>
    <xf numFmtId="10" fontId="0" fillId="2" borderId="17" xfId="0" applyNumberFormat="1" applyFill="1" applyBorder="1" applyProtection="1">
      <protection locked="0"/>
    </xf>
    <xf numFmtId="165" fontId="0" fillId="0" borderId="0" xfId="0" applyNumberFormat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7"/>
  <sheetViews>
    <sheetView topLeftCell="A45" workbookViewId="0">
      <selection activeCell="B83" sqref="B83"/>
    </sheetView>
  </sheetViews>
  <sheetFormatPr defaultColWidth="14.42578125" defaultRowHeight="15" customHeight="1" x14ac:dyDescent="0.25"/>
  <cols>
    <col min="1" max="1" width="10.140625" customWidth="1"/>
    <col min="2" max="2" width="32.42578125" customWidth="1"/>
    <col min="3" max="3" width="12.28515625" customWidth="1"/>
    <col min="4" max="4" width="14.85546875" customWidth="1"/>
    <col min="5" max="7" width="12.28515625" customWidth="1"/>
    <col min="8" max="8" width="17.7109375" bestFit="1" customWidth="1"/>
    <col min="9" max="9" width="8.5703125" customWidth="1"/>
    <col min="10" max="24" width="7.5703125" customWidth="1"/>
  </cols>
  <sheetData>
    <row r="1" spans="1:10" ht="14.25" customHeight="1" x14ac:dyDescent="0.25">
      <c r="A1" s="74" t="s">
        <v>52</v>
      </c>
    </row>
    <row r="2" spans="1:10" ht="14.25" customHeight="1" x14ac:dyDescent="0.25">
      <c r="A2" s="74" t="s">
        <v>67</v>
      </c>
    </row>
    <row r="3" spans="1:10" ht="14.25" customHeight="1" x14ac:dyDescent="0.25">
      <c r="A3" s="74" t="s">
        <v>53</v>
      </c>
    </row>
    <row r="4" spans="1:10" ht="14.25" customHeight="1" x14ac:dyDescent="0.25">
      <c r="A4" s="75">
        <v>45212</v>
      </c>
    </row>
    <row r="5" spans="1:10" ht="14.25" customHeight="1" x14ac:dyDescent="0.25">
      <c r="A5" s="2"/>
    </row>
    <row r="6" spans="1:10" ht="14.25" customHeight="1" x14ac:dyDescent="0.25">
      <c r="A6" s="76" t="s">
        <v>0</v>
      </c>
      <c r="B6" s="1"/>
    </row>
    <row r="7" spans="1:10" ht="14.25" customHeight="1" x14ac:dyDescent="0.25">
      <c r="A7" s="77" t="s">
        <v>55</v>
      </c>
    </row>
    <row r="8" spans="1:10" ht="14.25" customHeight="1" x14ac:dyDescent="0.25">
      <c r="A8" s="77" t="s">
        <v>68</v>
      </c>
    </row>
    <row r="9" spans="1:10" ht="14.25" customHeight="1" x14ac:dyDescent="0.25">
      <c r="A9" s="78" t="s">
        <v>56</v>
      </c>
      <c r="B9" s="3"/>
      <c r="C9" s="3"/>
      <c r="D9" s="3"/>
      <c r="E9" s="3"/>
      <c r="F9" s="3"/>
    </row>
    <row r="10" spans="1:10" ht="14.25" customHeight="1" x14ac:dyDescent="0.25">
      <c r="A10" s="77" t="s">
        <v>1</v>
      </c>
    </row>
    <row r="11" spans="1:10" ht="14.25" customHeight="1" x14ac:dyDescent="0.25">
      <c r="A11" s="2"/>
    </row>
    <row r="12" spans="1:10" ht="14.25" customHeight="1" x14ac:dyDescent="0.25">
      <c r="A12" s="2"/>
      <c r="B12" t="s">
        <v>61</v>
      </c>
      <c r="C12" s="58"/>
      <c r="D12" s="58"/>
    </row>
    <row r="13" spans="1:10" ht="14.25" customHeight="1" x14ac:dyDescent="0.25">
      <c r="A13" s="2"/>
    </row>
    <row r="14" spans="1:10" ht="14.25" customHeight="1" x14ac:dyDescent="0.25">
      <c r="C14" s="63" t="s">
        <v>2</v>
      </c>
      <c r="D14" s="64"/>
      <c r="E14" s="63" t="s">
        <v>3</v>
      </c>
      <c r="F14" s="64"/>
      <c r="J14" s="32"/>
    </row>
    <row r="15" spans="1:10" ht="14.25" customHeight="1" x14ac:dyDescent="0.25">
      <c r="C15" s="59" t="s">
        <v>4</v>
      </c>
      <c r="D15" s="60"/>
      <c r="E15" s="59" t="s">
        <v>5</v>
      </c>
      <c r="F15" s="60"/>
      <c r="J15" s="32"/>
    </row>
    <row r="16" spans="1:10" ht="14.25" customHeight="1" x14ac:dyDescent="0.25">
      <c r="A16" s="4"/>
      <c r="B16" s="5"/>
      <c r="C16" s="6"/>
      <c r="D16" s="7"/>
      <c r="E16" s="6"/>
      <c r="F16" s="7"/>
      <c r="J16" s="32"/>
    </row>
    <row r="17" spans="1:10" ht="14.25" customHeight="1" x14ac:dyDescent="0.25">
      <c r="A17" s="8" t="s">
        <v>6</v>
      </c>
      <c r="B17" t="s">
        <v>7</v>
      </c>
      <c r="C17" s="6"/>
      <c r="D17" s="29">
        <v>20</v>
      </c>
      <c r="E17" s="6"/>
      <c r="F17" s="30">
        <v>20</v>
      </c>
      <c r="J17" s="32"/>
    </row>
    <row r="18" spans="1:10" ht="14.25" customHeight="1" x14ac:dyDescent="0.25">
      <c r="A18" s="8"/>
      <c r="B18" t="s">
        <v>8</v>
      </c>
      <c r="C18" s="80">
        <v>0</v>
      </c>
      <c r="D18" s="9"/>
      <c r="E18" s="80">
        <v>0</v>
      </c>
      <c r="F18" s="10"/>
      <c r="J18" s="32"/>
    </row>
    <row r="19" spans="1:10" ht="14.25" customHeight="1" x14ac:dyDescent="0.25">
      <c r="A19" s="8"/>
      <c r="C19" s="6"/>
      <c r="D19" s="9">
        <f>D17+(D17*C18)</f>
        <v>20</v>
      </c>
      <c r="E19" s="6"/>
      <c r="F19" s="10">
        <f>F17+(F17*E18)</f>
        <v>20</v>
      </c>
      <c r="J19" s="32"/>
    </row>
    <row r="20" spans="1:10" ht="14.25" customHeight="1" x14ac:dyDescent="0.25">
      <c r="A20" s="8"/>
      <c r="B20" s="7"/>
      <c r="C20" s="6"/>
      <c r="D20" s="7"/>
      <c r="E20" s="6"/>
      <c r="F20" s="7"/>
    </row>
    <row r="21" spans="1:10" ht="14.25" customHeight="1" x14ac:dyDescent="0.25">
      <c r="A21" s="8" t="s">
        <v>9</v>
      </c>
      <c r="B21" s="7" t="s">
        <v>10</v>
      </c>
      <c r="C21" s="80">
        <v>0</v>
      </c>
      <c r="D21" s="7"/>
      <c r="E21" s="80">
        <v>0</v>
      </c>
      <c r="F21" s="7"/>
      <c r="J21" s="32"/>
    </row>
    <row r="22" spans="1:10" ht="14.25" customHeight="1" x14ac:dyDescent="0.25">
      <c r="A22" s="8"/>
      <c r="B22" s="7" t="s">
        <v>11</v>
      </c>
      <c r="C22" s="80">
        <v>0</v>
      </c>
      <c r="D22" s="7"/>
      <c r="E22" s="80">
        <v>0</v>
      </c>
      <c r="F22" s="7"/>
    </row>
    <row r="23" spans="1:10" ht="14.25" customHeight="1" x14ac:dyDescent="0.25">
      <c r="A23" s="8"/>
      <c r="B23" s="7" t="s">
        <v>12</v>
      </c>
      <c r="C23" s="80">
        <v>0</v>
      </c>
      <c r="D23" s="7"/>
      <c r="E23" s="80">
        <v>0</v>
      </c>
      <c r="F23" s="7"/>
    </row>
    <row r="24" spans="1:10" ht="14.25" customHeight="1" x14ac:dyDescent="0.25">
      <c r="A24" s="8"/>
      <c r="B24" s="7" t="s">
        <v>13</v>
      </c>
      <c r="C24" s="80">
        <v>0</v>
      </c>
      <c r="D24" s="7"/>
      <c r="E24" s="80">
        <v>0</v>
      </c>
      <c r="F24" s="7"/>
    </row>
    <row r="25" spans="1:10" ht="14.25" customHeight="1" x14ac:dyDescent="0.25">
      <c r="A25" s="8"/>
      <c r="B25" s="7" t="s">
        <v>14</v>
      </c>
      <c r="C25" s="80">
        <v>0</v>
      </c>
      <c r="D25" s="7"/>
      <c r="E25" s="80">
        <v>0</v>
      </c>
      <c r="F25" s="7"/>
    </row>
    <row r="26" spans="1:10" ht="14.25" customHeight="1" x14ac:dyDescent="0.25">
      <c r="A26" s="8"/>
      <c r="B26" s="7" t="s">
        <v>15</v>
      </c>
      <c r="C26" s="80">
        <v>0</v>
      </c>
      <c r="D26" s="7"/>
      <c r="E26" s="80">
        <v>0</v>
      </c>
      <c r="F26" s="7"/>
    </row>
    <row r="27" spans="1:10" ht="14.25" customHeight="1" x14ac:dyDescent="0.25">
      <c r="A27" s="8"/>
      <c r="B27" s="7" t="s">
        <v>16</v>
      </c>
      <c r="C27" s="80">
        <v>0</v>
      </c>
      <c r="D27" s="7"/>
      <c r="E27" s="80">
        <v>0</v>
      </c>
      <c r="F27" s="7"/>
    </row>
    <row r="28" spans="1:10" ht="14.25" customHeight="1" x14ac:dyDescent="0.25">
      <c r="A28" s="8"/>
      <c r="B28" s="7" t="s">
        <v>17</v>
      </c>
      <c r="C28" s="81">
        <v>0</v>
      </c>
      <c r="D28" s="7"/>
      <c r="E28" s="81">
        <v>0</v>
      </c>
      <c r="F28" s="7"/>
    </row>
    <row r="29" spans="1:10" ht="14.25" customHeight="1" x14ac:dyDescent="0.25">
      <c r="A29" s="8"/>
      <c r="B29" s="7"/>
      <c r="C29" s="11">
        <f>SUM(C21:C28)</f>
        <v>0</v>
      </c>
      <c r="D29" s="7"/>
      <c r="E29" s="11">
        <f>SUM(E21:E28)</f>
        <v>0</v>
      </c>
      <c r="F29" s="7"/>
    </row>
    <row r="30" spans="1:10" ht="14.25" customHeight="1" x14ac:dyDescent="0.25">
      <c r="A30" s="8"/>
      <c r="B30" s="7"/>
      <c r="C30" s="11"/>
      <c r="D30" s="10">
        <f>D19+(D19*C29)</f>
        <v>20</v>
      </c>
      <c r="E30" s="11"/>
      <c r="F30" s="10">
        <f>F19+(F19*E29)</f>
        <v>20</v>
      </c>
    </row>
    <row r="31" spans="1:10" ht="14.25" customHeight="1" x14ac:dyDescent="0.25">
      <c r="A31" s="8"/>
      <c r="B31" s="7"/>
      <c r="C31" s="11"/>
      <c r="D31" s="10"/>
      <c r="E31" s="11"/>
      <c r="F31" s="10"/>
    </row>
    <row r="32" spans="1:10" ht="14.25" customHeight="1" x14ac:dyDescent="0.25">
      <c r="A32" s="8"/>
      <c r="B32" s="7" t="s">
        <v>18</v>
      </c>
      <c r="C32" s="80">
        <v>0</v>
      </c>
      <c r="D32" s="7"/>
      <c r="E32" s="80">
        <v>0</v>
      </c>
      <c r="F32" s="7"/>
    </row>
    <row r="33" spans="1:10" ht="14.25" customHeight="1" x14ac:dyDescent="0.25">
      <c r="A33" s="8"/>
      <c r="B33" s="7" t="s">
        <v>19</v>
      </c>
      <c r="C33" s="82">
        <v>0</v>
      </c>
      <c r="D33" s="7"/>
      <c r="E33" s="82">
        <v>0</v>
      </c>
      <c r="F33" s="7"/>
      <c r="J33" s="32"/>
    </row>
    <row r="34" spans="1:10" ht="14.25" customHeight="1" x14ac:dyDescent="0.25">
      <c r="A34" s="8"/>
      <c r="B34" s="7"/>
      <c r="C34" s="11">
        <f>C32+C33</f>
        <v>0</v>
      </c>
      <c r="D34" s="7"/>
      <c r="E34" s="11">
        <f>E32+E33</f>
        <v>0</v>
      </c>
      <c r="F34" s="7"/>
      <c r="J34" s="32"/>
    </row>
    <row r="35" spans="1:10" ht="14.25" customHeight="1" x14ac:dyDescent="0.25">
      <c r="A35" s="8"/>
      <c r="B35" s="7"/>
      <c r="C35" s="6"/>
      <c r="D35" s="10">
        <f>D30+(D30*C34)</f>
        <v>20</v>
      </c>
      <c r="E35" s="6"/>
      <c r="F35" s="10">
        <f>F30+(F30*E34)</f>
        <v>20</v>
      </c>
      <c r="J35" s="32"/>
    </row>
    <row r="36" spans="1:10" ht="14.25" customHeight="1" x14ac:dyDescent="0.25">
      <c r="A36" s="8"/>
      <c r="B36" s="7"/>
      <c r="C36" s="6"/>
      <c r="D36" s="7"/>
      <c r="E36" s="6"/>
      <c r="F36" s="7"/>
      <c r="J36" s="32"/>
    </row>
    <row r="37" spans="1:10" ht="14.25" customHeight="1" x14ac:dyDescent="0.25">
      <c r="A37" s="8" t="s">
        <v>20</v>
      </c>
      <c r="B37" s="7" t="s">
        <v>21</v>
      </c>
      <c r="C37" s="80">
        <v>0</v>
      </c>
      <c r="D37" s="7"/>
      <c r="E37" s="80">
        <v>0</v>
      </c>
      <c r="F37" s="7"/>
      <c r="J37" s="32"/>
    </row>
    <row r="38" spans="1:10" ht="14.25" customHeight="1" x14ac:dyDescent="0.25">
      <c r="A38" s="8"/>
      <c r="B38" s="7" t="s">
        <v>22</v>
      </c>
      <c r="C38" s="80">
        <v>0</v>
      </c>
      <c r="D38" s="7"/>
      <c r="E38" s="80">
        <v>0</v>
      </c>
      <c r="F38" s="7"/>
      <c r="J38" s="32"/>
    </row>
    <row r="39" spans="1:10" ht="14.25" customHeight="1" x14ac:dyDescent="0.25">
      <c r="A39" s="8"/>
      <c r="B39" s="7" t="s">
        <v>23</v>
      </c>
      <c r="C39" s="80">
        <v>0</v>
      </c>
      <c r="D39" s="7"/>
      <c r="E39" s="80">
        <v>0</v>
      </c>
      <c r="F39" s="7"/>
    </row>
    <row r="40" spans="1:10" ht="14.25" customHeight="1" x14ac:dyDescent="0.25">
      <c r="A40" s="8"/>
      <c r="B40" s="7" t="s">
        <v>24</v>
      </c>
      <c r="C40" s="80">
        <v>0</v>
      </c>
      <c r="D40" s="7"/>
      <c r="E40" s="80">
        <v>0</v>
      </c>
      <c r="F40" s="7"/>
    </row>
    <row r="41" spans="1:10" ht="14.25" customHeight="1" x14ac:dyDescent="0.25">
      <c r="A41" s="8"/>
      <c r="B41" s="7" t="s">
        <v>25</v>
      </c>
      <c r="C41" s="80">
        <v>0</v>
      </c>
      <c r="D41" s="7"/>
      <c r="E41" s="80">
        <v>0</v>
      </c>
      <c r="F41" s="7"/>
      <c r="J41" s="32"/>
    </row>
    <row r="42" spans="1:10" ht="14.25" customHeight="1" x14ac:dyDescent="0.25">
      <c r="A42" s="8"/>
      <c r="B42" s="7" t="s">
        <v>26</v>
      </c>
      <c r="C42" s="80">
        <v>0</v>
      </c>
      <c r="D42" s="7"/>
      <c r="E42" s="80">
        <v>0</v>
      </c>
      <c r="F42" s="7"/>
    </row>
    <row r="43" spans="1:10" ht="14.25" customHeight="1" x14ac:dyDescent="0.25">
      <c r="A43" s="8"/>
      <c r="B43" s="7" t="s">
        <v>27</v>
      </c>
      <c r="C43" s="80">
        <v>0</v>
      </c>
      <c r="D43" s="7"/>
      <c r="E43" s="80">
        <v>0</v>
      </c>
      <c r="F43" s="7"/>
    </row>
    <row r="44" spans="1:10" ht="14.25" customHeight="1" x14ac:dyDescent="0.25">
      <c r="A44" s="8"/>
      <c r="B44" s="7" t="s">
        <v>28</v>
      </c>
      <c r="C44" s="80">
        <v>0</v>
      </c>
      <c r="D44" s="7"/>
      <c r="E44" s="80">
        <v>0</v>
      </c>
      <c r="F44" s="7"/>
    </row>
    <row r="45" spans="1:10" ht="14.25" customHeight="1" x14ac:dyDescent="0.25">
      <c r="A45" s="8"/>
      <c r="B45" s="7" t="s">
        <v>29</v>
      </c>
      <c r="C45" s="80">
        <v>0</v>
      </c>
      <c r="D45" s="7"/>
      <c r="E45" s="80">
        <v>0</v>
      </c>
      <c r="F45" s="7"/>
    </row>
    <row r="46" spans="1:10" ht="14.25" customHeight="1" x14ac:dyDescent="0.25">
      <c r="A46" s="8"/>
      <c r="B46" s="7" t="s">
        <v>30</v>
      </c>
      <c r="C46" s="80">
        <v>0</v>
      </c>
      <c r="D46" s="7"/>
      <c r="E46" s="11"/>
      <c r="F46" s="7"/>
    </row>
    <row r="47" spans="1:10" ht="14.25" customHeight="1" x14ac:dyDescent="0.25">
      <c r="A47" s="8"/>
      <c r="B47" s="7" t="s">
        <v>31</v>
      </c>
      <c r="C47" s="11"/>
      <c r="D47" s="7"/>
      <c r="E47" s="80">
        <v>0</v>
      </c>
      <c r="F47" s="7"/>
    </row>
    <row r="48" spans="1:10" ht="14.25" customHeight="1" x14ac:dyDescent="0.25">
      <c r="A48" s="52"/>
      <c r="B48" t="s">
        <v>47</v>
      </c>
      <c r="C48" s="83">
        <v>0</v>
      </c>
      <c r="E48" s="83">
        <v>0</v>
      </c>
      <c r="F48" s="36"/>
    </row>
    <row r="49" spans="1:9" ht="14.25" customHeight="1" x14ac:dyDescent="0.25">
      <c r="A49" s="8"/>
      <c r="B49" s="7" t="s">
        <v>32</v>
      </c>
      <c r="C49" s="81">
        <v>0</v>
      </c>
      <c r="D49" s="7"/>
      <c r="E49" s="81">
        <v>0</v>
      </c>
      <c r="F49" s="7"/>
    </row>
    <row r="50" spans="1:9" ht="14.25" customHeight="1" x14ac:dyDescent="0.25">
      <c r="A50" s="8"/>
      <c r="B50" s="7"/>
      <c r="C50" s="11">
        <f>SUM(C37:C49)</f>
        <v>0</v>
      </c>
      <c r="D50" s="7"/>
      <c r="E50" s="11">
        <f>SUM(E37:E49)</f>
        <v>0</v>
      </c>
      <c r="F50" s="7"/>
    </row>
    <row r="51" spans="1:9" ht="14.25" customHeight="1" x14ac:dyDescent="0.25">
      <c r="A51" s="8"/>
      <c r="B51" s="7"/>
      <c r="C51" s="6"/>
      <c r="D51" s="10">
        <f>D35+(D35*C50)</f>
        <v>20</v>
      </c>
      <c r="E51" s="6"/>
      <c r="F51" s="10">
        <f>F35+(F35*E50)</f>
        <v>20</v>
      </c>
    </row>
    <row r="52" spans="1:9" ht="14.25" customHeight="1" x14ac:dyDescent="0.25">
      <c r="A52" s="8"/>
      <c r="B52" s="7"/>
      <c r="C52" s="6"/>
      <c r="D52" s="10"/>
      <c r="E52" s="6"/>
      <c r="F52" s="10"/>
    </row>
    <row r="53" spans="1:9" ht="14.25" customHeight="1" x14ac:dyDescent="0.25">
      <c r="A53" s="8"/>
      <c r="B53" s="7"/>
      <c r="C53" s="6"/>
      <c r="D53" s="10"/>
      <c r="E53" s="6"/>
      <c r="F53" s="10"/>
    </row>
    <row r="54" spans="1:9" ht="14.25" customHeight="1" x14ac:dyDescent="0.25">
      <c r="A54" s="12" t="s">
        <v>33</v>
      </c>
      <c r="B54" s="13" t="s">
        <v>34</v>
      </c>
      <c r="C54" s="80">
        <v>0</v>
      </c>
      <c r="D54" s="7"/>
      <c r="E54" s="80">
        <v>0</v>
      </c>
      <c r="F54" s="7"/>
      <c r="I54" s="31"/>
    </row>
    <row r="55" spans="1:9" ht="14.25" customHeight="1" x14ac:dyDescent="0.25">
      <c r="A55" s="6"/>
      <c r="B55" s="14" t="s">
        <v>35</v>
      </c>
      <c r="C55" s="81">
        <v>0</v>
      </c>
      <c r="D55" s="7"/>
      <c r="E55" s="81">
        <v>0</v>
      </c>
      <c r="F55" s="7"/>
    </row>
    <row r="56" spans="1:9" ht="14.25" customHeight="1" x14ac:dyDescent="0.25">
      <c r="A56" s="6"/>
      <c r="B56" s="15"/>
      <c r="C56" s="11">
        <f>SUM(C54:C55)</f>
        <v>0</v>
      </c>
      <c r="D56" s="7"/>
      <c r="E56" s="11">
        <f>SUM(E54:E55)</f>
        <v>0</v>
      </c>
      <c r="F56" s="7"/>
    </row>
    <row r="57" spans="1:9" ht="14.25" customHeight="1" x14ac:dyDescent="0.25">
      <c r="A57" s="33"/>
      <c r="B57" s="34"/>
      <c r="C57" s="35"/>
      <c r="D57" s="37">
        <f>D51+(D51*C56)</f>
        <v>20</v>
      </c>
      <c r="E57" s="35"/>
      <c r="F57" s="37">
        <f>F51+(F51*E56)</f>
        <v>20</v>
      </c>
    </row>
    <row r="58" spans="1:9" ht="14.25" customHeight="1" x14ac:dyDescent="0.25">
      <c r="A58" s="33"/>
      <c r="B58" s="34"/>
      <c r="C58" s="35"/>
      <c r="D58" s="37"/>
      <c r="E58" s="35"/>
      <c r="F58" s="36"/>
    </row>
    <row r="59" spans="1:9" ht="14.25" customHeight="1" x14ac:dyDescent="0.25">
      <c r="A59" s="33"/>
      <c r="B59" s="38" t="s">
        <v>49</v>
      </c>
      <c r="C59" s="35">
        <v>0.04</v>
      </c>
      <c r="D59" s="36"/>
      <c r="E59" s="35">
        <v>0.04</v>
      </c>
      <c r="F59" s="36"/>
    </row>
    <row r="60" spans="1:9" ht="14.25" customHeight="1" x14ac:dyDescent="0.25">
      <c r="A60" s="33"/>
      <c r="B60" s="38"/>
      <c r="C60" s="35"/>
      <c r="D60" s="36"/>
      <c r="E60" s="35"/>
      <c r="F60" s="36"/>
    </row>
    <row r="61" spans="1:9" ht="14.25" customHeight="1" x14ac:dyDescent="0.25">
      <c r="A61" s="6"/>
      <c r="B61" s="15" t="s">
        <v>36</v>
      </c>
      <c r="C61" s="6"/>
      <c r="D61" s="16">
        <f>(D57+(D57*C59))</f>
        <v>20.8</v>
      </c>
      <c r="E61" s="6"/>
      <c r="F61" s="16">
        <f>(F57+(F57*E59))</f>
        <v>20.8</v>
      </c>
    </row>
    <row r="62" spans="1:9" ht="14.25" customHeight="1" x14ac:dyDescent="0.25">
      <c r="A62" s="17"/>
      <c r="B62" s="18"/>
      <c r="C62" s="17"/>
      <c r="D62" s="18"/>
      <c r="E62" s="17"/>
      <c r="F62" s="18"/>
    </row>
    <row r="63" spans="1:9" ht="14.25" customHeight="1" x14ac:dyDescent="0.25"/>
    <row r="64" spans="1:9" ht="14.25" customHeight="1" x14ac:dyDescent="0.25">
      <c r="A64" t="s">
        <v>37</v>
      </c>
    </row>
    <row r="65" spans="1:8" ht="14.25" customHeight="1" x14ac:dyDescent="0.25">
      <c r="A65" t="s">
        <v>38</v>
      </c>
    </row>
    <row r="66" spans="1:8" ht="14.25" customHeight="1" x14ac:dyDescent="0.25">
      <c r="A66" t="s">
        <v>39</v>
      </c>
    </row>
    <row r="67" spans="1:8" ht="14.25" customHeight="1" x14ac:dyDescent="0.25">
      <c r="G67" s="79"/>
    </row>
    <row r="68" spans="1:8" ht="14.25" customHeight="1" x14ac:dyDescent="0.25">
      <c r="B68" s="19"/>
      <c r="C68" s="20"/>
      <c r="D68" s="20"/>
      <c r="E68" s="21"/>
      <c r="F68" s="22" t="s">
        <v>40</v>
      </c>
      <c r="G68" s="22"/>
      <c r="H68" s="23" t="s">
        <v>41</v>
      </c>
    </row>
    <row r="69" spans="1:8" ht="14.25" customHeight="1" x14ac:dyDescent="0.25">
      <c r="B69" s="19" t="s">
        <v>62</v>
      </c>
      <c r="C69" s="20" t="s">
        <v>42</v>
      </c>
      <c r="D69" s="19"/>
      <c r="E69" s="21"/>
      <c r="F69" s="28">
        <v>50</v>
      </c>
      <c r="G69" s="22" t="s">
        <v>43</v>
      </c>
      <c r="H69" s="24">
        <f>(D61)*F69</f>
        <v>1040</v>
      </c>
    </row>
    <row r="70" spans="1:8" ht="14.25" customHeight="1" x14ac:dyDescent="0.25">
      <c r="B70" s="19" t="s">
        <v>63</v>
      </c>
      <c r="C70" s="20" t="s">
        <v>44</v>
      </c>
      <c r="D70" s="19"/>
      <c r="E70" s="21"/>
      <c r="F70" s="28">
        <v>10</v>
      </c>
      <c r="G70" s="22" t="s">
        <v>43</v>
      </c>
      <c r="H70" s="24">
        <f>(F61)*F70</f>
        <v>208</v>
      </c>
    </row>
    <row r="71" spans="1:8" ht="14.25" customHeight="1" x14ac:dyDescent="0.25">
      <c r="B71" s="31"/>
      <c r="H71" s="25"/>
    </row>
    <row r="72" spans="1:8" ht="14.25" customHeight="1" x14ac:dyDescent="0.25">
      <c r="C72" s="49" t="s">
        <v>54</v>
      </c>
      <c r="D72" s="49" t="s">
        <v>60</v>
      </c>
      <c r="E72" s="65" t="s">
        <v>59</v>
      </c>
      <c r="F72" s="65"/>
      <c r="G72" s="66"/>
    </row>
    <row r="73" spans="1:8" ht="14.25" customHeight="1" x14ac:dyDescent="0.25">
      <c r="B73" s="22" t="s">
        <v>45</v>
      </c>
      <c r="C73" s="53">
        <f>(C56+E56)/2</f>
        <v>0</v>
      </c>
      <c r="D73" s="51">
        <v>20</v>
      </c>
      <c r="E73" s="67">
        <v>20</v>
      </c>
      <c r="F73" s="67"/>
      <c r="G73" s="68"/>
    </row>
    <row r="74" spans="1:8" ht="14.25" customHeight="1" x14ac:dyDescent="0.25"/>
    <row r="75" spans="1:8" ht="14.25" customHeight="1" x14ac:dyDescent="0.25">
      <c r="D75" t="s">
        <v>46</v>
      </c>
      <c r="E75" s="26">
        <f>C73*D73*E73</f>
        <v>0</v>
      </c>
    </row>
    <row r="76" spans="1:8" ht="14.25" customHeight="1" x14ac:dyDescent="0.25"/>
    <row r="77" spans="1:8" ht="14.25" customHeight="1" x14ac:dyDescent="0.25">
      <c r="F77" s="61" t="s">
        <v>48</v>
      </c>
      <c r="G77" s="62"/>
      <c r="H77" s="27">
        <f>H69+H70+E75</f>
        <v>1248</v>
      </c>
    </row>
    <row r="78" spans="1:8" ht="14.25" customHeight="1" x14ac:dyDescent="0.25"/>
    <row r="79" spans="1:8" ht="14.25" customHeight="1" x14ac:dyDescent="0.25"/>
    <row r="80" spans="1:8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  <row r="1005" ht="14.25" customHeight="1" x14ac:dyDescent="0.25"/>
    <row r="1006" ht="14.25" customHeight="1" x14ac:dyDescent="0.25"/>
    <row r="1007" ht="14.25" customHeight="1" x14ac:dyDescent="0.25"/>
  </sheetData>
  <sheetProtection algorithmName="SHA-512" hashValue="AoWmqCuhJQShcowgn9Pj5wvGnWrTbQSwJkg0D3uqF2FiimIrbCVq5N07zIi4ycG1raHRllZNuZMUdjpB+vTZpA==" saltValue="ofQqXk21ioCSgVYZ1+vrQw==" spinCount="100000" sheet="1" objects="1" scenarios="1"/>
  <mergeCells count="8">
    <mergeCell ref="C12:D12"/>
    <mergeCell ref="E15:F15"/>
    <mergeCell ref="F77:G77"/>
    <mergeCell ref="C14:D14"/>
    <mergeCell ref="E14:F14"/>
    <mergeCell ref="C15:D15"/>
    <mergeCell ref="E72:G72"/>
    <mergeCell ref="E73:G73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73FBA-834C-41BF-AEBB-E64FF1914819}">
  <dimension ref="A1:AK52"/>
  <sheetViews>
    <sheetView tabSelected="1" topLeftCell="A4" workbookViewId="0">
      <selection activeCell="I11" sqref="I11"/>
    </sheetView>
  </sheetViews>
  <sheetFormatPr defaultColWidth="8.85546875" defaultRowHeight="15" x14ac:dyDescent="0.25"/>
  <cols>
    <col min="1" max="1" width="10.42578125" bestFit="1" customWidth="1"/>
    <col min="2" max="2" width="20.85546875" bestFit="1" customWidth="1"/>
    <col min="3" max="4" width="10.28515625" customWidth="1"/>
    <col min="5" max="5" width="10.28515625" bestFit="1" customWidth="1"/>
    <col min="6" max="6" width="13.42578125" bestFit="1" customWidth="1"/>
    <col min="12" max="16" width="10.42578125" bestFit="1" customWidth="1"/>
    <col min="18" max="18" width="8.85546875" style="40"/>
    <col min="22" max="22" width="9.28515625" customWidth="1"/>
  </cols>
  <sheetData>
    <row r="1" spans="1:37" x14ac:dyDescent="0.25">
      <c r="A1" s="74" t="s">
        <v>52</v>
      </c>
    </row>
    <row r="2" spans="1:37" x14ac:dyDescent="0.25">
      <c r="A2" s="74" t="s">
        <v>67</v>
      </c>
    </row>
    <row r="3" spans="1:37" x14ac:dyDescent="0.25">
      <c r="A3" s="74" t="s">
        <v>57</v>
      </c>
    </row>
    <row r="4" spans="1:37" x14ac:dyDescent="0.25">
      <c r="A4" s="75">
        <v>45212</v>
      </c>
    </row>
    <row r="5" spans="1:37" x14ac:dyDescent="0.25">
      <c r="A5" s="41"/>
    </row>
    <row r="6" spans="1:37" x14ac:dyDescent="0.25">
      <c r="A6" s="76" t="s">
        <v>0</v>
      </c>
      <c r="B6" s="50"/>
      <c r="C6" s="50"/>
    </row>
    <row r="7" spans="1:37" x14ac:dyDescent="0.25">
      <c r="A7" s="78" t="s">
        <v>58</v>
      </c>
      <c r="B7" s="43"/>
    </row>
    <row r="8" spans="1:37" x14ac:dyDescent="0.25">
      <c r="A8" s="77" t="s">
        <v>69</v>
      </c>
    </row>
    <row r="9" spans="1:37" x14ac:dyDescent="0.25">
      <c r="A9" s="77" t="s">
        <v>50</v>
      </c>
    </row>
    <row r="12" spans="1:37" x14ac:dyDescent="0.25">
      <c r="B12" s="42" t="s">
        <v>51</v>
      </c>
      <c r="C12" s="70"/>
      <c r="D12" s="71"/>
      <c r="L12" s="32"/>
    </row>
    <row r="13" spans="1:37" x14ac:dyDescent="0.25">
      <c r="L13" s="32"/>
      <c r="S13" s="32"/>
    </row>
    <row r="14" spans="1:37" x14ac:dyDescent="0.25">
      <c r="U14" s="32" t="s">
        <v>70</v>
      </c>
    </row>
    <row r="15" spans="1:37" x14ac:dyDescent="0.25">
      <c r="B15" t="s">
        <v>64</v>
      </c>
      <c r="C15" t="s">
        <v>65</v>
      </c>
      <c r="R15"/>
      <c r="T15" s="39"/>
      <c r="U15" s="32" t="s">
        <v>71</v>
      </c>
    </row>
    <row r="16" spans="1:37" x14ac:dyDescent="0.25">
      <c r="C16" s="46">
        <v>1</v>
      </c>
      <c r="D16" s="46">
        <v>2</v>
      </c>
      <c r="E16" s="46">
        <v>3</v>
      </c>
      <c r="F16" s="46">
        <v>4</v>
      </c>
      <c r="G16" s="46">
        <v>5</v>
      </c>
      <c r="H16" s="46">
        <v>6</v>
      </c>
      <c r="I16" s="46">
        <v>7</v>
      </c>
      <c r="J16" s="46">
        <v>8</v>
      </c>
      <c r="K16" s="46">
        <v>9</v>
      </c>
      <c r="L16" s="46">
        <v>10</v>
      </c>
      <c r="M16" s="46">
        <v>11</v>
      </c>
      <c r="N16" s="46">
        <v>12</v>
      </c>
      <c r="O16" s="46">
        <v>13</v>
      </c>
      <c r="P16" s="46">
        <v>14</v>
      </c>
      <c r="Q16" s="46">
        <v>15</v>
      </c>
      <c r="R16" s="46">
        <v>16</v>
      </c>
      <c r="T16" s="39"/>
      <c r="V16">
        <v>1</v>
      </c>
      <c r="W16">
        <v>2</v>
      </c>
      <c r="X16">
        <v>3</v>
      </c>
      <c r="Y16">
        <v>4</v>
      </c>
      <c r="Z16">
        <v>5</v>
      </c>
      <c r="AA16">
        <v>6</v>
      </c>
      <c r="AB16">
        <v>7</v>
      </c>
      <c r="AC16">
        <v>8</v>
      </c>
      <c r="AD16">
        <v>9</v>
      </c>
      <c r="AE16">
        <v>10</v>
      </c>
      <c r="AF16">
        <v>11</v>
      </c>
      <c r="AG16">
        <v>12</v>
      </c>
      <c r="AH16">
        <v>13</v>
      </c>
      <c r="AI16">
        <v>14</v>
      </c>
      <c r="AJ16">
        <v>15</v>
      </c>
      <c r="AK16">
        <v>16</v>
      </c>
    </row>
    <row r="17" spans="2:37" x14ac:dyDescent="0.25">
      <c r="B17">
        <v>1</v>
      </c>
      <c r="C17" s="54"/>
      <c r="D17" s="55">
        <f t="shared" ref="D17:R32" si="0">$C$17*W37</f>
        <v>0</v>
      </c>
      <c r="E17" s="55">
        <f t="shared" si="0"/>
        <v>0</v>
      </c>
      <c r="F17" s="55">
        <f t="shared" si="0"/>
        <v>0</v>
      </c>
      <c r="G17" s="55">
        <f t="shared" si="0"/>
        <v>0</v>
      </c>
      <c r="H17" s="55">
        <f t="shared" si="0"/>
        <v>0</v>
      </c>
      <c r="I17" s="55">
        <f t="shared" si="0"/>
        <v>0</v>
      </c>
      <c r="J17" s="55">
        <f t="shared" si="0"/>
        <v>0</v>
      </c>
      <c r="K17" s="55">
        <f t="shared" si="0"/>
        <v>0</v>
      </c>
      <c r="L17" s="55">
        <f t="shared" si="0"/>
        <v>0</v>
      </c>
      <c r="M17" s="55">
        <f t="shared" si="0"/>
        <v>0</v>
      </c>
      <c r="N17" s="55">
        <f t="shared" si="0"/>
        <v>0</v>
      </c>
      <c r="O17" s="55">
        <f t="shared" si="0"/>
        <v>0</v>
      </c>
      <c r="P17" s="55">
        <f t="shared" si="0"/>
        <v>0</v>
      </c>
      <c r="Q17" s="55">
        <f t="shared" si="0"/>
        <v>0</v>
      </c>
      <c r="R17" s="55">
        <f t="shared" si="0"/>
        <v>0</v>
      </c>
      <c r="U17">
        <v>1</v>
      </c>
      <c r="V17" s="84">
        <v>1867</v>
      </c>
      <c r="W17" s="84">
        <v>1907</v>
      </c>
      <c r="X17" s="84">
        <v>1907</v>
      </c>
      <c r="Y17" s="84">
        <v>1942</v>
      </c>
      <c r="Z17" s="84">
        <v>1979</v>
      </c>
      <c r="AA17" s="84">
        <v>2047</v>
      </c>
      <c r="AB17" s="84">
        <v>2175</v>
      </c>
      <c r="AC17" s="84">
        <v>2439</v>
      </c>
      <c r="AD17" s="84">
        <v>2755</v>
      </c>
      <c r="AE17" s="84">
        <v>2755</v>
      </c>
      <c r="AF17" s="84">
        <v>2896</v>
      </c>
      <c r="AG17" s="84">
        <v>3031</v>
      </c>
      <c r="AH17" s="84">
        <v>4715</v>
      </c>
      <c r="AI17" s="84">
        <v>5399</v>
      </c>
      <c r="AJ17" s="84">
        <v>5668</v>
      </c>
      <c r="AK17" s="84">
        <v>6144</v>
      </c>
    </row>
    <row r="18" spans="2:37" x14ac:dyDescent="0.25">
      <c r="B18">
        <v>2</v>
      </c>
      <c r="C18" s="55">
        <f>$C$17*V38</f>
        <v>0</v>
      </c>
      <c r="D18" s="55">
        <f t="shared" si="0"/>
        <v>0</v>
      </c>
      <c r="E18" s="55">
        <f t="shared" si="0"/>
        <v>0</v>
      </c>
      <c r="F18" s="55">
        <f t="shared" si="0"/>
        <v>0</v>
      </c>
      <c r="G18" s="55">
        <f t="shared" si="0"/>
        <v>0</v>
      </c>
      <c r="H18" s="55">
        <f t="shared" si="0"/>
        <v>0</v>
      </c>
      <c r="I18" s="55">
        <f t="shared" si="0"/>
        <v>0</v>
      </c>
      <c r="J18" s="55">
        <f t="shared" si="0"/>
        <v>0</v>
      </c>
      <c r="K18" s="55">
        <f t="shared" si="0"/>
        <v>0</v>
      </c>
      <c r="L18" s="55">
        <f t="shared" si="0"/>
        <v>0</v>
      </c>
      <c r="M18" s="55">
        <f t="shared" si="0"/>
        <v>0</v>
      </c>
      <c r="N18" s="55">
        <f t="shared" si="0"/>
        <v>0</v>
      </c>
      <c r="O18" s="55">
        <f t="shared" si="0"/>
        <v>0</v>
      </c>
      <c r="P18" s="55">
        <f t="shared" si="0"/>
        <v>0</v>
      </c>
      <c r="Q18" s="55">
        <f t="shared" si="0"/>
        <v>0</v>
      </c>
      <c r="R18" s="55">
        <f t="shared" si="0"/>
        <v>0</v>
      </c>
      <c r="T18" s="44"/>
      <c r="U18">
        <v>2</v>
      </c>
      <c r="V18" s="84">
        <v>1941</v>
      </c>
      <c r="W18" s="84">
        <v>1979</v>
      </c>
      <c r="X18" s="84">
        <v>2047</v>
      </c>
      <c r="Y18" s="84">
        <v>2047</v>
      </c>
      <c r="Z18" s="84">
        <v>2047</v>
      </c>
      <c r="AA18" s="84">
        <v>2124</v>
      </c>
      <c r="AB18" s="84">
        <v>2234</v>
      </c>
      <c r="AC18" s="84">
        <v>2504</v>
      </c>
      <c r="AD18" s="84">
        <v>2896</v>
      </c>
      <c r="AE18" s="84">
        <v>3031</v>
      </c>
      <c r="AF18" s="84">
        <v>3031</v>
      </c>
      <c r="AG18" s="84">
        <v>3210</v>
      </c>
      <c r="AH18" s="84">
        <v>4857</v>
      </c>
      <c r="AI18" s="84">
        <v>5535</v>
      </c>
      <c r="AJ18" s="84">
        <v>5803</v>
      </c>
      <c r="AK18" s="84">
        <v>6314</v>
      </c>
    </row>
    <row r="19" spans="2:37" x14ac:dyDescent="0.25">
      <c r="B19">
        <v>3</v>
      </c>
      <c r="C19" s="55">
        <f t="shared" ref="C19:C23" si="1">$C$17*V39</f>
        <v>0</v>
      </c>
      <c r="D19" s="55">
        <f t="shared" si="0"/>
        <v>0</v>
      </c>
      <c r="E19" s="55">
        <f t="shared" si="0"/>
        <v>0</v>
      </c>
      <c r="F19" s="55">
        <f t="shared" si="0"/>
        <v>0</v>
      </c>
      <c r="G19" s="55">
        <f t="shared" si="0"/>
        <v>0</v>
      </c>
      <c r="H19" s="55">
        <f t="shared" si="0"/>
        <v>0</v>
      </c>
      <c r="I19" s="55">
        <f t="shared" si="0"/>
        <v>0</v>
      </c>
      <c r="J19" s="55">
        <f t="shared" si="0"/>
        <v>0</v>
      </c>
      <c r="K19" s="55">
        <f t="shared" si="0"/>
        <v>0</v>
      </c>
      <c r="L19" s="55">
        <f t="shared" si="0"/>
        <v>0</v>
      </c>
      <c r="M19" s="55">
        <f t="shared" si="0"/>
        <v>0</v>
      </c>
      <c r="N19" s="55">
        <f t="shared" si="0"/>
        <v>0</v>
      </c>
      <c r="O19" s="55">
        <f t="shared" si="0"/>
        <v>0</v>
      </c>
      <c r="P19" s="55">
        <f t="shared" si="0"/>
        <v>0</v>
      </c>
      <c r="Q19" s="55">
        <f t="shared" si="0"/>
        <v>0</v>
      </c>
      <c r="R19" s="55">
        <f t="shared" si="0"/>
        <v>0</v>
      </c>
      <c r="T19" s="44"/>
      <c r="U19">
        <v>3</v>
      </c>
      <c r="V19" s="84">
        <v>2013</v>
      </c>
      <c r="W19" s="84">
        <v>2047</v>
      </c>
      <c r="X19" s="84">
        <v>2124</v>
      </c>
      <c r="Y19" s="84">
        <v>2124</v>
      </c>
      <c r="Z19" s="84">
        <v>2124</v>
      </c>
      <c r="AA19" s="84">
        <v>2373</v>
      </c>
      <c r="AB19" s="84">
        <v>2373</v>
      </c>
      <c r="AC19" s="84">
        <v>2630</v>
      </c>
      <c r="AD19" s="84">
        <v>3177</v>
      </c>
      <c r="AE19" s="84">
        <v>3177</v>
      </c>
      <c r="AF19" s="84">
        <v>3181</v>
      </c>
      <c r="AG19" s="84">
        <v>3417</v>
      </c>
      <c r="AH19" s="84">
        <v>4991</v>
      </c>
      <c r="AI19" s="84">
        <v>5803</v>
      </c>
      <c r="AJ19" s="84">
        <v>5973</v>
      </c>
      <c r="AK19" s="84">
        <v>6486</v>
      </c>
    </row>
    <row r="20" spans="2:37" x14ac:dyDescent="0.25">
      <c r="B20">
        <v>4</v>
      </c>
      <c r="C20" s="55">
        <f t="shared" si="1"/>
        <v>0</v>
      </c>
      <c r="D20" s="55">
        <f t="shared" si="0"/>
        <v>0</v>
      </c>
      <c r="E20" s="55">
        <f t="shared" si="0"/>
        <v>0</v>
      </c>
      <c r="F20" s="55">
        <f t="shared" si="0"/>
        <v>0</v>
      </c>
      <c r="G20" s="55">
        <f t="shared" si="0"/>
        <v>0</v>
      </c>
      <c r="H20" s="55">
        <f t="shared" si="0"/>
        <v>0</v>
      </c>
      <c r="I20" s="55">
        <f t="shared" si="0"/>
        <v>0</v>
      </c>
      <c r="J20" s="55">
        <f t="shared" si="0"/>
        <v>0</v>
      </c>
      <c r="K20" s="55">
        <f t="shared" si="0"/>
        <v>0</v>
      </c>
      <c r="L20" s="55">
        <f t="shared" si="0"/>
        <v>0</v>
      </c>
      <c r="M20" s="55">
        <f t="shared" si="0"/>
        <v>0</v>
      </c>
      <c r="N20" s="55">
        <f t="shared" si="0"/>
        <v>0</v>
      </c>
      <c r="O20" s="55">
        <f t="shared" si="0"/>
        <v>0</v>
      </c>
      <c r="P20" s="55">
        <f t="shared" si="0"/>
        <v>0</v>
      </c>
      <c r="Q20" s="55">
        <f t="shared" si="0"/>
        <v>0</v>
      </c>
      <c r="R20" s="55">
        <f t="shared" si="0"/>
        <v>0</v>
      </c>
      <c r="T20" s="44"/>
      <c r="U20">
        <v>4</v>
      </c>
      <c r="V20" s="84">
        <v>2047</v>
      </c>
      <c r="W20" s="84">
        <v>2124</v>
      </c>
      <c r="X20" s="84">
        <v>2234</v>
      </c>
      <c r="Y20" s="84">
        <v>2234</v>
      </c>
      <c r="Z20" s="84">
        <v>2234</v>
      </c>
      <c r="AA20" s="84">
        <v>2504</v>
      </c>
      <c r="AB20" s="84">
        <v>2630</v>
      </c>
      <c r="AC20" s="84">
        <v>2896</v>
      </c>
      <c r="AD20" s="84">
        <v>3339</v>
      </c>
      <c r="AE20" s="84">
        <v>3339</v>
      </c>
      <c r="AF20" s="84">
        <v>3341</v>
      </c>
      <c r="AG20" s="84">
        <v>3626</v>
      </c>
      <c r="AH20" s="84">
        <v>5128</v>
      </c>
      <c r="AI20" s="84">
        <v>5973</v>
      </c>
      <c r="AJ20" s="84">
        <v>6314</v>
      </c>
      <c r="AK20" s="84">
        <v>6838</v>
      </c>
    </row>
    <row r="21" spans="2:37" x14ac:dyDescent="0.25">
      <c r="B21">
        <v>5</v>
      </c>
      <c r="C21" s="55">
        <f t="shared" si="1"/>
        <v>0</v>
      </c>
      <c r="D21" s="55">
        <f t="shared" si="0"/>
        <v>0</v>
      </c>
      <c r="E21" s="55">
        <f t="shared" si="0"/>
        <v>0</v>
      </c>
      <c r="F21" s="55">
        <f t="shared" si="0"/>
        <v>0</v>
      </c>
      <c r="G21" s="55">
        <f t="shared" si="0"/>
        <v>0</v>
      </c>
      <c r="H21" s="55">
        <f t="shared" si="0"/>
        <v>0</v>
      </c>
      <c r="I21" s="55">
        <f t="shared" si="0"/>
        <v>0</v>
      </c>
      <c r="J21" s="55">
        <f t="shared" si="0"/>
        <v>0</v>
      </c>
      <c r="K21" s="55">
        <f t="shared" si="0"/>
        <v>0</v>
      </c>
      <c r="L21" s="55">
        <f t="shared" si="0"/>
        <v>0</v>
      </c>
      <c r="M21" s="55">
        <f t="shared" si="0"/>
        <v>0</v>
      </c>
      <c r="N21" s="55">
        <f t="shared" si="0"/>
        <v>0</v>
      </c>
      <c r="O21" s="55">
        <f t="shared" si="0"/>
        <v>0</v>
      </c>
      <c r="P21" s="55">
        <f t="shared" si="0"/>
        <v>0</v>
      </c>
      <c r="Q21" s="55">
        <f t="shared" si="0"/>
        <v>0</v>
      </c>
      <c r="R21" s="55">
        <f t="shared" si="0"/>
        <v>0</v>
      </c>
      <c r="T21" s="44"/>
      <c r="U21">
        <v>5</v>
      </c>
      <c r="V21" s="84">
        <v>2086</v>
      </c>
      <c r="W21" s="84">
        <v>2175</v>
      </c>
      <c r="X21" s="84">
        <v>2306</v>
      </c>
      <c r="Y21" s="84">
        <v>2306</v>
      </c>
      <c r="Z21" s="84">
        <v>2373</v>
      </c>
      <c r="AA21" s="84">
        <v>2568</v>
      </c>
      <c r="AB21" s="84">
        <v>2755</v>
      </c>
      <c r="AC21" s="84">
        <v>3031</v>
      </c>
      <c r="AD21" s="84">
        <v>3481</v>
      </c>
      <c r="AE21" s="84">
        <v>3481</v>
      </c>
      <c r="AF21" s="84">
        <v>3491</v>
      </c>
      <c r="AG21" s="84">
        <v>3833</v>
      </c>
      <c r="AH21" s="84">
        <v>5260</v>
      </c>
      <c r="AI21" s="84">
        <v>6144</v>
      </c>
      <c r="AJ21" s="84">
        <v>6486</v>
      </c>
      <c r="AK21" s="84">
        <v>7024</v>
      </c>
    </row>
    <row r="22" spans="2:37" x14ac:dyDescent="0.25">
      <c r="B22">
        <v>6</v>
      </c>
      <c r="C22" s="55">
        <f t="shared" si="1"/>
        <v>0</v>
      </c>
      <c r="D22" s="55">
        <f t="shared" si="0"/>
        <v>0</v>
      </c>
      <c r="E22" s="55">
        <f t="shared" si="0"/>
        <v>0</v>
      </c>
      <c r="F22" s="55">
        <f t="shared" si="0"/>
        <v>0</v>
      </c>
      <c r="G22" s="55">
        <f t="shared" si="0"/>
        <v>0</v>
      </c>
      <c r="H22" s="55">
        <f t="shared" si="0"/>
        <v>0</v>
      </c>
      <c r="I22" s="55">
        <f t="shared" si="0"/>
        <v>0</v>
      </c>
      <c r="J22" s="55">
        <f t="shared" si="0"/>
        <v>0</v>
      </c>
      <c r="K22" s="55">
        <f t="shared" si="0"/>
        <v>0</v>
      </c>
      <c r="L22" s="55">
        <f t="shared" si="0"/>
        <v>0</v>
      </c>
      <c r="M22" s="55">
        <f t="shared" si="0"/>
        <v>0</v>
      </c>
      <c r="N22" s="55">
        <f t="shared" si="0"/>
        <v>0</v>
      </c>
      <c r="O22" s="55">
        <f t="shared" si="0"/>
        <v>0</v>
      </c>
      <c r="P22" s="55">
        <f t="shared" si="0"/>
        <v>0</v>
      </c>
      <c r="Q22" s="55">
        <f t="shared" si="0"/>
        <v>0</v>
      </c>
      <c r="R22" s="55">
        <f t="shared" si="0"/>
        <v>0</v>
      </c>
      <c r="T22" s="44"/>
      <c r="U22">
        <v>6</v>
      </c>
      <c r="V22" s="84">
        <v>2124</v>
      </c>
      <c r="W22" s="84">
        <v>2234</v>
      </c>
      <c r="X22" s="84">
        <v>2373</v>
      </c>
      <c r="Y22" s="84">
        <v>2373</v>
      </c>
      <c r="Z22" s="84">
        <v>2439</v>
      </c>
      <c r="AA22" s="84">
        <v>2630</v>
      </c>
      <c r="AB22" s="84">
        <v>2827</v>
      </c>
      <c r="AC22" s="84">
        <v>3177</v>
      </c>
      <c r="AD22" s="84">
        <v>3622</v>
      </c>
      <c r="AE22" s="84">
        <v>3622</v>
      </c>
      <c r="AF22" s="84">
        <v>3641</v>
      </c>
      <c r="AG22" s="84">
        <v>4068</v>
      </c>
      <c r="AH22" s="84">
        <v>5535</v>
      </c>
      <c r="AI22" s="84">
        <v>6314</v>
      </c>
      <c r="AJ22" s="84">
        <v>6658</v>
      </c>
      <c r="AK22" s="84">
        <v>7215</v>
      </c>
    </row>
    <row r="23" spans="2:37" x14ac:dyDescent="0.25">
      <c r="B23">
        <v>7</v>
      </c>
      <c r="C23" s="55">
        <f t="shared" si="1"/>
        <v>0</v>
      </c>
      <c r="D23" s="55">
        <f t="shared" si="0"/>
        <v>0</v>
      </c>
      <c r="E23" s="55">
        <f t="shared" si="0"/>
        <v>0</v>
      </c>
      <c r="F23" s="55">
        <f t="shared" si="0"/>
        <v>0</v>
      </c>
      <c r="G23" s="55">
        <f t="shared" si="0"/>
        <v>0</v>
      </c>
      <c r="H23" s="55">
        <f t="shared" si="0"/>
        <v>0</v>
      </c>
      <c r="I23" s="55">
        <f t="shared" si="0"/>
        <v>0</v>
      </c>
      <c r="J23" s="55">
        <f t="shared" si="0"/>
        <v>0</v>
      </c>
      <c r="K23" s="55">
        <f t="shared" si="0"/>
        <v>0</v>
      </c>
      <c r="L23" s="55">
        <f t="shared" si="0"/>
        <v>0</v>
      </c>
      <c r="M23" s="55">
        <f t="shared" si="0"/>
        <v>0</v>
      </c>
      <c r="N23" s="55">
        <f t="shared" si="0"/>
        <v>0</v>
      </c>
      <c r="O23" s="55">
        <f t="shared" si="0"/>
        <v>0</v>
      </c>
      <c r="P23" s="55">
        <f t="shared" si="0"/>
        <v>0</v>
      </c>
      <c r="Q23" s="55">
        <f t="shared" si="0"/>
        <v>0</v>
      </c>
      <c r="R23" s="55">
        <f t="shared" si="0"/>
        <v>0</v>
      </c>
      <c r="T23" s="44"/>
      <c r="U23">
        <v>7</v>
      </c>
      <c r="V23" s="84">
        <v>2175</v>
      </c>
      <c r="W23" s="84">
        <v>2306</v>
      </c>
      <c r="X23" s="84">
        <v>2439</v>
      </c>
      <c r="Y23" s="84">
        <v>2439</v>
      </c>
      <c r="Z23" s="84">
        <v>2504</v>
      </c>
      <c r="AA23" s="84">
        <v>2692</v>
      </c>
      <c r="AB23" s="84">
        <v>2896</v>
      </c>
      <c r="AC23" s="84">
        <v>3262</v>
      </c>
      <c r="AD23" s="84">
        <v>3757</v>
      </c>
      <c r="AE23" s="84">
        <v>3757</v>
      </c>
      <c r="AF23" s="84">
        <v>3793</v>
      </c>
      <c r="AG23" s="84">
        <v>4329</v>
      </c>
      <c r="AH23" s="84">
        <v>5668</v>
      </c>
      <c r="AI23" s="84">
        <v>6486</v>
      </c>
      <c r="AJ23" s="84">
        <v>6838</v>
      </c>
      <c r="AK23" s="84">
        <v>7443</v>
      </c>
    </row>
    <row r="24" spans="2:37" x14ac:dyDescent="0.25">
      <c r="B24">
        <v>8</v>
      </c>
      <c r="C24" s="56"/>
      <c r="D24" s="55">
        <f t="shared" si="0"/>
        <v>0</v>
      </c>
      <c r="E24" s="55">
        <f t="shared" si="0"/>
        <v>0</v>
      </c>
      <c r="F24" s="55">
        <f t="shared" si="0"/>
        <v>0</v>
      </c>
      <c r="G24" s="55">
        <f t="shared" si="0"/>
        <v>0</v>
      </c>
      <c r="H24" s="55">
        <f t="shared" si="0"/>
        <v>0</v>
      </c>
      <c r="I24" s="55">
        <f t="shared" si="0"/>
        <v>0</v>
      </c>
      <c r="J24" s="55">
        <f t="shared" si="0"/>
        <v>0</v>
      </c>
      <c r="K24" s="55">
        <f t="shared" si="0"/>
        <v>0</v>
      </c>
      <c r="L24" s="55">
        <f t="shared" si="0"/>
        <v>0</v>
      </c>
      <c r="M24" s="55">
        <f t="shared" si="0"/>
        <v>0</v>
      </c>
      <c r="N24" s="55">
        <f t="shared" si="0"/>
        <v>0</v>
      </c>
      <c r="O24" s="55">
        <f t="shared" si="0"/>
        <v>0</v>
      </c>
      <c r="P24" s="55">
        <f t="shared" si="0"/>
        <v>0</v>
      </c>
      <c r="Q24" s="55">
        <f t="shared" si="0"/>
        <v>0</v>
      </c>
      <c r="R24" s="55">
        <f t="shared" si="0"/>
        <v>0</v>
      </c>
      <c r="T24" s="44"/>
      <c r="U24">
        <v>8</v>
      </c>
      <c r="V24" s="84"/>
      <c r="W24" s="84">
        <v>2373</v>
      </c>
      <c r="X24" s="84">
        <v>2504</v>
      </c>
      <c r="Y24" s="84">
        <v>2504</v>
      </c>
      <c r="Z24" s="84">
        <v>2568</v>
      </c>
      <c r="AA24" s="84">
        <v>2755</v>
      </c>
      <c r="AB24" s="84">
        <v>2961</v>
      </c>
      <c r="AC24" s="84">
        <v>3339</v>
      </c>
      <c r="AD24" s="84">
        <v>3890</v>
      </c>
      <c r="AE24" s="84">
        <v>3890</v>
      </c>
      <c r="AF24" s="84">
        <v>4035</v>
      </c>
      <c r="AG24" s="84">
        <v>4621</v>
      </c>
      <c r="AH24" s="84">
        <v>5803</v>
      </c>
      <c r="AI24" s="84">
        <v>6658</v>
      </c>
      <c r="AJ24" s="84">
        <v>7024</v>
      </c>
      <c r="AK24" s="84">
        <v>7680</v>
      </c>
    </row>
    <row r="25" spans="2:37" x14ac:dyDescent="0.25">
      <c r="B25">
        <v>9</v>
      </c>
      <c r="C25" s="56"/>
      <c r="D25" s="56"/>
      <c r="E25" s="55">
        <f t="shared" si="0"/>
        <v>0</v>
      </c>
      <c r="F25" s="55">
        <f t="shared" si="0"/>
        <v>0</v>
      </c>
      <c r="G25" s="55">
        <f t="shared" si="0"/>
        <v>0</v>
      </c>
      <c r="H25" s="55">
        <f t="shared" si="0"/>
        <v>0</v>
      </c>
      <c r="I25" s="55">
        <f t="shared" si="0"/>
        <v>0</v>
      </c>
      <c r="J25" s="55">
        <f t="shared" si="0"/>
        <v>0</v>
      </c>
      <c r="K25" s="55">
        <f t="shared" si="0"/>
        <v>0</v>
      </c>
      <c r="L25" s="55">
        <f t="shared" si="0"/>
        <v>0</v>
      </c>
      <c r="M25" s="55">
        <f t="shared" si="0"/>
        <v>0</v>
      </c>
      <c r="N25" s="55">
        <f t="shared" si="0"/>
        <v>0</v>
      </c>
      <c r="O25" s="55">
        <f t="shared" si="0"/>
        <v>0</v>
      </c>
      <c r="P25" s="55">
        <f t="shared" si="0"/>
        <v>0</v>
      </c>
      <c r="Q25" s="55">
        <f t="shared" si="0"/>
        <v>0</v>
      </c>
      <c r="R25" s="55">
        <f t="shared" si="0"/>
        <v>0</v>
      </c>
      <c r="T25" s="44"/>
      <c r="U25">
        <v>9</v>
      </c>
      <c r="V25" s="84"/>
      <c r="W25" s="84"/>
      <c r="X25" s="84">
        <v>2568</v>
      </c>
      <c r="Y25" s="84">
        <v>2568</v>
      </c>
      <c r="Z25" s="84">
        <v>2630</v>
      </c>
      <c r="AA25" s="84">
        <v>2827</v>
      </c>
      <c r="AB25" s="84">
        <v>3031</v>
      </c>
      <c r="AC25" s="84">
        <v>3407</v>
      </c>
      <c r="AD25" s="84">
        <v>4035</v>
      </c>
      <c r="AE25" s="84">
        <v>4035</v>
      </c>
      <c r="AF25" s="84">
        <v>4196</v>
      </c>
      <c r="AG25" s="84">
        <v>4938</v>
      </c>
      <c r="AH25" s="84">
        <v>5973</v>
      </c>
      <c r="AI25" s="84">
        <v>6838</v>
      </c>
      <c r="AJ25" s="84">
        <v>7215</v>
      </c>
      <c r="AK25" s="84">
        <v>7922</v>
      </c>
    </row>
    <row r="26" spans="2:37" x14ac:dyDescent="0.25">
      <c r="B26">
        <v>10</v>
      </c>
      <c r="C26" s="56"/>
      <c r="D26" s="56"/>
      <c r="E26" s="56"/>
      <c r="F26" s="55">
        <f t="shared" si="0"/>
        <v>0</v>
      </c>
      <c r="G26" s="55">
        <f t="shared" si="0"/>
        <v>0</v>
      </c>
      <c r="H26" s="55">
        <f t="shared" si="0"/>
        <v>0</v>
      </c>
      <c r="I26" s="55">
        <f t="shared" si="0"/>
        <v>0</v>
      </c>
      <c r="J26" s="55">
        <f t="shared" si="0"/>
        <v>0</v>
      </c>
      <c r="K26" s="55">
        <f t="shared" si="0"/>
        <v>0</v>
      </c>
      <c r="L26" s="55">
        <f t="shared" si="0"/>
        <v>0</v>
      </c>
      <c r="M26" s="55">
        <f t="shared" si="0"/>
        <v>0</v>
      </c>
      <c r="N26" s="55">
        <f t="shared" si="0"/>
        <v>0</v>
      </c>
      <c r="O26" s="55">
        <f t="shared" si="0"/>
        <v>0</v>
      </c>
      <c r="P26" s="55">
        <f t="shared" si="0"/>
        <v>0</v>
      </c>
      <c r="Q26" s="55">
        <f t="shared" si="0"/>
        <v>0</v>
      </c>
      <c r="R26" s="55">
        <f t="shared" si="0"/>
        <v>0</v>
      </c>
      <c r="T26" s="44"/>
      <c r="U26">
        <v>10</v>
      </c>
      <c r="V26" s="84"/>
      <c r="W26" s="84"/>
      <c r="X26" s="84"/>
      <c r="Y26" s="84">
        <v>2630</v>
      </c>
      <c r="Z26" s="84">
        <v>2692</v>
      </c>
      <c r="AA26" s="84">
        <v>2896</v>
      </c>
      <c r="AB26" s="84">
        <v>3104</v>
      </c>
      <c r="AC26" s="84">
        <v>3481</v>
      </c>
      <c r="AD26" s="84">
        <v>4164</v>
      </c>
      <c r="AE26" s="84">
        <v>4164</v>
      </c>
      <c r="AF26" s="84">
        <v>4358</v>
      </c>
      <c r="AG26" s="84">
        <v>5284</v>
      </c>
      <c r="AH26" s="84">
        <v>6144</v>
      </c>
      <c r="AI26" s="84">
        <v>7024</v>
      </c>
      <c r="AJ26" s="84">
        <v>7443</v>
      </c>
      <c r="AK26" s="84">
        <v>8176</v>
      </c>
    </row>
    <row r="27" spans="2:37" x14ac:dyDescent="0.25">
      <c r="B27">
        <v>11</v>
      </c>
      <c r="C27" s="56"/>
      <c r="D27" s="56"/>
      <c r="E27" s="56"/>
      <c r="F27" s="55">
        <f t="shared" si="0"/>
        <v>0</v>
      </c>
      <c r="G27" s="55">
        <f t="shared" si="0"/>
        <v>0</v>
      </c>
      <c r="H27" s="55">
        <f t="shared" si="0"/>
        <v>0</v>
      </c>
      <c r="I27" s="55">
        <f t="shared" si="0"/>
        <v>0</v>
      </c>
      <c r="J27" s="55">
        <f t="shared" si="0"/>
        <v>0</v>
      </c>
      <c r="K27" s="56"/>
      <c r="L27" s="55">
        <f t="shared" si="0"/>
        <v>0</v>
      </c>
      <c r="M27" s="55">
        <f t="shared" si="0"/>
        <v>0</v>
      </c>
      <c r="N27" s="55">
        <f t="shared" si="0"/>
        <v>0</v>
      </c>
      <c r="O27" s="55">
        <f t="shared" si="0"/>
        <v>0</v>
      </c>
      <c r="P27" s="55">
        <f t="shared" si="0"/>
        <v>0</v>
      </c>
      <c r="Q27" s="55">
        <f t="shared" si="0"/>
        <v>0</v>
      </c>
      <c r="R27" s="55">
        <f t="shared" si="0"/>
        <v>0</v>
      </c>
      <c r="T27" s="44"/>
      <c r="U27">
        <v>11</v>
      </c>
      <c r="V27" s="84"/>
      <c r="W27" s="84"/>
      <c r="X27" s="84"/>
      <c r="Y27" s="84">
        <v>2692</v>
      </c>
      <c r="Z27" s="84">
        <v>2755</v>
      </c>
      <c r="AA27" s="84">
        <v>2961</v>
      </c>
      <c r="AB27" s="84">
        <v>3177</v>
      </c>
      <c r="AC27" s="84">
        <v>3554</v>
      </c>
      <c r="AD27" s="84"/>
      <c r="AE27" s="84">
        <v>4296</v>
      </c>
      <c r="AF27" s="84">
        <v>4520</v>
      </c>
      <c r="AG27" s="84">
        <v>5657</v>
      </c>
      <c r="AH27" s="84">
        <v>6314</v>
      </c>
      <c r="AI27" s="84">
        <v>7215</v>
      </c>
      <c r="AJ27" s="84">
        <v>7680</v>
      </c>
      <c r="AK27" s="84">
        <v>8433</v>
      </c>
    </row>
    <row r="28" spans="2:37" x14ac:dyDescent="0.25">
      <c r="B28">
        <v>12</v>
      </c>
      <c r="C28" s="56"/>
      <c r="D28" s="56"/>
      <c r="E28" s="56"/>
      <c r="F28" s="56"/>
      <c r="G28" s="55">
        <f t="shared" si="0"/>
        <v>0</v>
      </c>
      <c r="H28" s="56"/>
      <c r="I28" s="55">
        <f t="shared" si="0"/>
        <v>0</v>
      </c>
      <c r="J28" s="55">
        <f t="shared" si="0"/>
        <v>0</v>
      </c>
      <c r="K28" s="56"/>
      <c r="L28" s="55">
        <f t="shared" si="0"/>
        <v>0</v>
      </c>
      <c r="M28" s="55">
        <f t="shared" si="0"/>
        <v>0</v>
      </c>
      <c r="N28" s="55">
        <f t="shared" si="0"/>
        <v>0</v>
      </c>
      <c r="O28" s="55">
        <f t="shared" si="0"/>
        <v>0</v>
      </c>
      <c r="P28" s="56"/>
      <c r="Q28" s="55">
        <f t="shared" si="0"/>
        <v>0</v>
      </c>
      <c r="R28" s="55">
        <f t="shared" si="0"/>
        <v>0</v>
      </c>
      <c r="T28" s="44"/>
      <c r="U28">
        <v>12</v>
      </c>
      <c r="V28" s="84"/>
      <c r="W28" s="84"/>
      <c r="X28" s="84"/>
      <c r="Y28" s="84"/>
      <c r="Z28" s="84">
        <v>2827</v>
      </c>
      <c r="AA28" s="84"/>
      <c r="AB28" s="84">
        <v>3262</v>
      </c>
      <c r="AC28" s="84">
        <v>3622</v>
      </c>
      <c r="AD28" s="84"/>
      <c r="AE28" s="84">
        <v>4425</v>
      </c>
      <c r="AF28" s="84">
        <v>4682</v>
      </c>
      <c r="AG28" s="84">
        <v>6059</v>
      </c>
      <c r="AH28" s="84">
        <v>6486</v>
      </c>
      <c r="AI28" s="84"/>
      <c r="AJ28" s="84">
        <v>7922</v>
      </c>
      <c r="AK28" s="84">
        <v>8702</v>
      </c>
    </row>
    <row r="29" spans="2:37" x14ac:dyDescent="0.25">
      <c r="B29">
        <v>13</v>
      </c>
      <c r="C29" s="56"/>
      <c r="D29" s="56"/>
      <c r="E29" s="56"/>
      <c r="F29" s="56"/>
      <c r="G29" s="56"/>
      <c r="H29" s="56"/>
      <c r="I29" s="56"/>
      <c r="J29" s="55">
        <f t="shared" si="0"/>
        <v>0</v>
      </c>
      <c r="K29" s="56"/>
      <c r="L29" s="55">
        <f t="shared" si="0"/>
        <v>0</v>
      </c>
      <c r="M29" s="55">
        <f t="shared" si="0"/>
        <v>0</v>
      </c>
      <c r="N29" s="56"/>
      <c r="O29" s="55">
        <f t="shared" si="0"/>
        <v>0</v>
      </c>
      <c r="P29" s="56"/>
      <c r="Q29" s="56"/>
      <c r="R29" s="56"/>
      <c r="T29" s="44"/>
      <c r="U29">
        <v>13</v>
      </c>
      <c r="V29" s="84"/>
      <c r="W29" s="84"/>
      <c r="X29" s="84"/>
      <c r="Y29" s="84"/>
      <c r="Z29" s="84"/>
      <c r="AA29" s="84"/>
      <c r="AB29" s="84"/>
      <c r="AC29" s="84">
        <v>3686</v>
      </c>
      <c r="AD29" s="84"/>
      <c r="AE29" s="84">
        <v>4573</v>
      </c>
      <c r="AF29" s="84">
        <v>4844</v>
      </c>
      <c r="AG29" s="84"/>
      <c r="AH29" s="84">
        <v>6568</v>
      </c>
      <c r="AI29" s="84"/>
      <c r="AJ29" s="84"/>
      <c r="AK29" s="84"/>
    </row>
    <row r="30" spans="2:37" x14ac:dyDescent="0.25">
      <c r="B30">
        <v>14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5">
        <f t="shared" si="0"/>
        <v>0</v>
      </c>
      <c r="N30" s="56"/>
      <c r="O30" s="56"/>
      <c r="P30" s="56"/>
      <c r="Q30" s="56"/>
      <c r="R30" s="56"/>
      <c r="T30" s="45"/>
      <c r="U30">
        <v>14</v>
      </c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>
        <v>5006</v>
      </c>
      <c r="AG30" s="84"/>
      <c r="AH30" s="84"/>
      <c r="AI30" s="84"/>
      <c r="AJ30" s="84"/>
      <c r="AK30" s="84"/>
    </row>
    <row r="31" spans="2:37" x14ac:dyDescent="0.25">
      <c r="B31">
        <v>15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5">
        <f t="shared" si="0"/>
        <v>0</v>
      </c>
      <c r="N31" s="56"/>
      <c r="O31" s="56"/>
      <c r="P31" s="56"/>
      <c r="Q31" s="56"/>
      <c r="R31" s="56"/>
      <c r="U31">
        <v>15</v>
      </c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>
        <v>5169</v>
      </c>
      <c r="AG31" s="84"/>
      <c r="AH31" s="84"/>
      <c r="AI31" s="84"/>
      <c r="AJ31" s="84"/>
      <c r="AK31" s="84"/>
    </row>
    <row r="32" spans="2:37" x14ac:dyDescent="0.25">
      <c r="B32">
        <v>16</v>
      </c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5">
        <f t="shared" si="0"/>
        <v>0</v>
      </c>
      <c r="N32" s="56"/>
      <c r="O32" s="56"/>
      <c r="P32" s="56"/>
      <c r="Q32" s="56"/>
      <c r="R32" s="56"/>
      <c r="U32">
        <v>16</v>
      </c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>
        <v>5329</v>
      </c>
      <c r="AG32" s="84"/>
      <c r="AH32" s="84"/>
      <c r="AI32" s="84"/>
      <c r="AJ32" s="84"/>
      <c r="AK32" s="84"/>
    </row>
    <row r="33" spans="1:37" x14ac:dyDescent="0.25">
      <c r="R33"/>
    </row>
    <row r="34" spans="1:37" x14ac:dyDescent="0.25">
      <c r="C34" s="19" t="s">
        <v>54</v>
      </c>
      <c r="D34" s="69" t="s">
        <v>60</v>
      </c>
      <c r="E34" s="69"/>
      <c r="F34" s="72" t="s">
        <v>59</v>
      </c>
      <c r="G34" s="69"/>
      <c r="H34" s="69"/>
      <c r="I34" s="69"/>
      <c r="R34"/>
    </row>
    <row r="35" spans="1:37" x14ac:dyDescent="0.25">
      <c r="A35" s="69" t="s">
        <v>45</v>
      </c>
      <c r="B35" s="69"/>
      <c r="C35" s="57"/>
      <c r="D35" s="73">
        <v>38</v>
      </c>
      <c r="E35" s="73"/>
      <c r="F35" s="69">
        <v>1</v>
      </c>
      <c r="G35" s="69"/>
      <c r="H35" s="69"/>
      <c r="I35" s="69"/>
      <c r="R35"/>
      <c r="U35" s="32" t="s">
        <v>72</v>
      </c>
    </row>
    <row r="36" spans="1:37" x14ac:dyDescent="0.25">
      <c r="R36"/>
      <c r="V36">
        <v>1</v>
      </c>
      <c r="W36">
        <v>2</v>
      </c>
      <c r="X36">
        <v>3</v>
      </c>
      <c r="Y36">
        <v>4</v>
      </c>
      <c r="Z36">
        <v>5</v>
      </c>
      <c r="AA36">
        <v>6</v>
      </c>
      <c r="AB36">
        <v>7</v>
      </c>
      <c r="AC36">
        <v>8</v>
      </c>
      <c r="AD36">
        <v>9</v>
      </c>
      <c r="AE36">
        <v>10</v>
      </c>
      <c r="AF36">
        <v>11</v>
      </c>
      <c r="AG36">
        <v>12</v>
      </c>
      <c r="AH36">
        <v>13</v>
      </c>
      <c r="AI36">
        <v>14</v>
      </c>
      <c r="AJ36">
        <v>15</v>
      </c>
      <c r="AK36">
        <v>16</v>
      </c>
    </row>
    <row r="37" spans="1:37" x14ac:dyDescent="0.25">
      <c r="H37" s="46" t="s">
        <v>46</v>
      </c>
      <c r="I37" s="47">
        <f>C35*D35*F35</f>
        <v>0</v>
      </c>
      <c r="R37"/>
      <c r="U37">
        <v>1</v>
      </c>
      <c r="V37" s="84">
        <f>V17/V17</f>
        <v>1</v>
      </c>
      <c r="W37">
        <f>W17/$V$17</f>
        <v>1.0214247455811463</v>
      </c>
      <c r="X37">
        <f t="shared" ref="X37:AK38" si="2">X17/$V$17</f>
        <v>1.0214247455811463</v>
      </c>
      <c r="Y37">
        <f t="shared" si="2"/>
        <v>1.0401713979646492</v>
      </c>
      <c r="Z37">
        <f t="shared" si="2"/>
        <v>1.0599892876272095</v>
      </c>
      <c r="AA37">
        <f t="shared" si="2"/>
        <v>1.096411355115158</v>
      </c>
      <c r="AB37">
        <f t="shared" si="2"/>
        <v>1.1649705409748259</v>
      </c>
      <c r="AC37">
        <f t="shared" si="2"/>
        <v>1.3063738618103911</v>
      </c>
      <c r="AD37">
        <f t="shared" si="2"/>
        <v>1.4756293519014461</v>
      </c>
      <c r="AE37">
        <f t="shared" si="2"/>
        <v>1.4756293519014461</v>
      </c>
      <c r="AF37">
        <f t="shared" si="2"/>
        <v>1.5511515800749867</v>
      </c>
      <c r="AG37">
        <f t="shared" si="2"/>
        <v>1.623460096411355</v>
      </c>
      <c r="AH37">
        <f t="shared" si="2"/>
        <v>2.5254418853776111</v>
      </c>
      <c r="AI37">
        <f t="shared" si="2"/>
        <v>2.8918050348152118</v>
      </c>
      <c r="AJ37">
        <f t="shared" si="2"/>
        <v>3.0358864488484198</v>
      </c>
      <c r="AK37">
        <f t="shared" si="2"/>
        <v>3.2908409212640599</v>
      </c>
    </row>
    <row r="38" spans="1:37" x14ac:dyDescent="0.25">
      <c r="U38">
        <v>2</v>
      </c>
      <c r="V38">
        <f>V18/$V$17</f>
        <v>1.0396357793251205</v>
      </c>
      <c r="W38">
        <f>W18/$V$17</f>
        <v>1.0599892876272095</v>
      </c>
      <c r="X38">
        <f t="shared" si="2"/>
        <v>1.096411355115158</v>
      </c>
      <c r="Y38">
        <f t="shared" si="2"/>
        <v>1.096411355115158</v>
      </c>
      <c r="Z38">
        <f t="shared" si="2"/>
        <v>1.096411355115158</v>
      </c>
      <c r="AA38">
        <f t="shared" si="2"/>
        <v>1.1376539903588645</v>
      </c>
      <c r="AB38">
        <f t="shared" si="2"/>
        <v>1.1965720407070166</v>
      </c>
      <c r="AC38">
        <f t="shared" si="2"/>
        <v>1.3411890733797536</v>
      </c>
      <c r="AD38">
        <f t="shared" si="2"/>
        <v>1.5511515800749867</v>
      </c>
      <c r="AE38">
        <f t="shared" si="2"/>
        <v>1.623460096411355</v>
      </c>
      <c r="AF38">
        <f t="shared" si="2"/>
        <v>1.623460096411355</v>
      </c>
      <c r="AG38">
        <f t="shared" si="2"/>
        <v>1.7193358328869845</v>
      </c>
      <c r="AH38">
        <f t="shared" si="2"/>
        <v>2.6014997321906801</v>
      </c>
      <c r="AI38">
        <f t="shared" si="2"/>
        <v>2.9646491697911088</v>
      </c>
      <c r="AJ38">
        <f t="shared" si="2"/>
        <v>3.1081949651847882</v>
      </c>
      <c r="AK38">
        <f t="shared" si="2"/>
        <v>3.3818960899839317</v>
      </c>
    </row>
    <row r="39" spans="1:37" x14ac:dyDescent="0.25">
      <c r="U39">
        <v>3</v>
      </c>
      <c r="V39">
        <f t="shared" ref="V39:AK52" si="3">V19/$V$17</f>
        <v>1.0782003213711837</v>
      </c>
      <c r="W39">
        <f t="shared" si="3"/>
        <v>1.096411355115158</v>
      </c>
      <c r="X39">
        <f t="shared" si="3"/>
        <v>1.1376539903588645</v>
      </c>
      <c r="Y39">
        <f t="shared" si="3"/>
        <v>1.1376539903588645</v>
      </c>
      <c r="Z39">
        <f t="shared" si="3"/>
        <v>1.1376539903588645</v>
      </c>
      <c r="AA39">
        <f t="shared" si="3"/>
        <v>1.2710230316014997</v>
      </c>
      <c r="AB39">
        <f t="shared" si="3"/>
        <v>1.2710230316014997</v>
      </c>
      <c r="AC39">
        <f t="shared" si="3"/>
        <v>1.4086770219603642</v>
      </c>
      <c r="AD39">
        <f t="shared" si="3"/>
        <v>1.7016604177825387</v>
      </c>
      <c r="AE39">
        <f t="shared" si="3"/>
        <v>1.7016604177825387</v>
      </c>
      <c r="AF39">
        <f t="shared" si="3"/>
        <v>1.7038028923406534</v>
      </c>
      <c r="AG39">
        <f t="shared" si="3"/>
        <v>1.8302088912694161</v>
      </c>
      <c r="AH39">
        <f t="shared" si="3"/>
        <v>2.6732726298875202</v>
      </c>
      <c r="AI39">
        <f t="shared" si="3"/>
        <v>3.1081949651847882</v>
      </c>
      <c r="AJ39">
        <f t="shared" si="3"/>
        <v>3.19925013390466</v>
      </c>
      <c r="AK39">
        <f t="shared" si="3"/>
        <v>3.4740224959828603</v>
      </c>
    </row>
    <row r="40" spans="1:37" x14ac:dyDescent="0.25">
      <c r="U40">
        <v>4</v>
      </c>
      <c r="V40">
        <f t="shared" si="3"/>
        <v>1.096411355115158</v>
      </c>
      <c r="W40">
        <f t="shared" si="3"/>
        <v>1.1376539903588645</v>
      </c>
      <c r="X40">
        <f t="shared" si="3"/>
        <v>1.1965720407070166</v>
      </c>
      <c r="Y40">
        <f t="shared" si="3"/>
        <v>1.1965720407070166</v>
      </c>
      <c r="Z40">
        <f t="shared" si="3"/>
        <v>1.1965720407070166</v>
      </c>
      <c r="AA40">
        <f t="shared" si="3"/>
        <v>1.3411890733797536</v>
      </c>
      <c r="AB40">
        <f t="shared" si="3"/>
        <v>1.4086770219603642</v>
      </c>
      <c r="AC40">
        <f t="shared" si="3"/>
        <v>1.5511515800749867</v>
      </c>
      <c r="AD40">
        <f t="shared" si="3"/>
        <v>1.7884306373861811</v>
      </c>
      <c r="AE40">
        <f t="shared" si="3"/>
        <v>1.7884306373861811</v>
      </c>
      <c r="AF40">
        <f t="shared" si="3"/>
        <v>1.7895018746652382</v>
      </c>
      <c r="AG40">
        <f t="shared" si="3"/>
        <v>1.9421531869309052</v>
      </c>
      <c r="AH40">
        <f t="shared" si="3"/>
        <v>2.7466523835029459</v>
      </c>
      <c r="AI40">
        <f t="shared" si="3"/>
        <v>3.19925013390466</v>
      </c>
      <c r="AJ40">
        <f t="shared" si="3"/>
        <v>3.3818960899839317</v>
      </c>
      <c r="AK40">
        <f t="shared" si="3"/>
        <v>3.6625602570969469</v>
      </c>
    </row>
    <row r="41" spans="1:37" x14ac:dyDescent="0.25">
      <c r="G41" s="69" t="s">
        <v>66</v>
      </c>
      <c r="H41" s="69"/>
      <c r="I41" s="69"/>
      <c r="J41" s="48">
        <f>D17+J37</f>
        <v>0</v>
      </c>
      <c r="U41">
        <v>5</v>
      </c>
      <c r="V41">
        <f t="shared" si="3"/>
        <v>1.1173004820567756</v>
      </c>
      <c r="W41">
        <f t="shared" si="3"/>
        <v>1.1649705409748259</v>
      </c>
      <c r="X41">
        <f t="shared" si="3"/>
        <v>1.2351365827530798</v>
      </c>
      <c r="Y41">
        <f t="shared" si="3"/>
        <v>1.2351365827530798</v>
      </c>
      <c r="Z41">
        <f t="shared" si="3"/>
        <v>1.2710230316014997</v>
      </c>
      <c r="AA41">
        <f t="shared" si="3"/>
        <v>1.3754686663095876</v>
      </c>
      <c r="AB41">
        <f t="shared" si="3"/>
        <v>1.4756293519014461</v>
      </c>
      <c r="AC41">
        <f t="shared" si="3"/>
        <v>1.623460096411355</v>
      </c>
      <c r="AD41">
        <f t="shared" si="3"/>
        <v>1.8644884841992502</v>
      </c>
      <c r="AE41">
        <f t="shared" si="3"/>
        <v>1.8644884841992502</v>
      </c>
      <c r="AF41">
        <f t="shared" si="3"/>
        <v>1.8698446705945366</v>
      </c>
      <c r="AG41">
        <f t="shared" si="3"/>
        <v>2.0530262453133368</v>
      </c>
      <c r="AH41">
        <f t="shared" si="3"/>
        <v>2.8173540439207283</v>
      </c>
      <c r="AI41">
        <f t="shared" si="3"/>
        <v>3.2908409212640599</v>
      </c>
      <c r="AJ41">
        <f t="shared" si="3"/>
        <v>3.4740224959828603</v>
      </c>
      <c r="AK41">
        <f t="shared" si="3"/>
        <v>3.7621853240492769</v>
      </c>
    </row>
    <row r="42" spans="1:37" x14ac:dyDescent="0.25">
      <c r="U42">
        <v>6</v>
      </c>
      <c r="V42">
        <f t="shared" si="3"/>
        <v>1.1376539903588645</v>
      </c>
      <c r="W42">
        <f t="shared" si="3"/>
        <v>1.1965720407070166</v>
      </c>
      <c r="X42">
        <f t="shared" si="3"/>
        <v>1.2710230316014997</v>
      </c>
      <c r="Y42">
        <f t="shared" si="3"/>
        <v>1.2710230316014997</v>
      </c>
      <c r="Z42">
        <f t="shared" si="3"/>
        <v>1.3063738618103911</v>
      </c>
      <c r="AA42">
        <f t="shared" si="3"/>
        <v>1.4086770219603642</v>
      </c>
      <c r="AB42">
        <f t="shared" si="3"/>
        <v>1.5141938939475095</v>
      </c>
      <c r="AC42">
        <f t="shared" si="3"/>
        <v>1.7016604177825387</v>
      </c>
      <c r="AD42">
        <f t="shared" si="3"/>
        <v>1.9400107123727905</v>
      </c>
      <c r="AE42">
        <f t="shared" si="3"/>
        <v>1.9400107123727905</v>
      </c>
      <c r="AF42">
        <f t="shared" si="3"/>
        <v>1.950187466523835</v>
      </c>
      <c r="AG42">
        <f t="shared" si="3"/>
        <v>2.178896625602571</v>
      </c>
      <c r="AH42">
        <f t="shared" si="3"/>
        <v>2.9646491697911088</v>
      </c>
      <c r="AI42">
        <f t="shared" si="3"/>
        <v>3.3818960899839317</v>
      </c>
      <c r="AJ42">
        <f t="shared" si="3"/>
        <v>3.5661489019817889</v>
      </c>
      <c r="AK42">
        <f t="shared" si="3"/>
        <v>3.8644884841992502</v>
      </c>
    </row>
    <row r="43" spans="1:37" x14ac:dyDescent="0.25">
      <c r="U43">
        <v>7</v>
      </c>
      <c r="V43">
        <f t="shared" si="3"/>
        <v>1.1649705409748259</v>
      </c>
      <c r="W43">
        <f t="shared" si="3"/>
        <v>1.2351365827530798</v>
      </c>
      <c r="X43">
        <f t="shared" si="3"/>
        <v>1.3063738618103911</v>
      </c>
      <c r="Y43">
        <f t="shared" si="3"/>
        <v>1.3063738618103911</v>
      </c>
      <c r="Z43">
        <f t="shared" si="3"/>
        <v>1.3411890733797536</v>
      </c>
      <c r="AA43">
        <f t="shared" si="3"/>
        <v>1.4418853776111409</v>
      </c>
      <c r="AB43">
        <f t="shared" si="3"/>
        <v>1.5511515800749867</v>
      </c>
      <c r="AC43">
        <f t="shared" si="3"/>
        <v>1.7471880021424746</v>
      </c>
      <c r="AD43">
        <f t="shared" si="3"/>
        <v>2.0123192287091589</v>
      </c>
      <c r="AE43">
        <f t="shared" si="3"/>
        <v>2.0123192287091589</v>
      </c>
      <c r="AF43">
        <f t="shared" si="3"/>
        <v>2.0316014997321905</v>
      </c>
      <c r="AG43">
        <f t="shared" si="3"/>
        <v>2.3186930905195502</v>
      </c>
      <c r="AH43">
        <f t="shared" si="3"/>
        <v>3.0358864488484198</v>
      </c>
      <c r="AI43">
        <f t="shared" si="3"/>
        <v>3.4740224959828603</v>
      </c>
      <c r="AJ43">
        <f t="shared" si="3"/>
        <v>3.6625602570969469</v>
      </c>
      <c r="AK43">
        <f t="shared" si="3"/>
        <v>3.9866095340117838</v>
      </c>
    </row>
    <row r="44" spans="1:37" x14ac:dyDescent="0.25">
      <c r="U44">
        <v>8</v>
      </c>
      <c r="W44">
        <f t="shared" si="3"/>
        <v>1.2710230316014997</v>
      </c>
      <c r="X44">
        <f t="shared" si="3"/>
        <v>1.3411890733797536</v>
      </c>
      <c r="Y44">
        <f t="shared" si="3"/>
        <v>1.3411890733797536</v>
      </c>
      <c r="Z44">
        <f t="shared" si="3"/>
        <v>1.3754686663095876</v>
      </c>
      <c r="AA44">
        <f t="shared" si="3"/>
        <v>1.4756293519014461</v>
      </c>
      <c r="AB44">
        <f t="shared" si="3"/>
        <v>1.5859667916443492</v>
      </c>
      <c r="AC44">
        <f t="shared" si="3"/>
        <v>1.7884306373861811</v>
      </c>
      <c r="AD44">
        <f t="shared" si="3"/>
        <v>2.0835565077664704</v>
      </c>
      <c r="AE44">
        <f t="shared" si="3"/>
        <v>2.0835565077664704</v>
      </c>
      <c r="AF44">
        <f t="shared" si="3"/>
        <v>2.1612212104981254</v>
      </c>
      <c r="AG44">
        <f t="shared" si="3"/>
        <v>2.4750937332619176</v>
      </c>
      <c r="AH44">
        <f t="shared" si="3"/>
        <v>3.1081949651847882</v>
      </c>
      <c r="AI44">
        <f t="shared" si="3"/>
        <v>3.5661489019817889</v>
      </c>
      <c r="AJ44">
        <f t="shared" si="3"/>
        <v>3.7621853240492769</v>
      </c>
      <c r="AK44">
        <f t="shared" si="3"/>
        <v>4.1135511515800749</v>
      </c>
    </row>
    <row r="45" spans="1:37" x14ac:dyDescent="0.25">
      <c r="U45">
        <v>9</v>
      </c>
      <c r="X45">
        <f t="shared" si="3"/>
        <v>1.3754686663095876</v>
      </c>
      <c r="Y45">
        <f t="shared" si="3"/>
        <v>1.3754686663095876</v>
      </c>
      <c r="Z45">
        <f t="shared" si="3"/>
        <v>1.4086770219603642</v>
      </c>
      <c r="AA45">
        <f t="shared" si="3"/>
        <v>1.5141938939475095</v>
      </c>
      <c r="AB45">
        <f t="shared" si="3"/>
        <v>1.623460096411355</v>
      </c>
      <c r="AC45">
        <f t="shared" si="3"/>
        <v>1.8248527048741296</v>
      </c>
      <c r="AD45">
        <f t="shared" si="3"/>
        <v>2.1612212104981254</v>
      </c>
      <c r="AE45">
        <f t="shared" si="3"/>
        <v>2.1612212104981254</v>
      </c>
      <c r="AF45">
        <f t="shared" si="3"/>
        <v>2.2474558114622387</v>
      </c>
      <c r="AG45">
        <f t="shared" si="3"/>
        <v>2.6448848419925013</v>
      </c>
      <c r="AH45">
        <f t="shared" si="3"/>
        <v>3.19925013390466</v>
      </c>
      <c r="AI45">
        <f t="shared" si="3"/>
        <v>3.6625602570969469</v>
      </c>
      <c r="AJ45">
        <f t="shared" si="3"/>
        <v>3.8644884841992502</v>
      </c>
      <c r="AK45">
        <f t="shared" si="3"/>
        <v>4.2431708623460098</v>
      </c>
    </row>
    <row r="46" spans="1:37" x14ac:dyDescent="0.25">
      <c r="U46">
        <v>10</v>
      </c>
      <c r="Y46">
        <f t="shared" si="3"/>
        <v>1.4086770219603642</v>
      </c>
      <c r="Z46">
        <f t="shared" si="3"/>
        <v>1.4418853776111409</v>
      </c>
      <c r="AA46">
        <f t="shared" si="3"/>
        <v>1.5511515800749867</v>
      </c>
      <c r="AB46">
        <f t="shared" si="3"/>
        <v>1.6625602570969469</v>
      </c>
      <c r="AC46">
        <f t="shared" si="3"/>
        <v>1.8644884841992502</v>
      </c>
      <c r="AD46">
        <f t="shared" si="3"/>
        <v>2.2303160149973218</v>
      </c>
      <c r="AE46">
        <f t="shared" si="3"/>
        <v>2.2303160149973218</v>
      </c>
      <c r="AF46">
        <f t="shared" si="3"/>
        <v>2.3342260310658811</v>
      </c>
      <c r="AG46">
        <f t="shared" si="3"/>
        <v>2.8302088912694163</v>
      </c>
      <c r="AH46">
        <f t="shared" si="3"/>
        <v>3.2908409212640599</v>
      </c>
      <c r="AI46">
        <f t="shared" si="3"/>
        <v>3.7621853240492769</v>
      </c>
      <c r="AJ46">
        <f t="shared" si="3"/>
        <v>3.9866095340117838</v>
      </c>
      <c r="AK46">
        <f t="shared" si="3"/>
        <v>4.3792179967862879</v>
      </c>
    </row>
    <row r="47" spans="1:37" x14ac:dyDescent="0.25">
      <c r="U47">
        <v>11</v>
      </c>
      <c r="Y47">
        <f t="shared" si="3"/>
        <v>1.4418853776111409</v>
      </c>
      <c r="Z47">
        <f t="shared" si="3"/>
        <v>1.4756293519014461</v>
      </c>
      <c r="AA47">
        <f t="shared" si="3"/>
        <v>1.5859667916443492</v>
      </c>
      <c r="AB47">
        <f t="shared" si="3"/>
        <v>1.7016604177825387</v>
      </c>
      <c r="AC47">
        <f t="shared" si="3"/>
        <v>1.903588644884842</v>
      </c>
      <c r="AE47">
        <f t="shared" si="3"/>
        <v>2.3010176754151046</v>
      </c>
      <c r="AF47">
        <f t="shared" si="3"/>
        <v>2.4209962506695235</v>
      </c>
      <c r="AG47">
        <f t="shared" si="3"/>
        <v>3.0299946438136045</v>
      </c>
      <c r="AH47">
        <f t="shared" si="3"/>
        <v>3.3818960899839317</v>
      </c>
      <c r="AI47">
        <f t="shared" si="3"/>
        <v>3.8644884841992502</v>
      </c>
      <c r="AJ47">
        <f t="shared" si="3"/>
        <v>4.1135511515800749</v>
      </c>
      <c r="AK47">
        <f t="shared" si="3"/>
        <v>4.5168719871451524</v>
      </c>
    </row>
    <row r="48" spans="1:37" x14ac:dyDescent="0.25">
      <c r="U48">
        <v>12</v>
      </c>
      <c r="Z48">
        <f t="shared" si="3"/>
        <v>1.5141938939475095</v>
      </c>
      <c r="AB48">
        <f t="shared" si="3"/>
        <v>1.7471880021424746</v>
      </c>
      <c r="AC48">
        <f t="shared" si="3"/>
        <v>1.9400107123727905</v>
      </c>
      <c r="AE48">
        <f t="shared" si="3"/>
        <v>2.370112479914301</v>
      </c>
      <c r="AF48">
        <f t="shared" si="3"/>
        <v>2.5077664702731655</v>
      </c>
      <c r="AG48">
        <f t="shared" si="3"/>
        <v>3.245313336904124</v>
      </c>
      <c r="AH48">
        <f t="shared" si="3"/>
        <v>3.4740224959828603</v>
      </c>
      <c r="AJ48">
        <f t="shared" si="3"/>
        <v>4.2431708623460098</v>
      </c>
      <c r="AK48">
        <f t="shared" si="3"/>
        <v>4.6609534011783609</v>
      </c>
    </row>
    <row r="49" spans="21:34" x14ac:dyDescent="0.25">
      <c r="U49">
        <v>13</v>
      </c>
      <c r="AC49">
        <f t="shared" si="3"/>
        <v>1.9742903053026246</v>
      </c>
      <c r="AE49">
        <f t="shared" si="3"/>
        <v>2.449384038564542</v>
      </c>
      <c r="AF49">
        <f t="shared" si="3"/>
        <v>2.5945366898768079</v>
      </c>
      <c r="AH49">
        <f t="shared" si="3"/>
        <v>3.5179432244242101</v>
      </c>
    </row>
    <row r="50" spans="21:34" x14ac:dyDescent="0.25">
      <c r="U50">
        <v>14</v>
      </c>
      <c r="AF50">
        <f t="shared" si="3"/>
        <v>2.6813069094804498</v>
      </c>
    </row>
    <row r="51" spans="21:34" x14ac:dyDescent="0.25">
      <c r="U51">
        <v>15</v>
      </c>
      <c r="AF51">
        <f t="shared" si="3"/>
        <v>2.7686127477236209</v>
      </c>
    </row>
    <row r="52" spans="21:34" x14ac:dyDescent="0.25">
      <c r="U52">
        <v>16</v>
      </c>
      <c r="AF52">
        <f t="shared" si="3"/>
        <v>2.8543117300482055</v>
      </c>
    </row>
  </sheetData>
  <sheetProtection algorithmName="SHA-512" hashValue="8XSN2D6LJqg8N3Lt0iDwW3PmDVjvcE0gfiqQpn6HhX+8FWtKhwSPHrI/4/ehKJqkOyMLOTnJs9xxVbf3T7i1uw==" saltValue="Z3sx99OLC2tP2s72VCm9yQ==" spinCount="100000" sheet="1" objects="1" scenarios="1"/>
  <mergeCells count="7">
    <mergeCell ref="G41:I41"/>
    <mergeCell ref="C12:D12"/>
    <mergeCell ref="D34:E34"/>
    <mergeCell ref="F34:I34"/>
    <mergeCell ref="A35:B35"/>
    <mergeCell ref="D35:E35"/>
    <mergeCell ref="F35:I3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7" ma:contentTypeDescription="Een nieuw document maken." ma:contentTypeScope="" ma:versionID="e4c9d0afee94df63202bda8cb4a1d363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2afba02b8545158992b64b9d27f3455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8F1D8D-B5FE-4576-A420-AB9E0007E6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12FC32-B9E6-4600-AF81-A213EFF467CD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37BD1128-6812-4111-AEC6-3C7FD96121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</vt:lpstr>
      <vt:lpstr>Perceel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Winkel, Lianne te</dc:creator>
  <cp:lastModifiedBy>Aimy van Lin | InkoopMeesters</cp:lastModifiedBy>
  <dcterms:created xsi:type="dcterms:W3CDTF">2018-10-11T11:47:56Z</dcterms:created>
  <dcterms:modified xsi:type="dcterms:W3CDTF">2023-10-13T11:21:26Z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3941600</vt:r8>
  </property>
  <property fmtid="{D5CDD505-2E9C-101B-9397-08002B2CF9AE}" pid="4" name="MediaServiceImageTags">
    <vt:lpwstr/>
  </property>
</Properties>
</file>