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-Laura/BiC bv Dropbox/BiC Leeuwarden/BiC Leeuwarden/BiC_Consultancy/Fierder Onderwijs/EA School- en kantoormeubilair 2023/aanbestedingsdocument en bijlagen/concept Fierder/"/>
    </mc:Choice>
  </mc:AlternateContent>
  <xr:revisionPtr revIDLastSave="0" documentId="13_ncr:1_{B0FBCC61-4249-414D-95A3-4CD47419AE08}" xr6:coauthVersionLast="47" xr6:coauthVersionMax="47" xr10:uidLastSave="{00000000-0000-0000-0000-000000000000}"/>
  <bookViews>
    <workbookView xWindow="35840" yWindow="500" windowWidth="36980" windowHeight="17720" xr2:uid="{26A0E56A-9CA4-EB40-BF12-5B4691CBE874}"/>
  </bookViews>
  <sheets>
    <sheet name="Waardes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3" l="1"/>
  <c r="AO50" i="3"/>
  <c r="AI50" i="3"/>
  <c r="AO47" i="3"/>
  <c r="AO44" i="3"/>
  <c r="AO41" i="3"/>
  <c r="AO38" i="3"/>
  <c r="AO35" i="3"/>
  <c r="AO32" i="3"/>
  <c r="AI47" i="3"/>
  <c r="AI44" i="3"/>
  <c r="AI41" i="3"/>
  <c r="AI38" i="3"/>
  <c r="AI35" i="3"/>
  <c r="AI32" i="3"/>
  <c r="AC47" i="3"/>
  <c r="AC44" i="3"/>
  <c r="AC41" i="3"/>
  <c r="AC38" i="3"/>
  <c r="AC35" i="3"/>
  <c r="AC32" i="3"/>
  <c r="W56" i="3"/>
  <c r="W53" i="3"/>
  <c r="W50" i="3"/>
  <c r="W47" i="3"/>
  <c r="W44" i="3"/>
  <c r="W41" i="3"/>
  <c r="W38" i="3"/>
  <c r="W35" i="3"/>
  <c r="W32" i="3"/>
  <c r="Q44" i="3"/>
  <c r="Q41" i="3"/>
  <c r="Q38" i="3"/>
  <c r="Q35" i="3"/>
  <c r="Q32" i="3"/>
  <c r="K44" i="3"/>
  <c r="K41" i="3"/>
  <c r="K38" i="3"/>
  <c r="K35" i="3"/>
  <c r="K32" i="3"/>
  <c r="E44" i="3"/>
  <c r="E41" i="3"/>
  <c r="E38" i="3"/>
  <c r="E35" i="3"/>
  <c r="D45" i="3"/>
  <c r="B47" i="3"/>
  <c r="J45" i="3"/>
  <c r="B48" i="3"/>
  <c r="P45" i="3"/>
  <c r="B49" i="3"/>
  <c r="V57" i="3"/>
  <c r="B50" i="3"/>
  <c r="AB48" i="3"/>
  <c r="B51" i="3"/>
  <c r="AH51" i="3"/>
  <c r="B52" i="3"/>
  <c r="AN51" i="3"/>
  <c r="B53" i="3"/>
  <c r="B54" i="3"/>
  <c r="E25" i="3"/>
  <c r="D27" i="3"/>
  <c r="B55" i="3"/>
  <c r="F4" i="3"/>
  <c r="B56" i="3"/>
  <c r="B57" i="3"/>
  <c r="D59" i="3"/>
  <c r="E32" i="3"/>
  <c r="C7" i="3"/>
  <c r="D7" i="3"/>
  <c r="F7" i="3"/>
  <c r="G7" i="3"/>
  <c r="C54" i="3"/>
  <c r="C55" i="3"/>
  <c r="C56" i="3"/>
  <c r="C57" i="3"/>
  <c r="D65" i="3"/>
  <c r="D63" i="3"/>
  <c r="E7" i="3"/>
  <c r="E5" i="3"/>
  <c r="D5" i="3"/>
  <c r="E3" i="3"/>
  <c r="D3" i="3"/>
  <c r="B3" i="3"/>
  <c r="C3" i="3"/>
  <c r="F3" i="3"/>
  <c r="B7" i="3"/>
  <c r="C5" i="3"/>
  <c r="B5" i="3"/>
</calcChain>
</file>

<file path=xl/sharedStrings.xml><?xml version="1.0" encoding="utf-8"?>
<sst xmlns="http://schemas.openxmlformats.org/spreadsheetml/2006/main" count="273" uniqueCount="100">
  <si>
    <t>4 goed</t>
  </si>
  <si>
    <t>3 voldoende</t>
  </si>
  <si>
    <t>2 matig</t>
  </si>
  <si>
    <t>1 onvoldoende</t>
  </si>
  <si>
    <t>5 uitmuntend</t>
  </si>
  <si>
    <t>SCORE</t>
  </si>
  <si>
    <t>Totaal:</t>
  </si>
  <si>
    <t>Percentage</t>
  </si>
  <si>
    <t>Beantwoording open vragen</t>
  </si>
  <si>
    <t>Knock out</t>
  </si>
  <si>
    <t>Algemeen</t>
  </si>
  <si>
    <t>Huisstijl</t>
  </si>
  <si>
    <t>Communicatie</t>
  </si>
  <si>
    <t>Eindscore: de SOM</t>
  </si>
  <si>
    <t>Maximaal aantal punten:</t>
  </si>
  <si>
    <t>Factor:</t>
  </si>
  <si>
    <t>Maximaal te behalen waarde:</t>
  </si>
  <si>
    <t>Totaal te behalen waarde kwaliteit</t>
  </si>
  <si>
    <t>1 tot 5 punten</t>
  </si>
  <si>
    <t>Goed: 10 punten
Voldoende: 5 punten
Matig: 1 punt</t>
  </si>
  <si>
    <r>
      <t xml:space="preserve">Te behalen punten </t>
    </r>
    <r>
      <rPr>
        <b/>
        <sz val="8"/>
        <color theme="1"/>
        <rFont val="Verdana"/>
        <family val="2"/>
      </rPr>
      <t>(op basis van consensus)</t>
    </r>
  </si>
  <si>
    <t>Ja: 5 punten
Nee: 0 punten</t>
  </si>
  <si>
    <t>Prijzen (zal getest worden door de procesbegeleider, niet door de beoordelingscommissie)</t>
  </si>
  <si>
    <t>Ja: 5 punten
Nee: 0 punt</t>
  </si>
  <si>
    <t>Ja: 5 punten
Redelijk: 3 punten
Nee: 0 punt</t>
  </si>
  <si>
    <t xml:space="preserve"> </t>
  </si>
  <si>
    <t>Raming opdracht incl. BTW</t>
  </si>
  <si>
    <t>Beoordeling bestelportal</t>
  </si>
  <si>
    <t>Login werkt conform opgegeven inloggegevens.</t>
  </si>
  <si>
    <t>Algehele indruk opzet/ uitstraling/ laagdrempeligheid.</t>
  </si>
  <si>
    <t>Mogelijkheid van vrij tekstveld.</t>
  </si>
  <si>
    <t>Aanwezigheid van help-functies, automatische tips en ondersteuning</t>
  </si>
  <si>
    <t>Gebruiksvriendelijkheid</t>
  </si>
  <si>
    <t>Mate van logische opbouw van de schermen en eenvoud van de opzet van de bestelapplicatie.</t>
  </si>
  <si>
    <t>Mogelijkheid tot inzage in bestelstatus.</t>
  </si>
  <si>
    <t>Juiste prijzen (tarieven conform het ingediende prijzenblad van de inschrijver en BTW) komen online in beeld (tijdens bestellen). Dit moet gelden voor alle bestellingen.</t>
  </si>
  <si>
    <t>Aflevering</t>
  </si>
  <si>
    <t>De website is herkenbaar voor gebruikers/bestellers van de aanbestedende dienst als ware het een eigen webshop van aanbestedende dienst is (uitgangspunt de stijl van fierder.nl).</t>
  </si>
  <si>
    <t xml:space="preserve">Automatische e-mail notificatie (e-mailadres moet dus een verplicht veld zijn). </t>
  </si>
  <si>
    <t>Het afleveradres van de scholen is per bestelling met een pull down te wijzigen.</t>
  </si>
  <si>
    <t>Klachten</t>
  </si>
  <si>
    <t>De bestalportal beschikt over een module waar klachten kunnen worden ingediend.</t>
  </si>
  <si>
    <t>Voldoende (Naast gevraagde kleuren meer dan 1 - 5 extra kleuren leverbaar)</t>
  </si>
  <si>
    <t>Afbeeldingen van artikelen zichtbaar.</t>
  </si>
  <si>
    <t>Aantal beschikbare artikelen/ voorraad zichtbaar.</t>
  </si>
  <si>
    <t>Levertijd zichtbaar (voordat de bestelling geplaatst is).</t>
  </si>
  <si>
    <t>Beter dan het huidige meubilair</t>
  </si>
  <si>
    <t>Vergelijkbaar met het huidige meubilair</t>
  </si>
  <si>
    <t>Minder dan het huidige meubilair</t>
  </si>
  <si>
    <t>7.1.2	 DUURZAAM EN CIRCULAIR INKOPEN</t>
  </si>
  <si>
    <t>7.1.1 	PLAN VAN AANPAK (AANVANG DIENSTVERLENING)</t>
  </si>
  <si>
    <r>
      <t>minimaal te behalen punten:</t>
    </r>
    <r>
      <rPr>
        <b/>
        <sz val="10"/>
        <color rgb="FFFF0000"/>
        <rFont val="Verdana"/>
        <family val="2"/>
      </rPr>
      <t xml:space="preserve"> 50,</t>
    </r>
    <r>
      <rPr>
        <sz val="10"/>
        <color theme="1"/>
        <rFont val="Verdana"/>
        <family val="2"/>
      </rPr>
      <t xml:space="preserve"> een lagere score zal leiden tot uitsluiting</t>
    </r>
  </si>
  <si>
    <t xml:space="preserve">1. Stabiliteit </t>
  </si>
  <si>
    <t>3. Uitstraling/ vormgeving</t>
  </si>
  <si>
    <t>4. Gemak schoonmaken</t>
  </si>
  <si>
    <t>1. Zitcomfort</t>
  </si>
  <si>
    <t>4. Uitstraling/ vormgeving</t>
  </si>
  <si>
    <t>5. Gemak schoonmaken</t>
  </si>
  <si>
    <t>2. Stapelbaarheid</t>
  </si>
  <si>
    <t>3. Stabiliteit bij het zitten</t>
  </si>
  <si>
    <t>4. Constructie inclusief bevestiging tussen frame en zitting</t>
  </si>
  <si>
    <t>5. Uitstraling/ vormgeving</t>
  </si>
  <si>
    <t>6. Gemak schoonmaken</t>
  </si>
  <si>
    <t>8. Mate van koppelbaarheid</t>
  </si>
  <si>
    <t>9. Mate van keuze kleuren in stalenboek</t>
  </si>
  <si>
    <t>6. Mate van keuze kleuren in stalenboek</t>
  </si>
  <si>
    <t>7. Mate van leerling-proof</t>
  </si>
  <si>
    <t>7.1.3 	PROJECTCASUS (A) 
ONTWERP</t>
  </si>
  <si>
    <t>7.1.3	PROJECTCASUS (B)
INTERIEURADVIES</t>
  </si>
  <si>
    <t>portal</t>
  </si>
  <si>
    <t>open vragen</t>
  </si>
  <si>
    <t>meubilair</t>
  </si>
  <si>
    <r>
      <t xml:space="preserve">Productdemonstratie
</t>
    </r>
    <r>
      <rPr>
        <b/>
        <i/>
        <sz val="9"/>
        <color theme="1"/>
        <rFont val="Verdana"/>
        <family val="2"/>
      </rPr>
      <t>1. Beoordelingscriteria -	Leerlingen tafel - item 1</t>
    </r>
  </si>
  <si>
    <t>2. Constructie tussen frame en zitting</t>
  </si>
  <si>
    <t>5. Mate van keuze kleuren in stalenboek onderstel en zittingen</t>
  </si>
  <si>
    <t>Onvoldoende (er is maar 1 kleur leverbaar)</t>
  </si>
  <si>
    <r>
      <t xml:space="preserve">Productdemonstratie
</t>
    </r>
    <r>
      <rPr>
        <b/>
        <i/>
        <sz val="9"/>
        <color theme="1"/>
        <rFont val="Verdana"/>
        <family val="2"/>
      </rPr>
      <t>2. Beoordelingscriteria -	Leerlingen stoel – item 2</t>
    </r>
  </si>
  <si>
    <r>
      <t>Productdemonstratie
3</t>
    </r>
    <r>
      <rPr>
        <b/>
        <i/>
        <sz val="9"/>
        <color theme="1"/>
        <rFont val="Verdana"/>
        <family val="2"/>
      </rPr>
      <t>. Beoordelingscriteria -	Leerlingen stoel – item 3</t>
    </r>
  </si>
  <si>
    <r>
      <t xml:space="preserve">Productdemonstratie
</t>
    </r>
    <r>
      <rPr>
        <b/>
        <i/>
        <sz val="9"/>
        <color theme="1"/>
        <rFont val="Verdana"/>
        <family val="2"/>
      </rPr>
      <t>4. Beoordelingscriteria Kantine stoel - Item 5</t>
    </r>
  </si>
  <si>
    <r>
      <t xml:space="preserve">Productdemonstratie
</t>
    </r>
    <r>
      <rPr>
        <b/>
        <i/>
        <sz val="9"/>
        <color theme="1"/>
        <rFont val="Verdana"/>
        <family val="2"/>
      </rPr>
      <t>5. Beoordelingscriteria Zit-sta bureau - Item 7</t>
    </r>
  </si>
  <si>
    <t>1. Stabiliteit op alle hoogtes</t>
  </si>
  <si>
    <t>2. Mate van geluid bij verstellen hoogte</t>
  </si>
  <si>
    <t>Minder dan het huidige meubilair (teveel geluid)</t>
  </si>
  <si>
    <t>Beter dan het huidige meubilair (minder geluid)</t>
  </si>
  <si>
    <t>3. Constructie onderstel, afwerking</t>
  </si>
  <si>
    <t>Voldoende (2 - 5 extra kleuren leverbaar)</t>
  </si>
  <si>
    <r>
      <t>Productdemonstratie
7</t>
    </r>
    <r>
      <rPr>
        <b/>
        <i/>
        <sz val="9"/>
        <color theme="1"/>
        <rFont val="Verdana"/>
        <family val="2"/>
      </rPr>
      <t>. Beoordelingscriteria vergaderstoel item 12</t>
    </r>
  </si>
  <si>
    <r>
      <t xml:space="preserve">Productdemonstratie
</t>
    </r>
    <r>
      <rPr>
        <b/>
        <i/>
        <sz val="9"/>
        <color theme="1"/>
        <rFont val="Verdana"/>
        <family val="2"/>
      </rPr>
      <t>6. Beoordelingscriteria bureaustoel item 9</t>
    </r>
  </si>
  <si>
    <t>Uitmuntend (meer dan 5 extra kleuren leverbaar)</t>
  </si>
  <si>
    <t>Uitmuntend (Naast gevraagde kleuren meer dan 5 extra kleuren leverbaar)</t>
  </si>
  <si>
    <t>verwacht maximaal  prijsverschil</t>
  </si>
  <si>
    <t>kwaliteit, maximaal</t>
  </si>
  <si>
    <t xml:space="preserve">bandbreedte </t>
  </si>
  <si>
    <r>
      <t xml:space="preserve">indien inschrijver </t>
    </r>
    <r>
      <rPr>
        <b/>
        <sz val="12"/>
        <color rgb="FFFF0000"/>
        <rFont val="Calibri"/>
        <family val="2"/>
        <scheme val="minor"/>
      </rPr>
      <t>driemaal</t>
    </r>
    <r>
      <rPr>
        <sz val="12"/>
        <color rgb="FFFF0000"/>
        <rFont val="Calibri"/>
        <family val="2"/>
        <scheme val="minor"/>
      </rPr>
      <t xml:space="preserve"> of meer 'matig' scoort dan volgt uitsluiting</t>
    </r>
  </si>
  <si>
    <t>opdrachtgever wil niet met een inschrijver zaken doen die maar matige kwaliteit en duurzaamheid biedt.</t>
  </si>
  <si>
    <t>2. Mate van instelbaarheid armliggers</t>
  </si>
  <si>
    <t>3. Rugleuning en zitting</t>
  </si>
  <si>
    <t>7. Mate van keuze kleuren in stalenboek</t>
  </si>
  <si>
    <t>2. Mate van comfort armliggers</t>
  </si>
  <si>
    <t>2. Constructie tussen frame en 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</si>
</sst>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3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b/>
      <sz val="10"/>
      <color theme="0"/>
      <name val="Rverdana"/>
    </font>
    <font>
      <sz val="12"/>
      <color rgb="FF000000"/>
      <name val="Calibri"/>
      <family val="2"/>
      <scheme val="minor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0"/>
      <color theme="0"/>
      <name val="Verdana"/>
      <family val="2"/>
    </font>
    <font>
      <b/>
      <sz val="16"/>
      <color theme="0"/>
      <name val="Verdana"/>
      <family val="2"/>
    </font>
    <font>
      <sz val="12"/>
      <color theme="1"/>
      <name val="Verdana"/>
      <family val="2"/>
    </font>
    <font>
      <b/>
      <sz val="9"/>
      <color rgb="FFFF0000"/>
      <name val="Verdana"/>
      <family val="2"/>
    </font>
    <font>
      <b/>
      <i/>
      <sz val="9"/>
      <color theme="1"/>
      <name val="Verdana"/>
      <family val="2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8" fillId="3" borderId="1" xfId="0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justify" vertical="center" wrapText="1"/>
    </xf>
    <xf numFmtId="0" fontId="10" fillId="0" borderId="0" xfId="0" applyFont="1"/>
    <xf numFmtId="164" fontId="6" fillId="2" borderId="2" xfId="0" applyNumberFormat="1" applyFont="1" applyFill="1" applyBorder="1" applyAlignment="1">
      <alignment horizontal="justify" vertical="center" wrapText="1"/>
    </xf>
    <xf numFmtId="9" fontId="5" fillId="0" borderId="1" xfId="1" applyFont="1" applyBorder="1"/>
    <xf numFmtId="164" fontId="7" fillId="2" borderId="2" xfId="0" applyNumberFormat="1" applyFont="1" applyFill="1" applyBorder="1" applyAlignment="1">
      <alignment horizontal="justify" vertical="center" wrapText="1"/>
    </xf>
    <xf numFmtId="0" fontId="13" fillId="6" borderId="3" xfId="0" applyFont="1" applyFill="1" applyBorder="1" applyAlignment="1">
      <alignment vertical="center"/>
    </xf>
    <xf numFmtId="44" fontId="13" fillId="6" borderId="3" xfId="2" applyFont="1" applyFill="1" applyBorder="1" applyAlignment="1">
      <alignment vertical="center"/>
    </xf>
    <xf numFmtId="164" fontId="5" fillId="7" borderId="1" xfId="0" applyNumberFormat="1" applyFont="1" applyFill="1" applyBorder="1" applyAlignment="1">
      <alignment horizontal="center" vertical="center"/>
    </xf>
    <xf numFmtId="44" fontId="0" fillId="0" borderId="0" xfId="2" applyFont="1" applyFill="1"/>
    <xf numFmtId="44" fontId="14" fillId="0" borderId="0" xfId="0" applyNumberFormat="1" applyFont="1"/>
    <xf numFmtId="0" fontId="16" fillId="5" borderId="1" xfId="0" applyFont="1" applyFill="1" applyBorder="1" applyAlignment="1">
      <alignment horizontal="justify" vertical="center" wrapText="1"/>
    </xf>
    <xf numFmtId="0" fontId="15" fillId="4" borderId="1" xfId="0" applyFont="1" applyFill="1" applyBorder="1" applyAlignment="1">
      <alignment horizontal="left" vertical="center" wrapText="1"/>
    </xf>
    <xf numFmtId="164" fontId="15" fillId="9" borderId="1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justify" vertical="center" wrapText="1"/>
    </xf>
    <xf numFmtId="0" fontId="5" fillId="0" borderId="7" xfId="0" applyFont="1" applyBorder="1"/>
    <xf numFmtId="0" fontId="15" fillId="10" borderId="5" xfId="0" applyFont="1" applyFill="1" applyBorder="1" applyAlignment="1">
      <alignment vertical="center" wrapText="1"/>
    </xf>
    <xf numFmtId="0" fontId="9" fillId="10" borderId="7" xfId="0" applyFont="1" applyFill="1" applyBorder="1" applyAlignment="1">
      <alignment horizontal="center" vertical="center" wrapText="1"/>
    </xf>
    <xf numFmtId="9" fontId="17" fillId="5" borderId="4" xfId="1" applyFont="1" applyFill="1" applyBorder="1" applyAlignment="1">
      <alignment horizontal="right" vertical="center" wrapText="1"/>
    </xf>
    <xf numFmtId="9" fontId="17" fillId="8" borderId="4" xfId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/>
    </xf>
    <xf numFmtId="164" fontId="0" fillId="0" borderId="0" xfId="0" applyNumberFormat="1"/>
    <xf numFmtId="0" fontId="19" fillId="6" borderId="3" xfId="0" applyFont="1" applyFill="1" applyBorder="1" applyAlignment="1">
      <alignment vertical="center"/>
    </xf>
    <xf numFmtId="0" fontId="21" fillId="0" borderId="0" xfId="0" applyFont="1"/>
    <xf numFmtId="0" fontId="15" fillId="4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6" fillId="8" borderId="6" xfId="0" applyFont="1" applyFill="1" applyBorder="1" applyAlignment="1">
      <alignment horizontal="left" vertical="center" wrapText="1"/>
    </xf>
    <xf numFmtId="164" fontId="17" fillId="5" borderId="1" xfId="1" applyNumberFormat="1" applyFont="1" applyFill="1" applyBorder="1" applyAlignment="1">
      <alignment horizontal="right" vertical="center" wrapText="1"/>
    </xf>
    <xf numFmtId="164" fontId="22" fillId="5" borderId="1" xfId="1" applyNumberFormat="1" applyFont="1" applyFill="1" applyBorder="1" applyAlignment="1">
      <alignment horizontal="right" vertical="center" wrapText="1"/>
    </xf>
    <xf numFmtId="164" fontId="22" fillId="8" borderId="1" xfId="1" applyNumberFormat="1" applyFont="1" applyFill="1" applyBorder="1" applyAlignment="1">
      <alignment horizontal="right" vertical="center" wrapText="1"/>
    </xf>
    <xf numFmtId="0" fontId="24" fillId="0" borderId="0" xfId="0" applyFont="1"/>
    <xf numFmtId="9" fontId="25" fillId="0" borderId="0" xfId="0" applyNumberFormat="1" applyFont="1"/>
    <xf numFmtId="44" fontId="25" fillId="12" borderId="0" xfId="0" applyNumberFormat="1" applyFont="1" applyFill="1"/>
    <xf numFmtId="0" fontId="25" fillId="0" borderId="0" xfId="0" applyFont="1"/>
    <xf numFmtId="0" fontId="25" fillId="12" borderId="0" xfId="0" applyFont="1" applyFill="1"/>
    <xf numFmtId="164" fontId="25" fillId="12" borderId="0" xfId="0" applyNumberFormat="1" applyFont="1" applyFill="1"/>
    <xf numFmtId="164" fontId="0" fillId="0" borderId="3" xfId="0" applyNumberFormat="1" applyBorder="1"/>
    <xf numFmtId="164" fontId="26" fillId="12" borderId="3" xfId="0" applyNumberFormat="1" applyFont="1" applyFill="1" applyBorder="1"/>
    <xf numFmtId="9" fontId="4" fillId="12" borderId="3" xfId="1" applyFont="1" applyFill="1" applyBorder="1"/>
    <xf numFmtId="164" fontId="17" fillId="8" borderId="1" xfId="1" applyNumberFormat="1" applyFont="1" applyFill="1" applyBorder="1" applyAlignment="1">
      <alignment horizontal="right" vertical="center" wrapText="1"/>
    </xf>
    <xf numFmtId="0" fontId="28" fillId="0" borderId="3" xfId="0" applyFont="1" applyBorder="1"/>
    <xf numFmtId="0" fontId="29" fillId="0" borderId="0" xfId="0" applyFont="1"/>
    <xf numFmtId="164" fontId="0" fillId="13" borderId="0" xfId="0" applyNumberFormat="1" applyFill="1"/>
    <xf numFmtId="0" fontId="27" fillId="0" borderId="0" xfId="0" applyFont="1"/>
    <xf numFmtId="0" fontId="26" fillId="0" borderId="3" xfId="0" applyFont="1" applyBorder="1"/>
    <xf numFmtId="0" fontId="10" fillId="0" borderId="3" xfId="0" applyFont="1" applyBorder="1"/>
    <xf numFmtId="10" fontId="11" fillId="5" borderId="1" xfId="1" applyNumberFormat="1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9" fontId="17" fillId="5" borderId="4" xfId="1" applyFont="1" applyFill="1" applyBorder="1" applyAlignment="1">
      <alignment horizontal="left" vertical="center" wrapText="1"/>
    </xf>
    <xf numFmtId="9" fontId="17" fillId="5" borderId="9" xfId="1" applyFont="1" applyFill="1" applyBorder="1" applyAlignment="1">
      <alignment horizontal="left" vertical="center" wrapText="1"/>
    </xf>
    <xf numFmtId="9" fontId="17" fillId="5" borderId="5" xfId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164" fontId="15" fillId="9" borderId="1" xfId="0" applyNumberFormat="1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left" vertical="center" wrapText="1"/>
    </xf>
    <xf numFmtId="0" fontId="16" fillId="8" borderId="8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left" vertical="center" wrapText="1"/>
    </xf>
    <xf numFmtId="9" fontId="17" fillId="8" borderId="4" xfId="1" applyFont="1" applyFill="1" applyBorder="1" applyAlignment="1">
      <alignment horizontal="left" vertical="center" wrapText="1"/>
    </xf>
    <xf numFmtId="9" fontId="17" fillId="8" borderId="9" xfId="1" applyFont="1" applyFill="1" applyBorder="1" applyAlignment="1">
      <alignment horizontal="left" vertical="center" wrapText="1"/>
    </xf>
    <xf numFmtId="9" fontId="17" fillId="8" borderId="5" xfId="1" applyFont="1" applyFill="1" applyBorder="1" applyAlignment="1">
      <alignment horizontal="left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44" fontId="20" fillId="6" borderId="10" xfId="2" applyFont="1" applyFill="1" applyBorder="1" applyAlignment="1">
      <alignment horizontal="center" vertical="center"/>
    </xf>
    <xf numFmtId="44" fontId="20" fillId="6" borderId="0" xfId="2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164" fontId="18" fillId="9" borderId="10" xfId="2" applyNumberFormat="1" applyFont="1" applyFill="1" applyBorder="1" applyAlignment="1">
      <alignment horizontal="center" vertical="center"/>
    </xf>
    <xf numFmtId="164" fontId="18" fillId="9" borderId="0" xfId="2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AO68"/>
  <sheetViews>
    <sheetView showGridLines="0" tabSelected="1" topLeftCell="A15" zoomScale="138" zoomScaleNormal="130" workbookViewId="0">
      <selection activeCell="A33" sqref="A33:A35"/>
    </sheetView>
  </sheetViews>
  <sheetFormatPr baseColWidth="10" defaultRowHeight="16"/>
  <cols>
    <col min="1" max="1" width="30.83203125" customWidth="1"/>
    <col min="2" max="3" width="18.83203125" customWidth="1"/>
    <col min="4" max="4" width="19" customWidth="1"/>
    <col min="5" max="5" width="18.6640625" customWidth="1"/>
    <col min="6" max="6" width="14.5" customWidth="1"/>
    <col min="7" max="7" width="19.5" customWidth="1"/>
    <col min="8" max="10" width="19.1640625" customWidth="1"/>
    <col min="11" max="11" width="18.5" customWidth="1"/>
    <col min="12" max="12" width="11.83203125" bestFit="1" customWidth="1"/>
    <col min="13" max="16" width="19.1640625" customWidth="1"/>
    <col min="17" max="17" width="18.33203125" customWidth="1"/>
    <col min="19" max="22" width="19.1640625" customWidth="1"/>
    <col min="23" max="23" width="18.33203125" customWidth="1"/>
    <col min="25" max="28" width="19.5" customWidth="1"/>
    <col min="29" max="29" width="18.33203125" customWidth="1"/>
    <col min="31" max="32" width="19.5" customWidth="1"/>
    <col min="33" max="33" width="19.6640625" customWidth="1"/>
    <col min="34" max="35" width="19.5" customWidth="1"/>
    <col min="37" max="37" width="19.5" customWidth="1"/>
    <col min="38" max="41" width="19.6640625" customWidth="1"/>
  </cols>
  <sheetData>
    <row r="1" spans="1:8" ht="42" customHeight="1" thickBot="1">
      <c r="A1" s="69" t="s">
        <v>8</v>
      </c>
      <c r="B1" s="64"/>
      <c r="C1" s="64"/>
      <c r="D1" s="64"/>
      <c r="E1" s="64"/>
      <c r="F1" s="65"/>
      <c r="G1" s="1"/>
      <c r="H1" s="1"/>
    </row>
    <row r="2" spans="1:8" ht="68" customHeight="1" thickBot="1">
      <c r="A2" s="16" t="s">
        <v>5</v>
      </c>
      <c r="B2" s="19" t="s">
        <v>50</v>
      </c>
      <c r="C2" s="19" t="s">
        <v>49</v>
      </c>
      <c r="D2" s="19" t="s">
        <v>67</v>
      </c>
      <c r="E2" s="19" t="s">
        <v>68</v>
      </c>
      <c r="F2" s="17" t="s">
        <v>6</v>
      </c>
    </row>
    <row r="3" spans="1:8" ht="22" customHeight="1" thickBot="1">
      <c r="A3" s="3" t="s">
        <v>7</v>
      </c>
      <c r="B3" s="48">
        <f>B4/F4</f>
        <v>0.13333333333333333</v>
      </c>
      <c r="C3" s="48">
        <f>C4/F4</f>
        <v>0.4</v>
      </c>
      <c r="D3" s="48">
        <f>D4/F4</f>
        <v>0.23333333333333334</v>
      </c>
      <c r="E3" s="48">
        <f>E4/F4</f>
        <v>0.23333333333333334</v>
      </c>
      <c r="F3" s="6">
        <f>SUM(B3:E3)</f>
        <v>1</v>
      </c>
      <c r="H3" s="23">
        <f>F4*E3</f>
        <v>17500</v>
      </c>
    </row>
    <row r="4" spans="1:8" ht="22" customHeight="1" thickBot="1">
      <c r="A4" s="2" t="s">
        <v>4</v>
      </c>
      <c r="B4" s="5">
        <v>10000</v>
      </c>
      <c r="C4" s="5">
        <v>30000</v>
      </c>
      <c r="D4" s="5">
        <v>17500</v>
      </c>
      <c r="E4" s="5">
        <v>17500</v>
      </c>
      <c r="F4" s="15">
        <f>SUM(B4:E4)</f>
        <v>75000</v>
      </c>
    </row>
    <row r="5" spans="1:8" ht="22" customHeight="1" thickBot="1">
      <c r="A5" s="2" t="s">
        <v>0</v>
      </c>
      <c r="B5" s="5">
        <f>B4*0.5</f>
        <v>5000</v>
      </c>
      <c r="C5" s="5">
        <f>C4*0.5</f>
        <v>15000</v>
      </c>
      <c r="D5" s="5">
        <f>D4*0.5</f>
        <v>8750</v>
      </c>
      <c r="E5" s="5">
        <f>E4*0.5</f>
        <v>8750</v>
      </c>
      <c r="F5" s="10"/>
    </row>
    <row r="6" spans="1:8" ht="22" customHeight="1" thickBot="1">
      <c r="A6" s="2" t="s">
        <v>1</v>
      </c>
      <c r="B6" s="5">
        <v>0</v>
      </c>
      <c r="C6" s="5">
        <v>0</v>
      </c>
      <c r="D6" s="5">
        <v>0</v>
      </c>
      <c r="E6" s="5">
        <v>0</v>
      </c>
      <c r="F6" s="10"/>
      <c r="G6" t="s">
        <v>92</v>
      </c>
    </row>
    <row r="7" spans="1:8" ht="22" customHeight="1" thickBot="1">
      <c r="A7" s="2" t="s">
        <v>2</v>
      </c>
      <c r="B7" s="7">
        <f>0-B4</f>
        <v>-10000</v>
      </c>
      <c r="C7" s="7">
        <f>0-C4</f>
        <v>-30000</v>
      </c>
      <c r="D7" s="7">
        <f>0-D4</f>
        <v>-17500</v>
      </c>
      <c r="E7" s="7">
        <f>0-E4</f>
        <v>-17500</v>
      </c>
      <c r="F7" s="10">
        <f>C7+D7</f>
        <v>-47500</v>
      </c>
      <c r="G7" s="44">
        <f>F7-F4</f>
        <v>-122500</v>
      </c>
      <c r="H7" s="45" t="s">
        <v>93</v>
      </c>
    </row>
    <row r="8" spans="1:8" ht="22" customHeight="1" thickBot="1">
      <c r="A8" s="2" t="s">
        <v>3</v>
      </c>
      <c r="B8" s="7" t="s">
        <v>9</v>
      </c>
      <c r="C8" s="7" t="s">
        <v>9</v>
      </c>
      <c r="D8" s="7" t="s">
        <v>9</v>
      </c>
      <c r="E8" s="7" t="s">
        <v>9</v>
      </c>
      <c r="F8" s="10"/>
      <c r="H8" s="45" t="s">
        <v>94</v>
      </c>
    </row>
    <row r="9" spans="1:8" ht="15" customHeight="1" thickBot="1">
      <c r="A9" s="4"/>
      <c r="B9" s="4"/>
      <c r="C9" s="4"/>
      <c r="D9" s="4"/>
      <c r="E9" s="4"/>
    </row>
    <row r="10" spans="1:8" ht="41" customHeight="1" thickBot="1">
      <c r="A10" s="69" t="s">
        <v>27</v>
      </c>
      <c r="B10" s="64"/>
      <c r="C10" s="64"/>
      <c r="D10" s="64"/>
      <c r="E10" s="18" t="s">
        <v>20</v>
      </c>
      <c r="F10" s="1"/>
    </row>
    <row r="11" spans="1:8" ht="27" customHeight="1" thickBot="1">
      <c r="A11" s="49" t="s">
        <v>10</v>
      </c>
      <c r="B11" s="52" t="s">
        <v>28</v>
      </c>
      <c r="C11" s="53"/>
      <c r="D11" s="54"/>
      <c r="E11" s="20" t="s">
        <v>23</v>
      </c>
      <c r="F11" s="22">
        <v>5</v>
      </c>
    </row>
    <row r="12" spans="1:8" ht="27" customHeight="1" thickBot="1">
      <c r="A12" s="51"/>
      <c r="B12" s="52" t="s">
        <v>29</v>
      </c>
      <c r="C12" s="53"/>
      <c r="D12" s="54"/>
      <c r="E12" s="20" t="s">
        <v>18</v>
      </c>
      <c r="F12" s="22">
        <v>5</v>
      </c>
    </row>
    <row r="13" spans="1:8" ht="27" customHeight="1" thickBot="1">
      <c r="A13" s="66" t="s">
        <v>32</v>
      </c>
      <c r="B13" s="60" t="s">
        <v>30</v>
      </c>
      <c r="C13" s="61"/>
      <c r="D13" s="62"/>
      <c r="E13" s="21" t="s">
        <v>23</v>
      </c>
      <c r="F13" s="22">
        <v>5</v>
      </c>
    </row>
    <row r="14" spans="1:8" ht="38" customHeight="1" thickBot="1">
      <c r="A14" s="67"/>
      <c r="B14" s="60" t="s">
        <v>31</v>
      </c>
      <c r="C14" s="61"/>
      <c r="D14" s="62"/>
      <c r="E14" s="21" t="s">
        <v>24</v>
      </c>
      <c r="F14" s="22">
        <v>5</v>
      </c>
    </row>
    <row r="15" spans="1:8" ht="40" customHeight="1" thickBot="1">
      <c r="A15" s="67"/>
      <c r="B15" s="60" t="s">
        <v>34</v>
      </c>
      <c r="C15" s="61"/>
      <c r="D15" s="62"/>
      <c r="E15" s="21" t="s">
        <v>23</v>
      </c>
      <c r="F15" s="22">
        <v>5</v>
      </c>
    </row>
    <row r="16" spans="1:8" ht="38" customHeight="1" thickBot="1">
      <c r="A16" s="67"/>
      <c r="B16" s="60" t="s">
        <v>33</v>
      </c>
      <c r="C16" s="61"/>
      <c r="D16" s="62"/>
      <c r="E16" s="21" t="s">
        <v>18</v>
      </c>
      <c r="F16" s="22">
        <v>5</v>
      </c>
    </row>
    <row r="17" spans="1:41" ht="38" customHeight="1" thickBot="1">
      <c r="A17" s="67"/>
      <c r="B17" s="60" t="s">
        <v>43</v>
      </c>
      <c r="C17" s="61"/>
      <c r="D17" s="62"/>
      <c r="E17" s="21" t="s">
        <v>23</v>
      </c>
      <c r="F17" s="22">
        <v>5</v>
      </c>
    </row>
    <row r="18" spans="1:41" ht="38" customHeight="1" thickBot="1">
      <c r="A18" s="67"/>
      <c r="B18" s="60" t="s">
        <v>44</v>
      </c>
      <c r="C18" s="61"/>
      <c r="D18" s="62"/>
      <c r="E18" s="21" t="s">
        <v>23</v>
      </c>
      <c r="F18" s="22">
        <v>5</v>
      </c>
    </row>
    <row r="19" spans="1:41" ht="38" customHeight="1" thickBot="1">
      <c r="A19" s="68"/>
      <c r="B19" s="60" t="s">
        <v>45</v>
      </c>
      <c r="C19" s="61"/>
      <c r="D19" s="62"/>
      <c r="E19" s="21" t="s">
        <v>23</v>
      </c>
      <c r="F19" s="22">
        <v>5</v>
      </c>
    </row>
    <row r="20" spans="1:41" ht="38" customHeight="1" thickBot="1">
      <c r="A20" s="13" t="s">
        <v>22</v>
      </c>
      <c r="B20" s="52" t="s">
        <v>35</v>
      </c>
      <c r="C20" s="53"/>
      <c r="D20" s="54"/>
      <c r="E20" s="20" t="s">
        <v>21</v>
      </c>
      <c r="F20" s="22">
        <v>5</v>
      </c>
    </row>
    <row r="21" spans="1:41" ht="38" customHeight="1" thickBot="1">
      <c r="A21" s="28" t="s">
        <v>11</v>
      </c>
      <c r="B21" s="60" t="s">
        <v>37</v>
      </c>
      <c r="C21" s="61"/>
      <c r="D21" s="62"/>
      <c r="E21" s="21" t="s">
        <v>19</v>
      </c>
      <c r="F21" s="22">
        <v>10</v>
      </c>
    </row>
    <row r="22" spans="1:41" ht="27" customHeight="1" thickBot="1">
      <c r="A22" s="13" t="s">
        <v>12</v>
      </c>
      <c r="B22" s="52" t="s">
        <v>38</v>
      </c>
      <c r="C22" s="53"/>
      <c r="D22" s="54"/>
      <c r="E22" s="20" t="s">
        <v>23</v>
      </c>
      <c r="F22" s="27">
        <v>5</v>
      </c>
    </row>
    <row r="23" spans="1:41" ht="27" customHeight="1" thickBot="1">
      <c r="A23" s="28" t="s">
        <v>36</v>
      </c>
      <c r="B23" s="60" t="s">
        <v>39</v>
      </c>
      <c r="C23" s="61"/>
      <c r="D23" s="62"/>
      <c r="E23" s="21" t="s">
        <v>23</v>
      </c>
      <c r="F23" s="27">
        <v>5</v>
      </c>
    </row>
    <row r="24" spans="1:41" ht="27" customHeight="1" thickBot="1">
      <c r="A24" s="13" t="s">
        <v>40</v>
      </c>
      <c r="B24" s="52" t="s">
        <v>41</v>
      </c>
      <c r="C24" s="53"/>
      <c r="D24" s="54"/>
      <c r="E24" s="20" t="s">
        <v>23</v>
      </c>
      <c r="F24" s="27">
        <v>5</v>
      </c>
    </row>
    <row r="25" spans="1:41" ht="32" customHeight="1" thickBot="1">
      <c r="A25" s="78" t="s">
        <v>13</v>
      </c>
      <c r="B25" s="79"/>
      <c r="C25" s="80"/>
      <c r="D25" s="14" t="s">
        <v>14</v>
      </c>
      <c r="E25" s="26">
        <f>SUM(F11:F24)</f>
        <v>75</v>
      </c>
      <c r="F25" s="73" t="s">
        <v>51</v>
      </c>
      <c r="G25" s="74"/>
      <c r="H25" s="74"/>
      <c r="I25" s="75"/>
    </row>
    <row r="26" spans="1:41" ht="18" customHeight="1" thickBot="1">
      <c r="A26" s="55" t="s">
        <v>15</v>
      </c>
      <c r="B26" s="55"/>
      <c r="C26" s="55"/>
      <c r="D26" s="72">
        <v>266.66667000000001</v>
      </c>
      <c r="E26" s="72"/>
      <c r="F26" s="1"/>
    </row>
    <row r="27" spans="1:41" ht="47" customHeight="1" thickBot="1">
      <c r="A27" s="55" t="s">
        <v>16</v>
      </c>
      <c r="B27" s="55"/>
      <c r="C27" s="55"/>
      <c r="D27" s="56">
        <f>E25*D26</f>
        <v>20000.000250000001</v>
      </c>
      <c r="E27" s="56"/>
      <c r="F27" s="1"/>
      <c r="H27" t="s">
        <v>25</v>
      </c>
      <c r="I27" t="s">
        <v>25</v>
      </c>
      <c r="J27" t="s">
        <v>25</v>
      </c>
      <c r="K27" t="s">
        <v>25</v>
      </c>
      <c r="L27" s="23" t="s">
        <v>25</v>
      </c>
    </row>
    <row r="28" spans="1:41" ht="15" customHeight="1" thickBot="1">
      <c r="A28" s="4"/>
      <c r="B28" s="4"/>
      <c r="C28" s="4"/>
      <c r="D28" s="4"/>
      <c r="E28" s="4"/>
      <c r="H28" t="s">
        <v>25</v>
      </c>
    </row>
    <row r="29" spans="1:41" ht="80" customHeight="1" thickBot="1">
      <c r="A29" s="63" t="s">
        <v>72</v>
      </c>
      <c r="B29" s="64"/>
      <c r="C29" s="64"/>
      <c r="D29" s="65"/>
      <c r="E29" s="18" t="s">
        <v>20</v>
      </c>
      <c r="G29" s="63" t="s">
        <v>76</v>
      </c>
      <c r="H29" s="64"/>
      <c r="I29" s="64"/>
      <c r="J29" s="65"/>
      <c r="K29" s="18" t="s">
        <v>20</v>
      </c>
      <c r="M29" s="63" t="s">
        <v>77</v>
      </c>
      <c r="N29" s="64"/>
      <c r="O29" s="64"/>
      <c r="P29" s="65"/>
      <c r="Q29" s="18" t="s">
        <v>20</v>
      </c>
      <c r="S29" s="63" t="s">
        <v>78</v>
      </c>
      <c r="T29" s="64"/>
      <c r="U29" s="64"/>
      <c r="V29" s="65"/>
      <c r="W29" s="18" t="s">
        <v>20</v>
      </c>
      <c r="Y29" s="63" t="s">
        <v>79</v>
      </c>
      <c r="Z29" s="64"/>
      <c r="AA29" s="64"/>
      <c r="AB29" s="65"/>
      <c r="AC29" s="18" t="s">
        <v>20</v>
      </c>
      <c r="AE29" s="63" t="s">
        <v>87</v>
      </c>
      <c r="AF29" s="64"/>
      <c r="AG29" s="64"/>
      <c r="AH29" s="65"/>
      <c r="AI29" s="18" t="s">
        <v>20</v>
      </c>
      <c r="AK29" s="63" t="s">
        <v>86</v>
      </c>
      <c r="AL29" s="64"/>
      <c r="AM29" s="64"/>
      <c r="AN29" s="65"/>
      <c r="AO29" s="18" t="s">
        <v>20</v>
      </c>
    </row>
    <row r="30" spans="1:41" ht="22" customHeight="1" thickBot="1">
      <c r="A30" s="49" t="s">
        <v>52</v>
      </c>
      <c r="B30" s="52" t="s">
        <v>46</v>
      </c>
      <c r="C30" s="53"/>
      <c r="D30" s="54"/>
      <c r="E30" s="29">
        <v>1250</v>
      </c>
      <c r="G30" s="49" t="s">
        <v>52</v>
      </c>
      <c r="H30" s="52" t="s">
        <v>46</v>
      </c>
      <c r="I30" s="53"/>
      <c r="J30" s="54"/>
      <c r="K30" s="29">
        <v>1250</v>
      </c>
      <c r="M30" s="49" t="s">
        <v>52</v>
      </c>
      <c r="N30" s="52" t="s">
        <v>46</v>
      </c>
      <c r="O30" s="53"/>
      <c r="P30" s="54"/>
      <c r="Q30" s="29">
        <v>1250</v>
      </c>
      <c r="S30" s="49" t="s">
        <v>55</v>
      </c>
      <c r="T30" s="52" t="s">
        <v>46</v>
      </c>
      <c r="U30" s="53"/>
      <c r="V30" s="54"/>
      <c r="W30" s="29">
        <v>1250</v>
      </c>
      <c r="Y30" s="49" t="s">
        <v>80</v>
      </c>
      <c r="Z30" s="52" t="s">
        <v>46</v>
      </c>
      <c r="AA30" s="53"/>
      <c r="AB30" s="54"/>
      <c r="AC30" s="29">
        <v>1250</v>
      </c>
      <c r="AE30" s="49" t="s">
        <v>55</v>
      </c>
      <c r="AF30" s="52" t="s">
        <v>46</v>
      </c>
      <c r="AG30" s="53"/>
      <c r="AH30" s="54"/>
      <c r="AI30" s="29">
        <v>1250</v>
      </c>
      <c r="AK30" s="49" t="s">
        <v>55</v>
      </c>
      <c r="AL30" s="52" t="s">
        <v>46</v>
      </c>
      <c r="AM30" s="53"/>
      <c r="AN30" s="54"/>
      <c r="AO30" s="29">
        <v>1250</v>
      </c>
    </row>
    <row r="31" spans="1:41" ht="22" customHeight="1" thickBot="1">
      <c r="A31" s="50"/>
      <c r="B31" s="52" t="s">
        <v>47</v>
      </c>
      <c r="C31" s="53"/>
      <c r="D31" s="54"/>
      <c r="E31" s="29">
        <v>0</v>
      </c>
      <c r="G31" s="50"/>
      <c r="H31" s="52" t="s">
        <v>47</v>
      </c>
      <c r="I31" s="53"/>
      <c r="J31" s="54"/>
      <c r="K31" s="29">
        <v>0</v>
      </c>
      <c r="M31" s="50"/>
      <c r="N31" s="52" t="s">
        <v>47</v>
      </c>
      <c r="O31" s="53"/>
      <c r="P31" s="54"/>
      <c r="Q31" s="29">
        <v>0</v>
      </c>
      <c r="S31" s="50"/>
      <c r="T31" s="52" t="s">
        <v>47</v>
      </c>
      <c r="U31" s="53"/>
      <c r="V31" s="54"/>
      <c r="W31" s="29">
        <v>0</v>
      </c>
      <c r="Y31" s="50"/>
      <c r="Z31" s="52" t="s">
        <v>47</v>
      </c>
      <c r="AA31" s="53"/>
      <c r="AB31" s="54"/>
      <c r="AC31" s="29">
        <v>0</v>
      </c>
      <c r="AE31" s="50"/>
      <c r="AF31" s="52" t="s">
        <v>47</v>
      </c>
      <c r="AG31" s="53"/>
      <c r="AH31" s="54"/>
      <c r="AI31" s="29">
        <v>0</v>
      </c>
      <c r="AK31" s="50"/>
      <c r="AL31" s="52" t="s">
        <v>47</v>
      </c>
      <c r="AM31" s="53"/>
      <c r="AN31" s="54"/>
      <c r="AO31" s="29">
        <v>0</v>
      </c>
    </row>
    <row r="32" spans="1:41" ht="22" customHeight="1" thickBot="1">
      <c r="A32" s="50"/>
      <c r="B32" s="52" t="s">
        <v>48</v>
      </c>
      <c r="C32" s="53"/>
      <c r="D32" s="54"/>
      <c r="E32" s="30">
        <f>0-E30</f>
        <v>-1250</v>
      </c>
      <c r="G32" s="50"/>
      <c r="H32" s="52" t="s">
        <v>48</v>
      </c>
      <c r="I32" s="53"/>
      <c r="J32" s="54"/>
      <c r="K32" s="30">
        <f>0-K30</f>
        <v>-1250</v>
      </c>
      <c r="M32" s="50"/>
      <c r="N32" s="52" t="s">
        <v>48</v>
      </c>
      <c r="O32" s="53"/>
      <c r="P32" s="54"/>
      <c r="Q32" s="30">
        <f>0-Q30</f>
        <v>-1250</v>
      </c>
      <c r="S32" s="51"/>
      <c r="T32" s="52" t="s">
        <v>48</v>
      </c>
      <c r="U32" s="53"/>
      <c r="V32" s="54"/>
      <c r="W32" s="30">
        <f>0-W30</f>
        <v>-1250</v>
      </c>
      <c r="Y32" s="51"/>
      <c r="Z32" s="52" t="s">
        <v>48</v>
      </c>
      <c r="AA32" s="53"/>
      <c r="AB32" s="54"/>
      <c r="AC32" s="30">
        <f>0-AC30</f>
        <v>-1250</v>
      </c>
      <c r="AE32" s="51"/>
      <c r="AF32" s="52" t="s">
        <v>48</v>
      </c>
      <c r="AG32" s="53"/>
      <c r="AH32" s="54"/>
      <c r="AI32" s="30">
        <f>0-AI30</f>
        <v>-1250</v>
      </c>
      <c r="AK32" s="51"/>
      <c r="AL32" s="52" t="s">
        <v>48</v>
      </c>
      <c r="AM32" s="53"/>
      <c r="AN32" s="54"/>
      <c r="AO32" s="30">
        <f>0-AO30</f>
        <v>-1250</v>
      </c>
    </row>
    <row r="33" spans="1:41" ht="22" customHeight="1" thickBot="1">
      <c r="A33" s="57" t="s">
        <v>99</v>
      </c>
      <c r="B33" s="60" t="s">
        <v>46</v>
      </c>
      <c r="C33" s="61"/>
      <c r="D33" s="62"/>
      <c r="E33" s="41">
        <v>1250</v>
      </c>
      <c r="G33" s="57" t="s">
        <v>73</v>
      </c>
      <c r="H33" s="60" t="s">
        <v>46</v>
      </c>
      <c r="I33" s="61"/>
      <c r="J33" s="62"/>
      <c r="K33" s="41">
        <v>1250</v>
      </c>
      <c r="M33" s="57" t="s">
        <v>73</v>
      </c>
      <c r="N33" s="60" t="s">
        <v>46</v>
      </c>
      <c r="O33" s="61"/>
      <c r="P33" s="62"/>
      <c r="Q33" s="41">
        <v>1250</v>
      </c>
      <c r="S33" s="57" t="s">
        <v>58</v>
      </c>
      <c r="T33" s="60" t="s">
        <v>46</v>
      </c>
      <c r="U33" s="61"/>
      <c r="V33" s="62"/>
      <c r="W33" s="41">
        <v>1250</v>
      </c>
      <c r="Y33" s="57" t="s">
        <v>81</v>
      </c>
      <c r="Z33" s="60" t="s">
        <v>83</v>
      </c>
      <c r="AA33" s="61"/>
      <c r="AB33" s="62"/>
      <c r="AC33" s="41">
        <v>1250</v>
      </c>
      <c r="AE33" s="57" t="s">
        <v>95</v>
      </c>
      <c r="AF33" s="60" t="s">
        <v>46</v>
      </c>
      <c r="AG33" s="61"/>
      <c r="AH33" s="62"/>
      <c r="AI33" s="41">
        <v>1250</v>
      </c>
      <c r="AK33" s="57" t="s">
        <v>98</v>
      </c>
      <c r="AL33" s="60" t="s">
        <v>46</v>
      </c>
      <c r="AM33" s="61"/>
      <c r="AN33" s="62"/>
      <c r="AO33" s="41">
        <v>1250</v>
      </c>
    </row>
    <row r="34" spans="1:41" ht="22" customHeight="1" thickBot="1">
      <c r="A34" s="58"/>
      <c r="B34" s="60" t="s">
        <v>47</v>
      </c>
      <c r="C34" s="61"/>
      <c r="D34" s="62"/>
      <c r="E34" s="41">
        <v>0</v>
      </c>
      <c r="G34" s="58"/>
      <c r="H34" s="60" t="s">
        <v>47</v>
      </c>
      <c r="I34" s="61"/>
      <c r="J34" s="62"/>
      <c r="K34" s="41">
        <v>0</v>
      </c>
      <c r="M34" s="58"/>
      <c r="N34" s="60" t="s">
        <v>47</v>
      </c>
      <c r="O34" s="61"/>
      <c r="P34" s="62"/>
      <c r="Q34" s="41">
        <v>0</v>
      </c>
      <c r="S34" s="58"/>
      <c r="T34" s="60" t="s">
        <v>47</v>
      </c>
      <c r="U34" s="61"/>
      <c r="V34" s="62"/>
      <c r="W34" s="41">
        <v>0</v>
      </c>
      <c r="Y34" s="58"/>
      <c r="Z34" s="60" t="s">
        <v>47</v>
      </c>
      <c r="AA34" s="61"/>
      <c r="AB34" s="62"/>
      <c r="AC34" s="41">
        <v>0</v>
      </c>
      <c r="AE34" s="58"/>
      <c r="AF34" s="60" t="s">
        <v>47</v>
      </c>
      <c r="AG34" s="61"/>
      <c r="AH34" s="62"/>
      <c r="AI34" s="41">
        <v>0</v>
      </c>
      <c r="AK34" s="58"/>
      <c r="AL34" s="60" t="s">
        <v>47</v>
      </c>
      <c r="AM34" s="61"/>
      <c r="AN34" s="62"/>
      <c r="AO34" s="41">
        <v>0</v>
      </c>
    </row>
    <row r="35" spans="1:41" ht="22" customHeight="1" thickBot="1">
      <c r="A35" s="59"/>
      <c r="B35" s="60" t="s">
        <v>48</v>
      </c>
      <c r="C35" s="61"/>
      <c r="D35" s="62"/>
      <c r="E35" s="31">
        <f>0-E33</f>
        <v>-1250</v>
      </c>
      <c r="G35" s="59"/>
      <c r="H35" s="60" t="s">
        <v>48</v>
      </c>
      <c r="I35" s="61"/>
      <c r="J35" s="62"/>
      <c r="K35" s="31">
        <f>0-K33</f>
        <v>-1250</v>
      </c>
      <c r="M35" s="59"/>
      <c r="N35" s="60" t="s">
        <v>48</v>
      </c>
      <c r="O35" s="61"/>
      <c r="P35" s="62"/>
      <c r="Q35" s="31">
        <f>0-Q33</f>
        <v>-1250</v>
      </c>
      <c r="S35" s="59"/>
      <c r="T35" s="60" t="s">
        <v>48</v>
      </c>
      <c r="U35" s="61"/>
      <c r="V35" s="62"/>
      <c r="W35" s="31">
        <f>0-W33</f>
        <v>-1250</v>
      </c>
      <c r="Y35" s="58"/>
      <c r="Z35" s="60" t="s">
        <v>82</v>
      </c>
      <c r="AA35" s="61"/>
      <c r="AB35" s="62"/>
      <c r="AC35" s="31">
        <f>0-AC33</f>
        <v>-1250</v>
      </c>
      <c r="AE35" s="59"/>
      <c r="AF35" s="60" t="s">
        <v>48</v>
      </c>
      <c r="AG35" s="61"/>
      <c r="AH35" s="62"/>
      <c r="AI35" s="31">
        <f>0-AI33</f>
        <v>-1250</v>
      </c>
      <c r="AK35" s="59"/>
      <c r="AL35" s="60" t="s">
        <v>48</v>
      </c>
      <c r="AM35" s="61"/>
      <c r="AN35" s="62"/>
      <c r="AO35" s="31">
        <f>0-AO33</f>
        <v>-1250</v>
      </c>
    </row>
    <row r="36" spans="1:41" ht="22" customHeight="1" thickBot="1">
      <c r="A36" s="49" t="s">
        <v>53</v>
      </c>
      <c r="B36" s="52" t="s">
        <v>46</v>
      </c>
      <c r="C36" s="53"/>
      <c r="D36" s="54"/>
      <c r="E36" s="29">
        <v>1250</v>
      </c>
      <c r="G36" s="49" t="s">
        <v>53</v>
      </c>
      <c r="H36" s="52" t="s">
        <v>46</v>
      </c>
      <c r="I36" s="53"/>
      <c r="J36" s="54"/>
      <c r="K36" s="29">
        <v>1250</v>
      </c>
      <c r="M36" s="49" t="s">
        <v>53</v>
      </c>
      <c r="N36" s="52" t="s">
        <v>46</v>
      </c>
      <c r="O36" s="53"/>
      <c r="P36" s="54"/>
      <c r="Q36" s="29">
        <v>1250</v>
      </c>
      <c r="S36" s="49" t="s">
        <v>59</v>
      </c>
      <c r="T36" s="52" t="s">
        <v>46</v>
      </c>
      <c r="U36" s="53"/>
      <c r="V36" s="54"/>
      <c r="W36" s="29">
        <v>1250</v>
      </c>
      <c r="Y36" s="49" t="s">
        <v>84</v>
      </c>
      <c r="Z36" s="52" t="s">
        <v>46</v>
      </c>
      <c r="AA36" s="53"/>
      <c r="AB36" s="54"/>
      <c r="AC36" s="29">
        <v>1250</v>
      </c>
      <c r="AE36" s="49" t="s">
        <v>96</v>
      </c>
      <c r="AF36" s="52" t="s">
        <v>46</v>
      </c>
      <c r="AG36" s="53"/>
      <c r="AH36" s="54"/>
      <c r="AI36" s="29">
        <v>1250</v>
      </c>
      <c r="AK36" s="49" t="s">
        <v>96</v>
      </c>
      <c r="AL36" s="52" t="s">
        <v>46</v>
      </c>
      <c r="AM36" s="53"/>
      <c r="AN36" s="54"/>
      <c r="AO36" s="29">
        <v>1250</v>
      </c>
    </row>
    <row r="37" spans="1:41" ht="22" customHeight="1" thickBot="1">
      <c r="A37" s="50"/>
      <c r="B37" s="52" t="s">
        <v>47</v>
      </c>
      <c r="C37" s="53"/>
      <c r="D37" s="54"/>
      <c r="E37" s="29">
        <v>0</v>
      </c>
      <c r="G37" s="50"/>
      <c r="H37" s="52" t="s">
        <v>47</v>
      </c>
      <c r="I37" s="53"/>
      <c r="J37" s="54"/>
      <c r="K37" s="29">
        <v>0</v>
      </c>
      <c r="M37" s="50"/>
      <c r="N37" s="52" t="s">
        <v>47</v>
      </c>
      <c r="O37" s="53"/>
      <c r="P37" s="54"/>
      <c r="Q37" s="29">
        <v>0</v>
      </c>
      <c r="S37" s="50"/>
      <c r="T37" s="52" t="s">
        <v>47</v>
      </c>
      <c r="U37" s="53"/>
      <c r="V37" s="54"/>
      <c r="W37" s="29">
        <v>0</v>
      </c>
      <c r="Y37" s="50"/>
      <c r="Z37" s="52" t="s">
        <v>47</v>
      </c>
      <c r="AA37" s="53"/>
      <c r="AB37" s="54"/>
      <c r="AC37" s="29">
        <v>0</v>
      </c>
      <c r="AE37" s="50"/>
      <c r="AF37" s="52" t="s">
        <v>47</v>
      </c>
      <c r="AG37" s="53"/>
      <c r="AH37" s="54"/>
      <c r="AI37" s="29">
        <v>0</v>
      </c>
      <c r="AK37" s="50"/>
      <c r="AL37" s="52" t="s">
        <v>47</v>
      </c>
      <c r="AM37" s="53"/>
      <c r="AN37" s="54"/>
      <c r="AO37" s="29">
        <v>0</v>
      </c>
    </row>
    <row r="38" spans="1:41" ht="22" customHeight="1" thickBot="1">
      <c r="A38" s="50"/>
      <c r="B38" s="52" t="s">
        <v>48</v>
      </c>
      <c r="C38" s="53"/>
      <c r="D38" s="54"/>
      <c r="E38" s="30">
        <f>0-E36</f>
        <v>-1250</v>
      </c>
      <c r="G38" s="50"/>
      <c r="H38" s="52" t="s">
        <v>48</v>
      </c>
      <c r="I38" s="53"/>
      <c r="J38" s="54"/>
      <c r="K38" s="30">
        <f>0-K36</f>
        <v>-1250</v>
      </c>
      <c r="M38" s="50"/>
      <c r="N38" s="52" t="s">
        <v>48</v>
      </c>
      <c r="O38" s="53"/>
      <c r="P38" s="54"/>
      <c r="Q38" s="30">
        <f>0-Q36</f>
        <v>-1250</v>
      </c>
      <c r="S38" s="50"/>
      <c r="T38" s="52" t="s">
        <v>48</v>
      </c>
      <c r="U38" s="53"/>
      <c r="V38" s="54"/>
      <c r="W38" s="30">
        <f>0-W36</f>
        <v>-1250</v>
      </c>
      <c r="Y38" s="51"/>
      <c r="Z38" s="52" t="s">
        <v>48</v>
      </c>
      <c r="AA38" s="53"/>
      <c r="AB38" s="54"/>
      <c r="AC38" s="30">
        <f>0-AC36</f>
        <v>-1250</v>
      </c>
      <c r="AE38" s="50"/>
      <c r="AF38" s="52" t="s">
        <v>48</v>
      </c>
      <c r="AG38" s="53"/>
      <c r="AH38" s="54"/>
      <c r="AI38" s="30">
        <f>0-AI36</f>
        <v>-1250</v>
      </c>
      <c r="AK38" s="50"/>
      <c r="AL38" s="52" t="s">
        <v>48</v>
      </c>
      <c r="AM38" s="53"/>
      <c r="AN38" s="54"/>
      <c r="AO38" s="30">
        <f>0-AO36</f>
        <v>-1250</v>
      </c>
    </row>
    <row r="39" spans="1:41" ht="22" customHeight="1" thickBot="1">
      <c r="A39" s="57" t="s">
        <v>54</v>
      </c>
      <c r="B39" s="60" t="s">
        <v>46</v>
      </c>
      <c r="C39" s="61"/>
      <c r="D39" s="62"/>
      <c r="E39" s="41">
        <v>1250</v>
      </c>
      <c r="G39" s="57" t="s">
        <v>54</v>
      </c>
      <c r="H39" s="60" t="s">
        <v>46</v>
      </c>
      <c r="I39" s="61"/>
      <c r="J39" s="62"/>
      <c r="K39" s="41">
        <v>1250</v>
      </c>
      <c r="M39" s="57" t="s">
        <v>54</v>
      </c>
      <c r="N39" s="60" t="s">
        <v>46</v>
      </c>
      <c r="O39" s="61"/>
      <c r="P39" s="62"/>
      <c r="Q39" s="41">
        <v>1250</v>
      </c>
      <c r="S39" s="57" t="s">
        <v>60</v>
      </c>
      <c r="T39" s="60" t="s">
        <v>46</v>
      </c>
      <c r="U39" s="61"/>
      <c r="V39" s="62"/>
      <c r="W39" s="41">
        <v>1250</v>
      </c>
      <c r="Y39" s="57" t="s">
        <v>56</v>
      </c>
      <c r="Z39" s="60" t="s">
        <v>46</v>
      </c>
      <c r="AA39" s="61"/>
      <c r="AB39" s="62"/>
      <c r="AC39" s="41">
        <v>1250</v>
      </c>
      <c r="AE39" s="57" t="s">
        <v>60</v>
      </c>
      <c r="AF39" s="60" t="s">
        <v>46</v>
      </c>
      <c r="AG39" s="61"/>
      <c r="AH39" s="62"/>
      <c r="AI39" s="41">
        <v>1250</v>
      </c>
      <c r="AK39" s="57" t="s">
        <v>60</v>
      </c>
      <c r="AL39" s="60" t="s">
        <v>46</v>
      </c>
      <c r="AM39" s="61"/>
      <c r="AN39" s="62"/>
      <c r="AO39" s="41">
        <v>1250</v>
      </c>
    </row>
    <row r="40" spans="1:41" ht="22" customHeight="1" thickBot="1">
      <c r="A40" s="58"/>
      <c r="B40" s="60" t="s">
        <v>47</v>
      </c>
      <c r="C40" s="61"/>
      <c r="D40" s="62"/>
      <c r="E40" s="41">
        <v>0</v>
      </c>
      <c r="G40" s="58"/>
      <c r="H40" s="60" t="s">
        <v>47</v>
      </c>
      <c r="I40" s="61"/>
      <c r="J40" s="62"/>
      <c r="K40" s="41">
        <v>0</v>
      </c>
      <c r="M40" s="58"/>
      <c r="N40" s="60" t="s">
        <v>47</v>
      </c>
      <c r="O40" s="61"/>
      <c r="P40" s="62"/>
      <c r="Q40" s="41">
        <v>0</v>
      </c>
      <c r="S40" s="58"/>
      <c r="T40" s="60" t="s">
        <v>47</v>
      </c>
      <c r="U40" s="61"/>
      <c r="V40" s="62"/>
      <c r="W40" s="41">
        <v>0</v>
      </c>
      <c r="Y40" s="58"/>
      <c r="Z40" s="60" t="s">
        <v>47</v>
      </c>
      <c r="AA40" s="61"/>
      <c r="AB40" s="62"/>
      <c r="AC40" s="41">
        <v>0</v>
      </c>
      <c r="AE40" s="58"/>
      <c r="AF40" s="60" t="s">
        <v>47</v>
      </c>
      <c r="AG40" s="61"/>
      <c r="AH40" s="62"/>
      <c r="AI40" s="41">
        <v>0</v>
      </c>
      <c r="AK40" s="58"/>
      <c r="AL40" s="60" t="s">
        <v>47</v>
      </c>
      <c r="AM40" s="61"/>
      <c r="AN40" s="62"/>
      <c r="AO40" s="41">
        <v>0</v>
      </c>
    </row>
    <row r="41" spans="1:41" ht="22" customHeight="1" thickBot="1">
      <c r="A41" s="59"/>
      <c r="B41" s="60" t="s">
        <v>48</v>
      </c>
      <c r="C41" s="61"/>
      <c r="D41" s="62"/>
      <c r="E41" s="31">
        <f>0-E39</f>
        <v>-1250</v>
      </c>
      <c r="G41" s="59"/>
      <c r="H41" s="60" t="s">
        <v>48</v>
      </c>
      <c r="I41" s="61"/>
      <c r="J41" s="62"/>
      <c r="K41" s="31">
        <f>0-K39</f>
        <v>-1250</v>
      </c>
      <c r="M41" s="59"/>
      <c r="N41" s="60" t="s">
        <v>48</v>
      </c>
      <c r="O41" s="61"/>
      <c r="P41" s="62"/>
      <c r="Q41" s="31">
        <f>0-Q39</f>
        <v>-1250</v>
      </c>
      <c r="S41" s="59"/>
      <c r="T41" s="60" t="s">
        <v>48</v>
      </c>
      <c r="U41" s="61"/>
      <c r="V41" s="62"/>
      <c r="W41" s="31">
        <f>0-W39</f>
        <v>-1250</v>
      </c>
      <c r="Y41" s="58"/>
      <c r="Z41" s="60" t="s">
        <v>48</v>
      </c>
      <c r="AA41" s="61"/>
      <c r="AB41" s="62"/>
      <c r="AC41" s="31">
        <f>0-AC39</f>
        <v>-1250</v>
      </c>
      <c r="AE41" s="59"/>
      <c r="AF41" s="60" t="s">
        <v>48</v>
      </c>
      <c r="AG41" s="61"/>
      <c r="AH41" s="62"/>
      <c r="AI41" s="31">
        <f>0-AI39</f>
        <v>-1250</v>
      </c>
      <c r="AK41" s="59"/>
      <c r="AL41" s="60" t="s">
        <v>48</v>
      </c>
      <c r="AM41" s="61"/>
      <c r="AN41" s="62"/>
      <c r="AO41" s="31">
        <f>0-AO39</f>
        <v>-1250</v>
      </c>
    </row>
    <row r="42" spans="1:41" ht="22" customHeight="1" thickBot="1">
      <c r="A42" s="49" t="s">
        <v>74</v>
      </c>
      <c r="B42" s="52" t="s">
        <v>88</v>
      </c>
      <c r="C42" s="53"/>
      <c r="D42" s="54"/>
      <c r="E42" s="29">
        <v>1250</v>
      </c>
      <c r="G42" s="49" t="s">
        <v>74</v>
      </c>
      <c r="H42" s="52" t="s">
        <v>88</v>
      </c>
      <c r="I42" s="53"/>
      <c r="J42" s="54"/>
      <c r="K42" s="29">
        <v>1250</v>
      </c>
      <c r="M42" s="49" t="s">
        <v>74</v>
      </c>
      <c r="N42" s="52" t="s">
        <v>88</v>
      </c>
      <c r="O42" s="53"/>
      <c r="P42" s="54"/>
      <c r="Q42" s="29">
        <v>1250</v>
      </c>
      <c r="S42" s="49" t="s">
        <v>61</v>
      </c>
      <c r="T42" s="52" t="s">
        <v>46</v>
      </c>
      <c r="U42" s="53"/>
      <c r="V42" s="54"/>
      <c r="W42" s="29">
        <v>1250</v>
      </c>
      <c r="Y42" s="49" t="s">
        <v>57</v>
      </c>
      <c r="Z42" s="52" t="s">
        <v>46</v>
      </c>
      <c r="AA42" s="53"/>
      <c r="AB42" s="54"/>
      <c r="AC42" s="29">
        <v>1250</v>
      </c>
      <c r="AE42" s="49" t="s">
        <v>61</v>
      </c>
      <c r="AF42" s="52" t="s">
        <v>46</v>
      </c>
      <c r="AG42" s="53"/>
      <c r="AH42" s="54"/>
      <c r="AI42" s="29">
        <v>1250</v>
      </c>
      <c r="AK42" s="49" t="s">
        <v>61</v>
      </c>
      <c r="AL42" s="52" t="s">
        <v>46</v>
      </c>
      <c r="AM42" s="53"/>
      <c r="AN42" s="54"/>
      <c r="AO42" s="29">
        <v>1250</v>
      </c>
    </row>
    <row r="43" spans="1:41" ht="22" customHeight="1" thickBot="1">
      <c r="A43" s="50"/>
      <c r="B43" s="52" t="s">
        <v>85</v>
      </c>
      <c r="C43" s="53"/>
      <c r="D43" s="54"/>
      <c r="E43" s="29">
        <v>0</v>
      </c>
      <c r="G43" s="50"/>
      <c r="H43" s="52" t="s">
        <v>85</v>
      </c>
      <c r="I43" s="53"/>
      <c r="J43" s="54"/>
      <c r="K43" s="29">
        <v>0</v>
      </c>
      <c r="M43" s="50"/>
      <c r="N43" s="52" t="s">
        <v>85</v>
      </c>
      <c r="O43" s="53"/>
      <c r="P43" s="54"/>
      <c r="Q43" s="29">
        <v>0</v>
      </c>
      <c r="S43" s="50"/>
      <c r="T43" s="52" t="s">
        <v>47</v>
      </c>
      <c r="U43" s="53"/>
      <c r="V43" s="54"/>
      <c r="W43" s="29">
        <v>0</v>
      </c>
      <c r="Y43" s="50"/>
      <c r="Z43" s="52" t="s">
        <v>47</v>
      </c>
      <c r="AA43" s="53"/>
      <c r="AB43" s="54"/>
      <c r="AC43" s="29">
        <v>0</v>
      </c>
      <c r="AE43" s="50"/>
      <c r="AF43" s="52" t="s">
        <v>47</v>
      </c>
      <c r="AG43" s="53"/>
      <c r="AH43" s="54"/>
      <c r="AI43" s="29">
        <v>0</v>
      </c>
      <c r="AK43" s="50"/>
      <c r="AL43" s="52" t="s">
        <v>47</v>
      </c>
      <c r="AM43" s="53"/>
      <c r="AN43" s="54"/>
      <c r="AO43" s="29">
        <v>0</v>
      </c>
    </row>
    <row r="44" spans="1:41" ht="22" customHeight="1" thickBot="1">
      <c r="A44" s="51"/>
      <c r="B44" s="52" t="s">
        <v>75</v>
      </c>
      <c r="C44" s="53"/>
      <c r="D44" s="54"/>
      <c r="E44" s="30">
        <f>0-E42</f>
        <v>-1250</v>
      </c>
      <c r="G44" s="51"/>
      <c r="H44" s="52" t="s">
        <v>75</v>
      </c>
      <c r="I44" s="53"/>
      <c r="J44" s="54"/>
      <c r="K44" s="30">
        <f>0-K42</f>
        <v>-1250</v>
      </c>
      <c r="M44" s="51"/>
      <c r="N44" s="52" t="s">
        <v>75</v>
      </c>
      <c r="O44" s="53"/>
      <c r="P44" s="54"/>
      <c r="Q44" s="30">
        <f>0-Q42</f>
        <v>-1250</v>
      </c>
      <c r="S44" s="51"/>
      <c r="T44" s="52" t="s">
        <v>48</v>
      </c>
      <c r="U44" s="53"/>
      <c r="V44" s="54"/>
      <c r="W44" s="30">
        <f>0-W42</f>
        <v>-1250</v>
      </c>
      <c r="Y44" s="51"/>
      <c r="Z44" s="52" t="s">
        <v>48</v>
      </c>
      <c r="AA44" s="53"/>
      <c r="AB44" s="54"/>
      <c r="AC44" s="30">
        <f>0-AC42</f>
        <v>-1250</v>
      </c>
      <c r="AE44" s="51"/>
      <c r="AF44" s="52" t="s">
        <v>48</v>
      </c>
      <c r="AG44" s="53"/>
      <c r="AH44" s="54"/>
      <c r="AI44" s="30">
        <f>0-AI42</f>
        <v>-1250</v>
      </c>
      <c r="AK44" s="51"/>
      <c r="AL44" s="52" t="s">
        <v>48</v>
      </c>
      <c r="AM44" s="53"/>
      <c r="AN44" s="54"/>
      <c r="AO44" s="30">
        <f>0-AO42</f>
        <v>-1250</v>
      </c>
    </row>
    <row r="45" spans="1:41" ht="22" customHeight="1" thickBot="1">
      <c r="A45" s="55" t="s">
        <v>16</v>
      </c>
      <c r="B45" s="55"/>
      <c r="C45" s="55"/>
      <c r="D45" s="56">
        <f>E30+E33+E36+E39+E42</f>
        <v>6250</v>
      </c>
      <c r="E45" s="56"/>
      <c r="G45" s="55" t="s">
        <v>16</v>
      </c>
      <c r="H45" s="55"/>
      <c r="I45" s="55"/>
      <c r="J45" s="56">
        <f>K39+K42+K36+K33+K30</f>
        <v>6250</v>
      </c>
      <c r="K45" s="56"/>
      <c r="M45" s="55" t="s">
        <v>16</v>
      </c>
      <c r="N45" s="55"/>
      <c r="O45" s="55"/>
      <c r="P45" s="56">
        <f>Q39+Q42+Q36+Q33+Q30</f>
        <v>6250</v>
      </c>
      <c r="Q45" s="56"/>
      <c r="S45" s="57" t="s">
        <v>62</v>
      </c>
      <c r="T45" s="60" t="s">
        <v>46</v>
      </c>
      <c r="U45" s="61"/>
      <c r="V45" s="62"/>
      <c r="W45" s="41">
        <v>1250</v>
      </c>
      <c r="Y45" s="57" t="s">
        <v>65</v>
      </c>
      <c r="Z45" s="60" t="s">
        <v>88</v>
      </c>
      <c r="AA45" s="61"/>
      <c r="AB45" s="62"/>
      <c r="AC45" s="41">
        <v>1250</v>
      </c>
      <c r="AE45" s="57" t="s">
        <v>62</v>
      </c>
      <c r="AF45" s="60" t="s">
        <v>46</v>
      </c>
      <c r="AG45" s="61"/>
      <c r="AH45" s="62"/>
      <c r="AI45" s="41">
        <v>1250</v>
      </c>
      <c r="AK45" s="57" t="s">
        <v>62</v>
      </c>
      <c r="AL45" s="60" t="s">
        <v>46</v>
      </c>
      <c r="AM45" s="61"/>
      <c r="AN45" s="62"/>
      <c r="AO45" s="41">
        <v>1250</v>
      </c>
    </row>
    <row r="46" spans="1:41" ht="15" customHeight="1" thickBot="1">
      <c r="S46" s="58"/>
      <c r="T46" s="60" t="s">
        <v>47</v>
      </c>
      <c r="U46" s="61"/>
      <c r="V46" s="62"/>
      <c r="W46" s="41">
        <v>0</v>
      </c>
      <c r="Y46" s="58"/>
      <c r="Z46" s="60" t="s">
        <v>85</v>
      </c>
      <c r="AA46" s="61"/>
      <c r="AB46" s="62"/>
      <c r="AC46" s="41">
        <v>0</v>
      </c>
      <c r="AE46" s="58"/>
      <c r="AF46" s="60" t="s">
        <v>47</v>
      </c>
      <c r="AG46" s="61"/>
      <c r="AH46" s="62"/>
      <c r="AI46" s="41">
        <v>0</v>
      </c>
      <c r="AK46" s="58"/>
      <c r="AL46" s="60" t="s">
        <v>47</v>
      </c>
      <c r="AM46" s="61"/>
      <c r="AN46" s="62"/>
      <c r="AO46" s="41">
        <v>0</v>
      </c>
    </row>
    <row r="47" spans="1:41" ht="22" customHeight="1" thickBot="1">
      <c r="A47" s="42">
        <v>1</v>
      </c>
      <c r="B47" s="38">
        <f>D45</f>
        <v>6250</v>
      </c>
      <c r="S47" s="59"/>
      <c r="T47" s="60" t="s">
        <v>48</v>
      </c>
      <c r="U47" s="61"/>
      <c r="V47" s="62"/>
      <c r="W47" s="31">
        <f>0-W45</f>
        <v>-1250</v>
      </c>
      <c r="Y47" s="58"/>
      <c r="Z47" s="60" t="s">
        <v>75</v>
      </c>
      <c r="AA47" s="61"/>
      <c r="AB47" s="62"/>
      <c r="AC47" s="31">
        <f>0-AC45</f>
        <v>-1250</v>
      </c>
      <c r="AE47" s="59"/>
      <c r="AF47" s="60" t="s">
        <v>48</v>
      </c>
      <c r="AG47" s="61"/>
      <c r="AH47" s="62"/>
      <c r="AI47" s="31">
        <f>0-AI45</f>
        <v>-1250</v>
      </c>
      <c r="AK47" s="59"/>
      <c r="AL47" s="60" t="s">
        <v>48</v>
      </c>
      <c r="AM47" s="61"/>
      <c r="AN47" s="62"/>
      <c r="AO47" s="31">
        <f>0-AO45</f>
        <v>-1250</v>
      </c>
    </row>
    <row r="48" spans="1:41" ht="22" customHeight="1" thickBot="1">
      <c r="A48" s="42">
        <v>2</v>
      </c>
      <c r="B48" s="38">
        <f>J45</f>
        <v>6250</v>
      </c>
      <c r="S48" s="49" t="s">
        <v>66</v>
      </c>
      <c r="T48" s="52" t="s">
        <v>46</v>
      </c>
      <c r="U48" s="53"/>
      <c r="V48" s="54"/>
      <c r="W48" s="29">
        <v>1250</v>
      </c>
      <c r="Y48" s="55" t="s">
        <v>16</v>
      </c>
      <c r="Z48" s="55"/>
      <c r="AA48" s="55"/>
      <c r="AB48" s="56">
        <f>AC33+AC36+AC39+AC42+AC45+AC30</f>
        <v>7500</v>
      </c>
      <c r="AC48" s="56"/>
      <c r="AE48" s="49" t="s">
        <v>97</v>
      </c>
      <c r="AF48" s="52" t="s">
        <v>89</v>
      </c>
      <c r="AG48" s="53"/>
      <c r="AH48" s="54"/>
      <c r="AI48" s="29">
        <v>1250</v>
      </c>
      <c r="AK48" s="49" t="s">
        <v>97</v>
      </c>
      <c r="AL48" s="52" t="s">
        <v>88</v>
      </c>
      <c r="AM48" s="53"/>
      <c r="AN48" s="54"/>
      <c r="AO48" s="29">
        <v>1250</v>
      </c>
    </row>
    <row r="49" spans="1:41" ht="22" customHeight="1" thickBot="1">
      <c r="A49" s="42">
        <v>3</v>
      </c>
      <c r="B49" s="38">
        <f>P45</f>
        <v>6250</v>
      </c>
      <c r="S49" s="50"/>
      <c r="T49" s="52" t="s">
        <v>47</v>
      </c>
      <c r="U49" s="53"/>
      <c r="V49" s="54"/>
      <c r="W49" s="29">
        <v>0</v>
      </c>
      <c r="AE49" s="50"/>
      <c r="AF49" s="52" t="s">
        <v>42</v>
      </c>
      <c r="AG49" s="53"/>
      <c r="AH49" s="54"/>
      <c r="AI49" s="29">
        <v>0</v>
      </c>
      <c r="AK49" s="50"/>
      <c r="AL49" s="52" t="s">
        <v>85</v>
      </c>
      <c r="AM49" s="53"/>
      <c r="AN49" s="54"/>
      <c r="AO49" s="29">
        <v>0</v>
      </c>
    </row>
    <row r="50" spans="1:41" ht="22" customHeight="1" thickBot="1">
      <c r="A50" s="42">
        <v>4</v>
      </c>
      <c r="B50" s="38">
        <f>V57</f>
        <v>11250</v>
      </c>
      <c r="S50" s="51"/>
      <c r="T50" s="52" t="s">
        <v>48</v>
      </c>
      <c r="U50" s="53"/>
      <c r="V50" s="54"/>
      <c r="W50" s="30">
        <f>0-W48</f>
        <v>-1250</v>
      </c>
      <c r="AE50" s="51"/>
      <c r="AF50" s="52" t="s">
        <v>75</v>
      </c>
      <c r="AG50" s="53"/>
      <c r="AH50" s="54"/>
      <c r="AI50" s="30">
        <f>0-AI48</f>
        <v>-1250</v>
      </c>
      <c r="AK50" s="51"/>
      <c r="AL50" s="52" t="s">
        <v>75</v>
      </c>
      <c r="AM50" s="53"/>
      <c r="AN50" s="54"/>
      <c r="AO50" s="30">
        <f>0-AO48</f>
        <v>-1250</v>
      </c>
    </row>
    <row r="51" spans="1:41" ht="22" customHeight="1" thickBot="1">
      <c r="A51" s="42">
        <v>5</v>
      </c>
      <c r="B51" s="38">
        <f>AB48</f>
        <v>7500</v>
      </c>
      <c r="S51" s="57" t="s">
        <v>63</v>
      </c>
      <c r="T51" s="60" t="s">
        <v>46</v>
      </c>
      <c r="U51" s="61"/>
      <c r="V51" s="62"/>
      <c r="W51" s="41">
        <v>1250</v>
      </c>
      <c r="AE51" s="55" t="s">
        <v>16</v>
      </c>
      <c r="AF51" s="55"/>
      <c r="AG51" s="55"/>
      <c r="AH51" s="56">
        <f>AI30+AI36+AI39+AI42+AI45+AI48+AI33</f>
        <v>8750</v>
      </c>
      <c r="AI51" s="56"/>
      <c r="AK51" s="55" t="s">
        <v>16</v>
      </c>
      <c r="AL51" s="55"/>
      <c r="AM51" s="55"/>
      <c r="AN51" s="56">
        <f>AO30+AO36+AO39+AO42+AO45+AO48+AO33</f>
        <v>8750</v>
      </c>
      <c r="AO51" s="56"/>
    </row>
    <row r="52" spans="1:41" ht="22" customHeight="1" thickBot="1">
      <c r="A52" s="42">
        <v>6</v>
      </c>
      <c r="B52" s="38">
        <f>AH51</f>
        <v>8750</v>
      </c>
      <c r="S52" s="58"/>
      <c r="T52" s="60" t="s">
        <v>47</v>
      </c>
      <c r="U52" s="61"/>
      <c r="V52" s="62"/>
      <c r="W52" s="41">
        <v>0</v>
      </c>
    </row>
    <row r="53" spans="1:41" ht="26" customHeight="1" thickBot="1">
      <c r="A53" s="42">
        <v>7</v>
      </c>
      <c r="B53" s="38">
        <f>AN51</f>
        <v>8750</v>
      </c>
      <c r="K53" s="25"/>
      <c r="S53" s="59"/>
      <c r="T53" s="60" t="s">
        <v>48</v>
      </c>
      <c r="U53" s="61"/>
      <c r="V53" s="62"/>
      <c r="W53" s="31">
        <f>0-W51</f>
        <v>-1250</v>
      </c>
    </row>
    <row r="54" spans="1:41" ht="25" customHeight="1" thickBot="1">
      <c r="A54" s="46" t="s">
        <v>71</v>
      </c>
      <c r="B54" s="39">
        <f>SUM(B47:B53)</f>
        <v>55000</v>
      </c>
      <c r="C54" s="40">
        <f>B54/B57</f>
        <v>0.36666666605555559</v>
      </c>
      <c r="D54" s="4"/>
      <c r="E54" s="4"/>
      <c r="S54" s="49" t="s">
        <v>64</v>
      </c>
      <c r="T54" s="52" t="s">
        <v>88</v>
      </c>
      <c r="U54" s="53"/>
      <c r="V54" s="54"/>
      <c r="W54" s="29">
        <v>1250</v>
      </c>
      <c r="AE54" s="25"/>
      <c r="AF54" s="25"/>
      <c r="AG54" s="25"/>
      <c r="AH54" s="25"/>
      <c r="AI54" s="25"/>
    </row>
    <row r="55" spans="1:41" ht="22" customHeight="1" thickBot="1">
      <c r="A55" s="46" t="s">
        <v>69</v>
      </c>
      <c r="B55" s="39">
        <f>D27</f>
        <v>20000.000250000001</v>
      </c>
      <c r="C55" s="40">
        <f>B55/B57</f>
        <v>0.13333333477777778</v>
      </c>
      <c r="D55" s="4"/>
      <c r="E55" s="4"/>
      <c r="S55" s="50"/>
      <c r="T55" s="52" t="s">
        <v>85</v>
      </c>
      <c r="U55" s="53"/>
      <c r="V55" s="54"/>
      <c r="W55" s="29">
        <v>0</v>
      </c>
    </row>
    <row r="56" spans="1:41" ht="21" customHeight="1" thickBot="1">
      <c r="A56" s="46" t="s">
        <v>70</v>
      </c>
      <c r="B56" s="39">
        <f>F4</f>
        <v>75000</v>
      </c>
      <c r="C56" s="40">
        <f>B56/B57</f>
        <v>0.49999999916666671</v>
      </c>
      <c r="D56" s="4"/>
      <c r="E56" s="4"/>
      <c r="S56" s="51"/>
      <c r="T56" s="52" t="s">
        <v>75</v>
      </c>
      <c r="U56" s="53"/>
      <c r="V56" s="54"/>
      <c r="W56" s="30">
        <f>0-W54</f>
        <v>-1250</v>
      </c>
      <c r="Y56" s="25"/>
      <c r="Z56" s="25"/>
      <c r="AA56" s="25"/>
      <c r="AB56" s="25"/>
      <c r="AC56" s="25"/>
    </row>
    <row r="57" spans="1:41" ht="21" customHeight="1" thickBot="1">
      <c r="A57" s="47"/>
      <c r="B57" s="39">
        <f>SUM(B54:B56)</f>
        <v>150000.00024999998</v>
      </c>
      <c r="C57" s="40">
        <f>SUM(C54:C56)</f>
        <v>1</v>
      </c>
      <c r="D57" s="4"/>
      <c r="E57" s="4"/>
      <c r="S57" s="55" t="s">
        <v>16</v>
      </c>
      <c r="T57" s="55"/>
      <c r="U57" s="55"/>
      <c r="V57" s="56">
        <f>W42+W45+W48+W51+W54+W39+W36+W33+W30</f>
        <v>11250</v>
      </c>
      <c r="W57" s="56"/>
    </row>
    <row r="58" spans="1:41" ht="15" customHeight="1">
      <c r="A58" s="4"/>
      <c r="B58" s="4"/>
      <c r="C58" s="4"/>
      <c r="D58" s="4"/>
      <c r="E58" s="4"/>
    </row>
    <row r="59" spans="1:41" ht="52" customHeight="1">
      <c r="A59" s="24" t="s">
        <v>17</v>
      </c>
      <c r="B59" s="8"/>
      <c r="C59" s="9"/>
      <c r="D59" s="76">
        <f>B54+B55+B56</f>
        <v>150000.00024999998</v>
      </c>
      <c r="E59" s="77"/>
    </row>
    <row r="60" spans="1:41" ht="15" customHeight="1">
      <c r="A60" s="4"/>
      <c r="B60" s="4"/>
      <c r="C60" s="4"/>
      <c r="D60" s="4"/>
      <c r="E60" s="4"/>
      <c r="S60" s="25"/>
      <c r="T60" s="25"/>
      <c r="U60" s="25"/>
      <c r="V60" s="25"/>
      <c r="W60" s="25"/>
      <c r="AK60" s="25"/>
      <c r="AL60" s="25"/>
      <c r="AM60" s="25"/>
      <c r="AN60" s="25"/>
      <c r="AO60" s="25"/>
    </row>
    <row r="61" spans="1:41" ht="48" customHeight="1">
      <c r="A61" s="24" t="s">
        <v>26</v>
      </c>
      <c r="B61" s="24"/>
      <c r="C61" s="70">
        <v>475000</v>
      </c>
      <c r="D61" s="71"/>
      <c r="E61" s="1"/>
      <c r="F61" s="25"/>
      <c r="L61" s="25"/>
    </row>
    <row r="62" spans="1:41" ht="15" customHeight="1"/>
    <row r="63" spans="1:41" ht="26">
      <c r="A63" s="32" t="s">
        <v>90</v>
      </c>
      <c r="C63" s="33">
        <v>0.2</v>
      </c>
      <c r="D63" s="34">
        <f>C61*C63</f>
        <v>95000</v>
      </c>
    </row>
    <row r="64" spans="1:41" ht="4" customHeight="1">
      <c r="A64" s="32"/>
      <c r="C64" s="35"/>
      <c r="D64" s="36"/>
    </row>
    <row r="65" spans="1:6" ht="26">
      <c r="A65" s="32" t="s">
        <v>91</v>
      </c>
      <c r="C65" s="35"/>
      <c r="D65" s="37">
        <f>D59</f>
        <v>150000.00024999998</v>
      </c>
      <c r="E65" s="11"/>
      <c r="F65" s="12"/>
    </row>
    <row r="66" spans="1:6" ht="26">
      <c r="A66" s="32"/>
      <c r="E66" s="11"/>
      <c r="F66" s="12"/>
    </row>
    <row r="67" spans="1:6">
      <c r="B67" s="43" t="s">
        <v>25</v>
      </c>
      <c r="E67" s="11"/>
      <c r="F67" s="12"/>
    </row>
    <row r="68" spans="1:6">
      <c r="E68" s="11"/>
      <c r="F68" s="11"/>
    </row>
  </sheetData>
  <sheetProtection algorithmName="SHA-512" hashValue="rjPrfQjTPSH38NqhX6nbCSCqHIfvdlOOI2inkBQiNcApM28s0pRpJFgrpD/RRjm7zoRDnewbrYSFB3kQzN5GlA==" saltValue="URnfrowmBS6FGq8L1dMCug==" spinCount="100000" sheet="1" objects="1" scenarios="1"/>
  <mergeCells count="224">
    <mergeCell ref="Y33:Y35"/>
    <mergeCell ref="Z33:AB33"/>
    <mergeCell ref="Z34:AB34"/>
    <mergeCell ref="Y36:Y38"/>
    <mergeCell ref="Z36:AB36"/>
    <mergeCell ref="Z37:AB37"/>
    <mergeCell ref="Y29:AB29"/>
    <mergeCell ref="T41:V41"/>
    <mergeCell ref="T44:V44"/>
    <mergeCell ref="S29:V29"/>
    <mergeCell ref="S30:S32"/>
    <mergeCell ref="T30:V30"/>
    <mergeCell ref="T31:V31"/>
    <mergeCell ref="S33:S35"/>
    <mergeCell ref="T33:V33"/>
    <mergeCell ref="T34:V34"/>
    <mergeCell ref="S36:S38"/>
    <mergeCell ref="T36:V36"/>
    <mergeCell ref="T37:V37"/>
    <mergeCell ref="T32:V32"/>
    <mergeCell ref="T35:V35"/>
    <mergeCell ref="T38:V38"/>
    <mergeCell ref="Y45:Y47"/>
    <mergeCell ref="Z45:AB45"/>
    <mergeCell ref="Z46:AB46"/>
    <mergeCell ref="Z47:AB47"/>
    <mergeCell ref="Y39:Y41"/>
    <mergeCell ref="Z39:AB39"/>
    <mergeCell ref="Z40:AB40"/>
    <mergeCell ref="Y42:Y44"/>
    <mergeCell ref="Z42:AB42"/>
    <mergeCell ref="Z43:AB43"/>
    <mergeCell ref="M45:O45"/>
    <mergeCell ref="P45:Q45"/>
    <mergeCell ref="T53:V53"/>
    <mergeCell ref="T48:V48"/>
    <mergeCell ref="T49:V49"/>
    <mergeCell ref="T50:V50"/>
    <mergeCell ref="T42:V42"/>
    <mergeCell ref="T43:V43"/>
    <mergeCell ref="S45:S47"/>
    <mergeCell ref="T45:V45"/>
    <mergeCell ref="T46:V46"/>
    <mergeCell ref="T47:V47"/>
    <mergeCell ref="M29:P29"/>
    <mergeCell ref="M30:M32"/>
    <mergeCell ref="N30:P30"/>
    <mergeCell ref="N31:P31"/>
    <mergeCell ref="M33:M35"/>
    <mergeCell ref="N33:P33"/>
    <mergeCell ref="N34:P34"/>
    <mergeCell ref="M42:M44"/>
    <mergeCell ref="N42:P42"/>
    <mergeCell ref="N43:P43"/>
    <mergeCell ref="M36:M38"/>
    <mergeCell ref="N36:P36"/>
    <mergeCell ref="N37:P37"/>
    <mergeCell ref="M39:M41"/>
    <mergeCell ref="N39:P39"/>
    <mergeCell ref="N40:P40"/>
    <mergeCell ref="H33:J33"/>
    <mergeCell ref="B20:D20"/>
    <mergeCell ref="B21:D21"/>
    <mergeCell ref="B22:D22"/>
    <mergeCell ref="A25:C25"/>
    <mergeCell ref="B23:D23"/>
    <mergeCell ref="H39:J39"/>
    <mergeCell ref="H40:J40"/>
    <mergeCell ref="G42:G44"/>
    <mergeCell ref="H42:J42"/>
    <mergeCell ref="H32:J32"/>
    <mergeCell ref="H35:J35"/>
    <mergeCell ref="H38:J38"/>
    <mergeCell ref="H41:J41"/>
    <mergeCell ref="H44:J44"/>
    <mergeCell ref="H34:J34"/>
    <mergeCell ref="H43:J43"/>
    <mergeCell ref="B31:D31"/>
    <mergeCell ref="B24:D24"/>
    <mergeCell ref="A1:F1"/>
    <mergeCell ref="C61:D61"/>
    <mergeCell ref="A27:C27"/>
    <mergeCell ref="D26:E26"/>
    <mergeCell ref="A26:C26"/>
    <mergeCell ref="B30:D30"/>
    <mergeCell ref="B36:D36"/>
    <mergeCell ref="B37:D37"/>
    <mergeCell ref="B39:D39"/>
    <mergeCell ref="B40:D40"/>
    <mergeCell ref="A36:A38"/>
    <mergeCell ref="A33:A35"/>
    <mergeCell ref="B33:D33"/>
    <mergeCell ref="B34:D34"/>
    <mergeCell ref="A30:A32"/>
    <mergeCell ref="B32:D32"/>
    <mergeCell ref="B35:D35"/>
    <mergeCell ref="B38:D38"/>
    <mergeCell ref="B41:D41"/>
    <mergeCell ref="B44:D44"/>
    <mergeCell ref="A45:C45"/>
    <mergeCell ref="D45:E45"/>
    <mergeCell ref="F25:I25"/>
    <mergeCell ref="D59:E59"/>
    <mergeCell ref="A13:A19"/>
    <mergeCell ref="B17:D17"/>
    <mergeCell ref="B18:D18"/>
    <mergeCell ref="B19:D19"/>
    <mergeCell ref="A11:A12"/>
    <mergeCell ref="B11:D11"/>
    <mergeCell ref="B12:D12"/>
    <mergeCell ref="A10:B10"/>
    <mergeCell ref="B14:D14"/>
    <mergeCell ref="B15:D15"/>
    <mergeCell ref="B16:D16"/>
    <mergeCell ref="G45:I45"/>
    <mergeCell ref="J45:K45"/>
    <mergeCell ref="N32:P32"/>
    <mergeCell ref="N35:P35"/>
    <mergeCell ref="N38:P38"/>
    <mergeCell ref="N41:P41"/>
    <mergeCell ref="N44:P44"/>
    <mergeCell ref="G39:G41"/>
    <mergeCell ref="C10:D10"/>
    <mergeCell ref="B13:D13"/>
    <mergeCell ref="D27:E27"/>
    <mergeCell ref="A29:D29"/>
    <mergeCell ref="G29:J29"/>
    <mergeCell ref="G30:G32"/>
    <mergeCell ref="H30:J30"/>
    <mergeCell ref="H31:J31"/>
    <mergeCell ref="G36:G38"/>
    <mergeCell ref="H36:J36"/>
    <mergeCell ref="H37:J37"/>
    <mergeCell ref="A39:A41"/>
    <mergeCell ref="A42:A44"/>
    <mergeCell ref="B42:D42"/>
    <mergeCell ref="B43:D43"/>
    <mergeCell ref="G33:G35"/>
    <mergeCell ref="S54:S56"/>
    <mergeCell ref="T54:V54"/>
    <mergeCell ref="T55:V55"/>
    <mergeCell ref="T56:V56"/>
    <mergeCell ref="S57:U57"/>
    <mergeCell ref="V57:W57"/>
    <mergeCell ref="Z32:AB32"/>
    <mergeCell ref="Z35:AB35"/>
    <mergeCell ref="Z38:AB38"/>
    <mergeCell ref="Z41:AB41"/>
    <mergeCell ref="Z44:AB44"/>
    <mergeCell ref="Y48:AA48"/>
    <mergeCell ref="AB48:AC48"/>
    <mergeCell ref="S39:S41"/>
    <mergeCell ref="T39:V39"/>
    <mergeCell ref="T40:V40"/>
    <mergeCell ref="S42:S44"/>
    <mergeCell ref="Y30:Y32"/>
    <mergeCell ref="Z30:AB30"/>
    <mergeCell ref="Z31:AB31"/>
    <mergeCell ref="S48:S50"/>
    <mergeCell ref="S51:S53"/>
    <mergeCell ref="T51:V51"/>
    <mergeCell ref="T52:V52"/>
    <mergeCell ref="AE29:AH29"/>
    <mergeCell ref="AE30:AE32"/>
    <mergeCell ref="AF30:AH30"/>
    <mergeCell ref="AF31:AH31"/>
    <mergeCell ref="AE33:AE35"/>
    <mergeCell ref="AF33:AH33"/>
    <mergeCell ref="AF34:AH34"/>
    <mergeCell ref="AE36:AE38"/>
    <mergeCell ref="AF36:AH36"/>
    <mergeCell ref="AF37:AH37"/>
    <mergeCell ref="AF32:AH32"/>
    <mergeCell ref="AF38:AH38"/>
    <mergeCell ref="AF35:AH35"/>
    <mergeCell ref="AE48:AE50"/>
    <mergeCell ref="AF48:AH48"/>
    <mergeCell ref="AF49:AH49"/>
    <mergeCell ref="AF50:AH50"/>
    <mergeCell ref="AE51:AG51"/>
    <mergeCell ref="AH51:AI51"/>
    <mergeCell ref="AE39:AE41"/>
    <mergeCell ref="AF39:AH39"/>
    <mergeCell ref="AF40:AH40"/>
    <mergeCell ref="AE42:AE44"/>
    <mergeCell ref="AF42:AH42"/>
    <mergeCell ref="AF43:AH43"/>
    <mergeCell ref="AE45:AE47"/>
    <mergeCell ref="AF45:AH45"/>
    <mergeCell ref="AF46:AH46"/>
    <mergeCell ref="AF44:AH44"/>
    <mergeCell ref="AF41:AH41"/>
    <mergeCell ref="AF47:AH47"/>
    <mergeCell ref="AK29:AN29"/>
    <mergeCell ref="AK30:AK32"/>
    <mergeCell ref="AL30:AN30"/>
    <mergeCell ref="AL31:AN31"/>
    <mergeCell ref="AK33:AK35"/>
    <mergeCell ref="AL33:AN33"/>
    <mergeCell ref="AL34:AN34"/>
    <mergeCell ref="AK36:AK38"/>
    <mergeCell ref="AL36:AN36"/>
    <mergeCell ref="AL37:AN37"/>
    <mergeCell ref="AL32:AN32"/>
    <mergeCell ref="AL38:AN38"/>
    <mergeCell ref="AL35:AN35"/>
    <mergeCell ref="AK48:AK50"/>
    <mergeCell ref="AL48:AN48"/>
    <mergeCell ref="AL49:AN49"/>
    <mergeCell ref="AL50:AN50"/>
    <mergeCell ref="AK51:AM51"/>
    <mergeCell ref="AN51:AO51"/>
    <mergeCell ref="AK39:AK41"/>
    <mergeCell ref="AL39:AN39"/>
    <mergeCell ref="AL40:AN40"/>
    <mergeCell ref="AK42:AK44"/>
    <mergeCell ref="AL42:AN42"/>
    <mergeCell ref="AL43:AN43"/>
    <mergeCell ref="AK45:AK47"/>
    <mergeCell ref="AL45:AN45"/>
    <mergeCell ref="AL46:AN46"/>
    <mergeCell ref="AL44:AN44"/>
    <mergeCell ref="AL41:AN41"/>
    <mergeCell ref="AL47:AN47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Microsoft Office User</cp:lastModifiedBy>
  <dcterms:created xsi:type="dcterms:W3CDTF">2020-03-23T12:24:07Z</dcterms:created>
  <dcterms:modified xsi:type="dcterms:W3CDTF">2023-03-06T09:48:10Z</dcterms:modified>
  <cp:category/>
</cp:coreProperties>
</file>