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6"/>
  <workbookPr filterPrivacy="1" codeName="ThisWorkbook" autoCompressPictures="0"/>
  <xr:revisionPtr revIDLastSave="0" documentId="13_ncr:1_{DB7B3189-7B3D-6D4A-8A4E-625DB5BAB0EC}" xr6:coauthVersionLast="47" xr6:coauthVersionMax="47" xr10:uidLastSave="{00000000-0000-0000-0000-000000000000}"/>
  <bookViews>
    <workbookView xWindow="32200" yWindow="500" windowWidth="43720" windowHeight="19300" activeTab="9" xr2:uid="{00000000-000D-0000-FFFF-FFFF00000000}"/>
  </bookViews>
  <sheets>
    <sheet name="Open vragen" sheetId="21" r:id="rId1"/>
    <sheet name="Locatie directeur 1" sheetId="7" r:id="rId2"/>
    <sheet name="Locatie directeur 2" sheetId="15" r:id="rId3"/>
    <sheet name="Beleidsmedewerker facilitair" sheetId="16" r:id="rId4"/>
    <sheet name="Coordinator OOP" sheetId="17" r:id="rId5"/>
    <sheet name="Centrale inkoper" sheetId="18" r:id="rId6"/>
    <sheet name="Onderhoudsmedewerker" sheetId="24" r:id="rId7"/>
    <sheet name="Hoofd facilitaire dienst" sheetId="25" r:id="rId8"/>
    <sheet name="Consensus" sheetId="9" r:id="rId9"/>
    <sheet name="Eindscores" sheetId="19" r:id="rId10"/>
  </sheets>
  <definedNames>
    <definedName name="_100">'Open vragen'!#REF!</definedName>
    <definedName name="_1050">'Open vragen'!#REF!</definedName>
    <definedName name="_50">'Open vragen'!#REF!</definedName>
    <definedName name="_xlnm._FilterDatabase" localSheetId="1" hidden="1">'Locatie directeur 1'!$C$1:$D$6</definedName>
    <definedName name="OPENVRAGEN">'Open vragen'!#REF!</definedName>
    <definedName name="SCORE">#REF!</definedName>
    <definedName name="SCOREOV">'Open vragen'!$B$3:$G$3</definedName>
    <definedName name="UGV">#REF!</definedName>
    <definedName name="UVO">#REF!</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10" i="19" l="1"/>
  <c r="E10" i="19"/>
  <c r="C10" i="19"/>
  <c r="G6" i="19"/>
  <c r="E6" i="19"/>
  <c r="C6" i="19"/>
  <c r="J30" i="9"/>
  <c r="J39" i="9"/>
  <c r="J11" i="9"/>
  <c r="J20" i="9"/>
  <c r="J41" i="9"/>
  <c r="G30" i="9"/>
  <c r="G39" i="9"/>
  <c r="G11" i="9"/>
  <c r="G20" i="9"/>
  <c r="G41" i="9"/>
  <c r="D30" i="9"/>
  <c r="D39" i="9"/>
  <c r="D11" i="9"/>
  <c r="D20" i="9"/>
  <c r="D41" i="9"/>
  <c r="D28" i="9"/>
  <c r="B37" i="9"/>
  <c r="B36" i="9"/>
  <c r="B35" i="9"/>
  <c r="B34" i="9"/>
  <c r="B33" i="9"/>
  <c r="B32" i="9"/>
  <c r="B31" i="9"/>
  <c r="B28" i="9"/>
  <c r="B27" i="9"/>
  <c r="B26" i="9"/>
  <c r="B25" i="9"/>
  <c r="B24" i="9"/>
  <c r="B23" i="9"/>
  <c r="B22" i="9"/>
  <c r="B18" i="9"/>
  <c r="B17" i="9"/>
  <c r="B16" i="9"/>
  <c r="B15" i="9"/>
  <c r="B14" i="9"/>
  <c r="B13" i="9"/>
  <c r="B12" i="9"/>
  <c r="A10" i="25"/>
  <c r="A8" i="25"/>
  <c r="A7" i="25"/>
  <c r="A5" i="25"/>
  <c r="A3" i="25"/>
  <c r="A10" i="24"/>
  <c r="A8" i="24"/>
  <c r="A7" i="24"/>
  <c r="A5" i="24"/>
  <c r="A3" i="24"/>
  <c r="A10" i="18"/>
  <c r="A8" i="18"/>
  <c r="A7" i="18"/>
  <c r="A5" i="18"/>
  <c r="A3" i="18"/>
  <c r="A10" i="17"/>
  <c r="A8" i="17"/>
  <c r="A7" i="17"/>
  <c r="A5" i="17"/>
  <c r="A3" i="17"/>
  <c r="A10" i="16"/>
  <c r="A8" i="16"/>
  <c r="A7" i="16"/>
  <c r="A5" i="16"/>
  <c r="A3" i="16"/>
  <c r="A10" i="15"/>
  <c r="A8" i="15"/>
  <c r="A7" i="15"/>
  <c r="A5" i="15"/>
  <c r="A3" i="15"/>
  <c r="G3" i="19"/>
  <c r="E3" i="19"/>
  <c r="C3" i="19"/>
  <c r="J37" i="9"/>
  <c r="J28" i="9"/>
  <c r="J27" i="9"/>
  <c r="G37" i="9"/>
  <c r="G28" i="9"/>
  <c r="D37" i="9"/>
  <c r="D18" i="9"/>
  <c r="J36" i="9"/>
  <c r="G36" i="9"/>
  <c r="G27" i="9"/>
  <c r="G17" i="9"/>
  <c r="D36" i="9"/>
  <c r="D27" i="9"/>
  <c r="D17" i="9"/>
  <c r="J35" i="9"/>
  <c r="J26" i="9"/>
  <c r="G35" i="9"/>
  <c r="G26" i="9"/>
  <c r="D35" i="9"/>
  <c r="D26" i="9"/>
  <c r="D16" i="9"/>
  <c r="J34" i="9"/>
  <c r="J25" i="9"/>
  <c r="G34" i="9"/>
  <c r="G25" i="9"/>
  <c r="D34" i="9"/>
  <c r="D25" i="9"/>
  <c r="D15" i="9"/>
  <c r="J33" i="9"/>
  <c r="J24" i="9"/>
  <c r="G33" i="9"/>
  <c r="G24" i="9"/>
  <c r="D33" i="9"/>
  <c r="D24" i="9"/>
  <c r="D14" i="9"/>
  <c r="J32" i="9"/>
  <c r="J23" i="9"/>
  <c r="G32" i="9"/>
  <c r="G23" i="9"/>
  <c r="D32" i="9"/>
  <c r="D23" i="9"/>
  <c r="D13" i="9"/>
  <c r="J31" i="9"/>
  <c r="G31" i="9"/>
  <c r="D31" i="9"/>
  <c r="J22" i="9"/>
  <c r="G22" i="9"/>
  <c r="D22" i="9"/>
  <c r="J18" i="9"/>
  <c r="G18" i="9"/>
  <c r="D9" i="9"/>
  <c r="J17" i="9"/>
  <c r="D8" i="9"/>
  <c r="A31" i="9"/>
  <c r="A22" i="9"/>
  <c r="A21" i="9"/>
  <c r="A12" i="9"/>
  <c r="A3" i="9"/>
  <c r="J8" i="9"/>
  <c r="G8" i="9"/>
  <c r="J9" i="9"/>
  <c r="G9" i="9"/>
  <c r="D7" i="9"/>
  <c r="A2" i="25"/>
  <c r="A2" i="24"/>
  <c r="A2" i="18"/>
  <c r="A2" i="17"/>
  <c r="A2" i="16"/>
  <c r="F1" i="15"/>
  <c r="C1" i="15"/>
  <c r="A2" i="15"/>
  <c r="A10" i="7"/>
  <c r="A8" i="7"/>
  <c r="A7" i="7"/>
  <c r="A5" i="7"/>
  <c r="A3" i="7"/>
  <c r="A2" i="9"/>
  <c r="J16" i="9"/>
  <c r="J15" i="9"/>
  <c r="J14" i="9"/>
  <c r="J13" i="9"/>
  <c r="J12" i="9"/>
  <c r="J7" i="9"/>
  <c r="J6" i="9"/>
  <c r="J5" i="9"/>
  <c r="J4" i="9"/>
  <c r="J3" i="9"/>
  <c r="G16" i="9"/>
  <c r="G15" i="9"/>
  <c r="G14" i="9"/>
  <c r="G13" i="9"/>
  <c r="G12" i="9"/>
  <c r="G7" i="9"/>
  <c r="G6" i="9"/>
  <c r="G5" i="9"/>
  <c r="G4" i="9"/>
  <c r="G3" i="9"/>
  <c r="D12" i="9"/>
  <c r="D6" i="9"/>
  <c r="D5" i="9"/>
  <c r="D4" i="9"/>
  <c r="D3" i="9"/>
  <c r="G2" i="19"/>
  <c r="E2" i="19"/>
  <c r="C2" i="19"/>
  <c r="J1" i="9"/>
  <c r="G1" i="9"/>
  <c r="D1" i="9"/>
  <c r="A2" i="7"/>
</calcChain>
</file>

<file path=xl/sharedStrings.xml><?xml version="1.0" encoding="utf-8"?>
<sst xmlns="http://schemas.openxmlformats.org/spreadsheetml/2006/main" count="341" uniqueCount="52">
  <si>
    <t>&lt;MOTIVATIE&gt;</t>
  </si>
  <si>
    <t>Consensus</t>
  </si>
  <si>
    <t>SCORE</t>
  </si>
  <si>
    <t>Score:</t>
  </si>
  <si>
    <t>Totaalwaardes</t>
  </si>
  <si>
    <t>Uitmuntend</t>
  </si>
  <si>
    <t>Totaalwaarder criterium kwaliteit</t>
  </si>
  <si>
    <t>Onderdeel</t>
  </si>
  <si>
    <t>Totaal behaalde waarde criterium kwaliteit:</t>
  </si>
  <si>
    <t>Totaal behaalde waarde criterium prijs:</t>
  </si>
  <si>
    <t>Eindscore (kwaliteit/prijs):</t>
  </si>
  <si>
    <t>Inschrijver 1</t>
  </si>
  <si>
    <t>Inschrijver 2</t>
  </si>
  <si>
    <t>Inschrijver 3</t>
  </si>
  <si>
    <t>Goed</t>
  </si>
  <si>
    <t>Voldoende</t>
  </si>
  <si>
    <t>Matig</t>
  </si>
  <si>
    <t>Onvoldoende</t>
  </si>
  <si>
    <t>Motivatie consensus:</t>
  </si>
  <si>
    <t xml:space="preserve">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scoort. Alle antwoorden van een inschrijver dienen realistisch en uitvoerbaar te zijn. </t>
  </si>
  <si>
    <t xml:space="preserve">Dit onderdeel kent GEEN eigen beoordelingskader, maar kan leiden tot een aanpassing van een beoordeling van de beantwoording van de open vragen. </t>
  </si>
  <si>
    <t>7.1.B. Toelichting beantwoording</t>
  </si>
  <si>
    <t>7.1.A. BEANTWOORDING OPEN VRAGEN</t>
  </si>
  <si>
    <t>Beoordelaar 1: Locatie directeur 1</t>
  </si>
  <si>
    <t>Beoordelaar 2: Locatie directeur 2</t>
  </si>
  <si>
    <t>Beoordelaar 3: Beleidsmedewerker facilitair</t>
  </si>
  <si>
    <t>Beoordelaar 5: Centrale inkoper</t>
  </si>
  <si>
    <t>Beoordelaar 6: Onderhoudsmedewerker</t>
  </si>
  <si>
    <t>Beoordelaar 7: Hoofd facilitaire dienst</t>
  </si>
  <si>
    <t>Totaal behaalde waarde open vragen:</t>
  </si>
  <si>
    <t>7.2. Gebruiksvriendelijkheid bestelapplicatie</t>
  </si>
  <si>
    <t xml:space="preserve">7.3 Productdemonstratie </t>
  </si>
  <si>
    <t>7.1.A. Beantwoording open vragen</t>
  </si>
  <si>
    <t>7.1.1 	PLAN VAN AANPAK (AANVANG DIENSTVERLENING)</t>
  </si>
  <si>
    <t>7.1.2	 DUURZAAM EN CIRCULAIR INKOPEN</t>
  </si>
  <si>
    <t>B. 	Inschrijver beschrijft een interieuradvies van maximaal 2 A4 en licht dit toe tijdens de toelichting van de open vragen hoe zij tot de keuzes is gekomen en waarom dit een goed ontwerp is.</t>
  </si>
  <si>
    <t xml:space="preserve">A. 	Het ontwerp, de visualisatie (minimaal een 3D tekening) daarvan voegt zij toe aan de inschrijving (maximaal 3 A4 extra). </t>
  </si>
  <si>
    <t xml:space="preserve">7.1.3 	PROJECTCASUS VERBOUW LEERLINGENKANTINE LOCATIE BUITENPOST </t>
  </si>
  <si>
    <t>Beoordelaar 4: Coordinator OOP</t>
  </si>
  <si>
    <t>Inschrijver dient te beschrijven op maximaal 4 A4 (toe te voegen op TenderNed) op welke wijze zij bij aanvang van de gegunde opdracht deze gaat vormgeven/ aanpakken. Inschrijver beschrijft hierbij minimaal:
• 	Hoe inschrijver zich gaat verdiepen in de organisatie van de opdrachtgever, zich bekendmaken/ introduceren bij de scholen en wat zij van de opdrachtgever hierin verwacht;
• 	Een communicatieplan (Inschrijver houdt hierbij expliciet rekening met de het feit dat de operationele contacten op de scholen zelf zijn);
• 	Op welke wijze inschrijver vorm gaat geven aan fase 1 en fase 2 van de dynamische verificatie (zie hoofdstuk 5 in het aanbestedingsdocument) en beschrijft hierbij een uitgewerkt realistisch tijdspad van het moment van voorlopig gunnen tot en met de eerste leveringen in fase 2, uitgaande van een start fase 1 op 1 juni 2023;
• 	Een verwachte inzet (in tijd uitgewerkt in uren en op welk niveau/ met welke school) van de opdrachtgever voor de uitvoering van de dynamische verificatie;
• 	Op welke wijze gaat inschrijver de dienstverlening (bestellijsten, bestelproces, monitoring bestellingen en fysieke distributie) organiseren, welke middelen zet zij hiervoor in en wat heeft zij daarvoor nodig van de opdrachtgever?;
• 	Hoe gaat een inschrijver om met een situatie dat er iets misgaat in een bestelling (verkeerde meubelen besteld, onjuiste adres opgegeven, meubels hebben een beschadiging etc.)?</t>
  </si>
  <si>
    <t>Inschrijver dient op maximaal 6 A4 pagina´s te beschrijven op welke wijze zij bijdraagt aan de duurzaamheid van onderwijs- en kantoormeubilair. Hierbij dient minimaal beschreven te worden:
• 	Welke visie (wat verstaat inschrijver onder circulair kijkend naar de mate van hergebruik van grondstoffen) heeft inschrijver die zij samen met de opdrachtgever wil aangaan op het gebied van maximaal circulair inkopen van meubilair gedurende de maximale looptijd van de raamovereenkomst. Welk circulair groeipad inschrijver kan bieden voor nieuw te bestellen meubilair, welke ambities heeft inschrijver?;
• 	Wat inschrijver kan betekenen voor onderwijs- en kantoormeubilair die bij de opdrachtgever is afgeschreven en technisch nog wel elders (extern) ingezet kan worden. Inschrijver beschrijft daarbij op welke wijze zij het meubilair bij de opdrachtgever kan ophalen (centraal/ decentraal) en wat daarna de vervolgstappen zijn (dit betreft door opdrachtgever af te stoten meubilair, re-purpose) ervan uitgaande dat dit voor de opdrachtgever kosten neutraal moet plaatsvinden; 
• 	Hoe inschrijver ervoor zorgt dat er ieder jaar meer duurzame en circulaire keuzes gemaakt worden kijkend naar het gevraagde kernassortiment. Inschrijver laat zien hoe dit inzichtelijk gemaakt wordt (ook in percentages) en hoe opdrachtgever dit ieder jaar kan controleren;
• 	Hoe er wordt omgegaan met hergebruik van ‘oud’ onderwijs- en kantoormeubilair en onderdelen van de opdrachtgever en het leveren van onderdelen, service en garantie (dit betreft door opdrachtgever aan te schaffen meubilair); 
• 	Welke mogelijkheden inschrijver biedt met betrekking tot het leveren van gebruikt onderwijs- en kantoormeubilair (ofwel meubilair met een ziel) en hoe zich dat verhoudt tot een moderne uitstraling van meubilair voor een moderne leer-werkomgeving kijkend naar nieuwbouwprojecten. Belangrijk hierbij is een aantrekkelijke omgeving die leren en werken stimuleert;
• 	Welke innovatie materialen inschrijver toe voegt aan de keten in het aangeboden kernassortiment;
• 	Op welke wijze inschrijver een bijdrage kan leveren in de bewustwording van medewerkers van opdrachtgever op het gebied van circulair inkopen zoals bijvoorbeeld in de bestelportal voor meubilair;
• 	Op welke wijze inschrijver een bijdrage kan leveren in de bewustwording van leerlingen op het gebied van circulaire economie; 
• 	Op welke wijze inschrijver met haar fysieke distributie rekening houdt met een maximale CO2-reductie of compensatie;
• 	Op welke wijze inschrijver in de management info inzichtelijk maakt welke keuzes er voor circulair meubilair en niet circulair meubilair gemaakt zijn.
Onder circulair verstaat opdrachtgever in deze: het maximaal hergebruiken van grondstoffen die eerder voor meubilair zijn gebruikt.</t>
  </si>
  <si>
    <t xml:space="preserve">Deze kwaliteitsvraag richt zich op de kwaliteit van de inschrijver met betrekking tot projecten. Op de locatie Buitenpost, Hoefslag 40 is Fierder Onderwijs voornemens de gehele kantineruimte (de zitkuil en omliggende verkeersruimte) dusdanig aan te passen dat deze ruimte biedt aan 520 leerlingen. Deze aanpassing moet het hergebruik van materialen en middelen maximaal ondersteunen. Inschrijver kan tijdens de schouw kennis nemen van deze ruimte, de mogelijkheden en beperkingen en komt met een voorstel voor een herinrichting. </t>
  </si>
  <si>
    <t xml:space="preserve">De beoordelingscommissie let daarbij in ieder geval op:
• 	De uitstraling naar de doelgroepen;
• 	Is het voldoende geschikt voor VMBO leerlingen (minimaal 15 jaar te gebruiken);
• 	De mate van goed schoon te kunnen houden (materiaalkeuze/ afwerking);
• 	De mate van mogelijkheid verschil in gebruik (pauze, werkplek, projectomgeving);
• 	Mate van verplaatsbaarheid (als er ouderavonden of voorstellingen zijn); </t>
  </si>
  <si>
    <t>De beoordelingscommissie let daarbij in ieder geval op:
- 	De visie van de inschrijver voor het ontwerp;
- 	Welke mate van circulaire materialen heeft inschrijver hier gebruikt? Inschrijver beschrijft duidelijk welke materialen op welke wijze zijn hergebruikt en op welke wijze gebruikers dit kunnen waarnemen en toch het gevoel hebben dat het gaat om en nieuwe inrichting;
- 	Mate van gevoel van veiligheid voor leerlingen in de gehele ruimte, wat niet per definitie inhoudt dat overal toezicht noodzakelijk is.</t>
  </si>
  <si>
    <t xml:space="preserve">Zie bijlage 7. </t>
  </si>
  <si>
    <t>Locatie directeur 1</t>
  </si>
  <si>
    <t>Locatie directeur 2</t>
  </si>
  <si>
    <t>Beleidsmedewerker facilitair</t>
  </si>
  <si>
    <t>Coordinator OOP</t>
  </si>
  <si>
    <t>Centrale inkoper</t>
  </si>
  <si>
    <t>Onderhoudsmedewerker</t>
  </si>
  <si>
    <t>Hoofd facilitaire 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</si>
</sst>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0.0000"/>
  </numFmts>
  <fonts count="19" x14ac:knownFonts="1">
    <font>
      <sz val="11"/>
      <color theme="1"/>
      <name val="Calibri"/>
      <family val="2"/>
      <scheme val="minor"/>
    </font>
    <font>
      <sz val="10"/>
      <color theme="1"/>
      <name val="Verdana"/>
      <family val="2"/>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11"/>
      <color indexed="8"/>
      <name val="Verdana"/>
      <family val="2"/>
    </font>
    <font>
      <b/>
      <sz val="11"/>
      <color theme="0"/>
      <name val="Verdana"/>
      <family val="2"/>
    </font>
    <font>
      <b/>
      <sz val="10"/>
      <color indexed="8"/>
      <name val="Verdana"/>
      <family val="2"/>
    </font>
    <font>
      <b/>
      <sz val="10"/>
      <name val="Verdana"/>
      <family val="2"/>
    </font>
    <font>
      <sz val="12"/>
      <color rgb="FF454545"/>
      <name val="Helvetica Neue"/>
      <family val="2"/>
    </font>
    <font>
      <sz val="9"/>
      <color theme="1"/>
      <name val="Verdana"/>
      <family val="2"/>
    </font>
    <font>
      <sz val="11"/>
      <color theme="0"/>
      <name val="Calibri"/>
      <family val="2"/>
      <scheme val="minor"/>
    </font>
    <font>
      <sz val="9"/>
      <color theme="0"/>
      <name val="Verdana"/>
      <family val="2"/>
    </font>
    <font>
      <b/>
      <sz val="10"/>
      <color theme="0"/>
      <name val="Verdana"/>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s>
  <cellStyleXfs count="5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79">
    <xf numFmtId="0" fontId="0" fillId="0" borderId="0" xfId="0"/>
    <xf numFmtId="0" fontId="3" fillId="0" borderId="0" xfId="0" applyFont="1"/>
    <xf numFmtId="0" fontId="0" fillId="0" borderId="0" xfId="0" applyAlignment="1">
      <alignment wrapText="1"/>
    </xf>
    <xf numFmtId="0" fontId="2" fillId="0" borderId="0" xfId="0" applyFont="1"/>
    <xf numFmtId="165" fontId="3" fillId="0" borderId="0" xfId="0" applyNumberFormat="1" applyFont="1" applyAlignment="1">
      <alignment horizontal="center"/>
    </xf>
    <xf numFmtId="0" fontId="3" fillId="2" borderId="0" xfId="0" applyFont="1" applyFill="1"/>
    <xf numFmtId="0" fontId="4" fillId="2" borderId="6" xfId="0" applyFont="1" applyFill="1" applyBorder="1" applyAlignment="1">
      <alignment horizontal="left" vertical="center" indent="1"/>
    </xf>
    <xf numFmtId="0" fontId="3" fillId="2" borderId="6" xfId="0" applyFont="1" applyFill="1" applyBorder="1" applyAlignment="1">
      <alignment horizontal="left" vertical="center" wrapText="1" indent="1"/>
    </xf>
    <xf numFmtId="0" fontId="3" fillId="2" borderId="6" xfId="0" applyFont="1" applyFill="1" applyBorder="1"/>
    <xf numFmtId="0" fontId="5" fillId="2" borderId="6" xfId="0" applyFont="1" applyFill="1" applyBorder="1" applyAlignment="1">
      <alignment horizontal="left" vertical="center" indent="1"/>
    </xf>
    <xf numFmtId="0" fontId="5" fillId="2" borderId="6" xfId="0" applyFont="1" applyFill="1" applyBorder="1" applyAlignment="1">
      <alignment horizontal="center" vertical="center"/>
    </xf>
    <xf numFmtId="0" fontId="4" fillId="2" borderId="6" xfId="0" applyFont="1" applyFill="1" applyBorder="1" applyAlignment="1">
      <alignment horizontal="center" vertical="center"/>
    </xf>
    <xf numFmtId="0" fontId="5" fillId="2" borderId="6" xfId="0" applyFont="1" applyFill="1" applyBorder="1" applyAlignment="1">
      <alignment horizontal="left" vertical="center"/>
    </xf>
    <xf numFmtId="0" fontId="13" fillId="0" borderId="0" xfId="0" applyFont="1"/>
    <xf numFmtId="167" fontId="5" fillId="2" borderId="6" xfId="0" applyNumberFormat="1" applyFont="1" applyFill="1" applyBorder="1" applyAlignment="1">
      <alignment horizontal="left" vertical="center"/>
    </xf>
    <xf numFmtId="0" fontId="15" fillId="0" borderId="0" xfId="0" applyFont="1"/>
    <xf numFmtId="0" fontId="5" fillId="3" borderId="3" xfId="0" applyFont="1" applyFill="1" applyBorder="1" applyAlignment="1">
      <alignment vertical="center"/>
    </xf>
    <xf numFmtId="0" fontId="5" fillId="3" borderId="2" xfId="0" applyFont="1" applyFill="1" applyBorder="1" applyAlignment="1">
      <alignment vertical="center"/>
    </xf>
    <xf numFmtId="0" fontId="2" fillId="4" borderId="1" xfId="0" applyFont="1" applyFill="1" applyBorder="1" applyAlignment="1">
      <alignment horizontal="left" vertical="center"/>
    </xf>
    <xf numFmtId="0" fontId="2" fillId="4" borderId="1" xfId="0" applyFont="1" applyFill="1" applyBorder="1" applyAlignment="1">
      <alignment horizontal="center" vertical="center"/>
    </xf>
    <xf numFmtId="166" fontId="2" fillId="4" borderId="1" xfId="0" applyNumberFormat="1" applyFont="1" applyFill="1" applyBorder="1" applyAlignment="1">
      <alignment horizontal="center" vertical="center"/>
    </xf>
    <xf numFmtId="0" fontId="2" fillId="4" borderId="1" xfId="0" applyFont="1" applyFill="1" applyBorder="1" applyAlignment="1">
      <alignment horizontal="right" vertical="center"/>
    </xf>
    <xf numFmtId="0" fontId="2" fillId="5" borderId="1" xfId="0" applyFont="1" applyFill="1" applyBorder="1" applyAlignment="1">
      <alignment vertical="center" wrapText="1"/>
    </xf>
    <xf numFmtId="166" fontId="2" fillId="5" borderId="1" xfId="0" applyNumberFormat="1" applyFont="1" applyFill="1" applyBorder="1" applyAlignment="1">
      <alignment horizontal="center" vertical="center" wrapText="1"/>
    </xf>
    <xf numFmtId="0" fontId="2" fillId="6" borderId="1" xfId="0" applyFont="1" applyFill="1" applyBorder="1" applyAlignment="1">
      <alignment horizontal="right" vertical="center"/>
    </xf>
    <xf numFmtId="166" fontId="2" fillId="6" borderId="1" xfId="0" applyNumberFormat="1" applyFont="1" applyFill="1" applyBorder="1" applyAlignment="1" applyProtection="1">
      <alignment horizontal="center" vertical="center"/>
      <protection locked="0"/>
    </xf>
    <xf numFmtId="0" fontId="8" fillId="5" borderId="2" xfId="0" applyFont="1" applyFill="1" applyBorder="1" applyAlignment="1">
      <alignment vertical="center"/>
    </xf>
    <xf numFmtId="0" fontId="8" fillId="5" borderId="4" xfId="0" applyFont="1" applyFill="1" applyBorder="1" applyAlignment="1">
      <alignment horizontal="center" vertical="center"/>
    </xf>
    <xf numFmtId="0" fontId="8" fillId="5" borderId="4" xfId="0" applyFont="1" applyFill="1" applyBorder="1" applyAlignment="1">
      <alignment vertical="center"/>
    </xf>
    <xf numFmtId="0" fontId="8" fillId="5" borderId="3" xfId="0" applyFont="1" applyFill="1" applyBorder="1" applyAlignment="1">
      <alignment horizontal="center" vertical="center"/>
    </xf>
    <xf numFmtId="0" fontId="8" fillId="5" borderId="1" xfId="0" applyFont="1" applyFill="1" applyBorder="1" applyAlignment="1">
      <alignment horizontal="center" vertical="center"/>
    </xf>
    <xf numFmtId="0" fontId="3" fillId="6" borderId="1" xfId="0" applyFont="1" applyFill="1" applyBorder="1" applyAlignment="1">
      <alignment horizontal="center" vertical="center"/>
    </xf>
    <xf numFmtId="164" fontId="3" fillId="7" borderId="1" xfId="0" applyNumberFormat="1" applyFont="1" applyFill="1" applyBorder="1" applyAlignment="1">
      <alignment horizontal="center" vertical="center" wrapText="1"/>
    </xf>
    <xf numFmtId="0" fontId="5" fillId="3" borderId="2" xfId="0" applyFont="1" applyFill="1" applyBorder="1" applyAlignment="1" applyProtection="1">
      <alignment horizontal="left" vertical="center" indent="1"/>
      <protection locked="0"/>
    </xf>
    <xf numFmtId="0" fontId="3" fillId="3" borderId="2" xfId="0" applyFont="1" applyFill="1" applyBorder="1"/>
    <xf numFmtId="0" fontId="3" fillId="3" borderId="4" xfId="0" applyFont="1" applyFill="1" applyBorder="1"/>
    <xf numFmtId="0" fontId="3" fillId="3" borderId="3" xfId="0" applyFont="1" applyFill="1" applyBorder="1"/>
    <xf numFmtId="0" fontId="2" fillId="4" borderId="2" xfId="0" applyFont="1" applyFill="1" applyBorder="1" applyAlignment="1">
      <alignment horizontal="left" vertical="center" wrapText="1" indent="1"/>
    </xf>
    <xf numFmtId="0" fontId="16" fillId="2" borderId="0" xfId="0" applyFont="1" applyFill="1" applyAlignment="1">
      <alignment horizontal="center" vertical="center" wrapText="1"/>
    </xf>
    <xf numFmtId="0" fontId="3" fillId="2" borderId="0" xfId="0" applyFont="1" applyFill="1" applyAlignment="1">
      <alignment horizontal="left" vertical="center" wrapText="1" indent="1"/>
    </xf>
    <xf numFmtId="0" fontId="1" fillId="0" borderId="0" xfId="0" applyFont="1" applyAlignment="1">
      <alignment horizontal="left" vertical="center" wrapText="1"/>
    </xf>
    <xf numFmtId="0" fontId="1" fillId="6" borderId="1" xfId="0" applyFont="1" applyFill="1" applyBorder="1" applyAlignment="1">
      <alignment horizontal="left" vertical="center" wrapText="1"/>
    </xf>
    <xf numFmtId="0" fontId="3" fillId="5" borderId="1" xfId="0" applyFont="1" applyFill="1" applyBorder="1" applyAlignment="1">
      <alignment vertical="center" wrapText="1"/>
    </xf>
    <xf numFmtId="0" fontId="12" fillId="5" borderId="1" xfId="0" applyFont="1" applyFill="1" applyBorder="1" applyAlignment="1" applyProtection="1">
      <alignment horizontal="center" vertical="center" wrapText="1"/>
      <protection locked="0"/>
    </xf>
    <xf numFmtId="0" fontId="12"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165" fontId="4" fillId="2" borderId="2" xfId="0" applyNumberFormat="1" applyFont="1" applyFill="1" applyBorder="1" applyAlignment="1" applyProtection="1">
      <alignment horizontal="center" vertical="center"/>
      <protection locked="0"/>
    </xf>
    <xf numFmtId="165" fontId="4" fillId="2" borderId="3" xfId="0" applyNumberFormat="1" applyFont="1" applyFill="1" applyBorder="1" applyAlignment="1" applyProtection="1">
      <alignment horizontal="center" vertical="center"/>
      <protection locked="0"/>
    </xf>
    <xf numFmtId="165" fontId="4" fillId="7" borderId="4" xfId="0" applyNumberFormat="1" applyFont="1" applyFill="1" applyBorder="1" applyAlignment="1" applyProtection="1">
      <alignment horizontal="center" vertical="center" wrapText="1"/>
      <protection locked="0"/>
    </xf>
    <xf numFmtId="165" fontId="4" fillId="7" borderId="3" xfId="0" applyNumberFormat="1" applyFont="1" applyFill="1" applyBorder="1" applyAlignment="1" applyProtection="1">
      <alignment horizontal="center" vertical="center" wrapText="1"/>
      <protection locked="0"/>
    </xf>
    <xf numFmtId="165" fontId="4" fillId="7" borderId="2" xfId="0" applyNumberFormat="1" applyFont="1" applyFill="1" applyBorder="1" applyAlignment="1" applyProtection="1">
      <alignment horizontal="center" vertical="center" wrapText="1"/>
      <protection locked="0"/>
    </xf>
    <xf numFmtId="165" fontId="4" fillId="4" borderId="4" xfId="0" applyNumberFormat="1" applyFont="1" applyFill="1" applyBorder="1" applyAlignment="1">
      <alignment horizontal="center" vertical="center"/>
    </xf>
    <xf numFmtId="165" fontId="4" fillId="4" borderId="3" xfId="0" applyNumberFormat="1" applyFont="1" applyFill="1" applyBorder="1" applyAlignment="1">
      <alignment horizontal="center" vertical="center"/>
    </xf>
    <xf numFmtId="165" fontId="5" fillId="3" borderId="2" xfId="0" applyNumberFormat="1" applyFont="1" applyFill="1" applyBorder="1" applyAlignment="1" applyProtection="1">
      <alignment horizontal="center" vertical="center"/>
      <protection locked="0"/>
    </xf>
    <xf numFmtId="165" fontId="5" fillId="3" borderId="3" xfId="0" applyNumberFormat="1" applyFont="1" applyFill="1" applyBorder="1" applyAlignment="1" applyProtection="1">
      <alignment horizontal="center" vertical="center"/>
      <protection locked="0"/>
    </xf>
    <xf numFmtId="165" fontId="5" fillId="3" borderId="4" xfId="0" applyNumberFormat="1" applyFont="1" applyFill="1" applyBorder="1" applyAlignment="1" applyProtection="1">
      <alignment horizontal="center" vertical="center"/>
      <protection locked="0"/>
    </xf>
    <xf numFmtId="165" fontId="5" fillId="3" borderId="2" xfId="0" applyNumberFormat="1" applyFont="1" applyFill="1" applyBorder="1" applyAlignment="1">
      <alignment horizontal="center" vertical="center"/>
    </xf>
    <xf numFmtId="165" fontId="5" fillId="3" borderId="3" xfId="0" applyNumberFormat="1" applyFont="1" applyFill="1" applyBorder="1" applyAlignment="1">
      <alignment horizontal="center" vertical="center"/>
    </xf>
    <xf numFmtId="165" fontId="5" fillId="3" borderId="4" xfId="0" applyNumberFormat="1" applyFont="1" applyFill="1" applyBorder="1" applyAlignment="1">
      <alignment horizontal="center"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3" fillId="6" borderId="7"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6" borderId="8" xfId="0" applyFont="1" applyFill="1" applyBorder="1" applyAlignment="1">
      <alignment horizontal="left" vertical="center" wrapText="1"/>
    </xf>
    <xf numFmtId="0" fontId="9" fillId="4"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0" fontId="11" fillId="4" borderId="0" xfId="0" applyFont="1" applyFill="1" applyAlignment="1">
      <alignment horizontal="right" vertical="center"/>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164" fontId="3" fillId="7" borderId="1" xfId="0" applyNumberFormat="1" applyFont="1" applyFill="1" applyBorder="1" applyAlignment="1" applyProtection="1">
      <alignment horizontal="center" vertical="center" wrapText="1"/>
      <protection locked="0"/>
    </xf>
    <xf numFmtId="0" fontId="1" fillId="5" borderId="8" xfId="0" applyFont="1" applyFill="1" applyBorder="1" applyAlignment="1">
      <alignment vertical="center" wrapText="1"/>
    </xf>
    <xf numFmtId="0" fontId="1" fillId="6" borderId="1" xfId="0" applyFont="1" applyFill="1" applyBorder="1" applyAlignment="1">
      <alignment horizontal="center" vertical="center"/>
    </xf>
    <xf numFmtId="166" fontId="12" fillId="4" borderId="0" xfId="0" applyNumberFormat="1" applyFont="1" applyFill="1" applyAlignment="1" applyProtection="1">
      <alignment horizontal="center" vertical="center" wrapText="1"/>
    </xf>
    <xf numFmtId="0" fontId="0" fillId="0" borderId="0" xfId="0" applyProtection="1"/>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FE7-DBCD-A64A-9307-AFAB3944EB8A}">
  <dimension ref="A1:H15"/>
  <sheetViews>
    <sheetView showGridLines="0" topLeftCell="A6" zoomScale="120" zoomScaleNormal="120" workbookViewId="0">
      <selection activeCell="A13" sqref="A13"/>
    </sheetView>
  </sheetViews>
  <sheetFormatPr baseColWidth="10" defaultRowHeight="15" x14ac:dyDescent="0.2"/>
  <cols>
    <col min="1" max="1" width="160.83203125" customWidth="1"/>
    <col min="2" max="8" width="10.83203125" style="15"/>
  </cols>
  <sheetData>
    <row r="1" spans="1:7" ht="30" customHeight="1" x14ac:dyDescent="0.2">
      <c r="A1" s="45" t="s">
        <v>22</v>
      </c>
    </row>
    <row r="2" spans="1:7" ht="70" customHeight="1" x14ac:dyDescent="0.2">
      <c r="A2" s="46" t="s">
        <v>19</v>
      </c>
    </row>
    <row r="3" spans="1:7" ht="35" customHeight="1" x14ac:dyDescent="0.2">
      <c r="A3" s="47" t="s">
        <v>33</v>
      </c>
      <c r="B3" s="38" t="s">
        <v>5</v>
      </c>
      <c r="C3" s="38" t="s">
        <v>14</v>
      </c>
      <c r="D3" s="38" t="s">
        <v>15</v>
      </c>
      <c r="E3" s="38" t="s">
        <v>16</v>
      </c>
      <c r="F3" s="38" t="s">
        <v>17</v>
      </c>
      <c r="G3" s="38" t="s">
        <v>2</v>
      </c>
    </row>
    <row r="4" spans="1:7" ht="250" customHeight="1" x14ac:dyDescent="0.2">
      <c r="A4" s="41" t="s">
        <v>39</v>
      </c>
    </row>
    <row r="5" spans="1:7" ht="35" customHeight="1" x14ac:dyDescent="0.2">
      <c r="A5" s="47" t="s">
        <v>34</v>
      </c>
    </row>
    <row r="6" spans="1:7" ht="409" customHeight="1" x14ac:dyDescent="0.2">
      <c r="A6" s="41" t="s">
        <v>40</v>
      </c>
    </row>
    <row r="7" spans="1:7" ht="30" customHeight="1" x14ac:dyDescent="0.2">
      <c r="A7" s="45" t="s">
        <v>37</v>
      </c>
    </row>
    <row r="8" spans="1:7" ht="70" customHeight="1" x14ac:dyDescent="0.2">
      <c r="A8" s="46" t="s">
        <v>41</v>
      </c>
    </row>
    <row r="9" spans="1:7" ht="35" customHeight="1" x14ac:dyDescent="0.2">
      <c r="A9" s="47" t="s">
        <v>36</v>
      </c>
      <c r="B9" s="38" t="s">
        <v>5</v>
      </c>
      <c r="C9" s="38" t="s">
        <v>14</v>
      </c>
      <c r="D9" s="38" t="s">
        <v>15</v>
      </c>
      <c r="E9" s="38" t="s">
        <v>16</v>
      </c>
      <c r="F9" s="38" t="s">
        <v>17</v>
      </c>
      <c r="G9" s="38" t="s">
        <v>2</v>
      </c>
    </row>
    <row r="10" spans="1:7" ht="110" customHeight="1" x14ac:dyDescent="0.2">
      <c r="A10" s="41" t="s">
        <v>42</v>
      </c>
    </row>
    <row r="11" spans="1:7" ht="35" customHeight="1" x14ac:dyDescent="0.2">
      <c r="A11" s="47" t="s">
        <v>35</v>
      </c>
    </row>
    <row r="12" spans="1:7" ht="84" x14ac:dyDescent="0.2">
      <c r="A12" s="41" t="s">
        <v>43</v>
      </c>
    </row>
    <row r="13" spans="1:7" ht="15" customHeight="1" x14ac:dyDescent="0.2">
      <c r="A13" s="40"/>
    </row>
    <row r="14" spans="1:7" ht="30" customHeight="1" x14ac:dyDescent="0.2">
      <c r="A14" s="48" t="s">
        <v>21</v>
      </c>
    </row>
    <row r="15" spans="1:7" ht="30" customHeight="1" x14ac:dyDescent="0.2">
      <c r="A15" s="49" t="s">
        <v>20</v>
      </c>
    </row>
  </sheetData>
  <sheetProtection algorithmName="SHA-512" hashValue="/AkDzYLlMem73nIKtSpK67sY4Q/rBVbhJfazX0z5JyRBCUnLCIxB7uwbKrhHG6g1Lw36XzD8tUGn+eTNwnuldA==" saltValue="TswS7oeMWVTD8hNTrTu78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12"/>
  <sheetViews>
    <sheetView showGridLines="0" zoomScaleNormal="100" zoomScalePageLayoutView="85" workbookViewId="0">
      <pane ySplit="1" topLeftCell="A2" activePane="bottomLeft" state="frozen"/>
      <selection pane="bottomLeft" activeCell="C12" sqref="C1:J1048576"/>
    </sheetView>
  </sheetViews>
  <sheetFormatPr baseColWidth="10" defaultColWidth="8.83203125" defaultRowHeight="13" x14ac:dyDescent="0.15"/>
  <cols>
    <col min="1" max="1" width="110.83203125" style="1" customWidth="1"/>
    <col min="2" max="2" width="2.83203125" style="5" customWidth="1"/>
    <col min="3" max="3" width="35.83203125" style="4" customWidth="1"/>
    <col min="4" max="4" width="3.83203125" style="4" customWidth="1"/>
    <col min="5" max="5" width="2.83203125" style="4" customWidth="1"/>
    <col min="6" max="6" width="35.83203125" style="4" customWidth="1"/>
    <col min="7" max="7" width="3.83203125" style="4" customWidth="1"/>
    <col min="8" max="8" width="2.83203125" style="4" customWidth="1"/>
    <col min="9" max="9" width="35.83203125" style="1" customWidth="1"/>
    <col min="10" max="10" width="3.83203125" style="1" customWidth="1"/>
    <col min="11" max="11" width="11.6640625" style="1" bestFit="1" customWidth="1"/>
    <col min="12" max="16384" width="8.83203125" style="1"/>
  </cols>
  <sheetData>
    <row r="1" spans="1:11" ht="50" customHeight="1" x14ac:dyDescent="0.2">
      <c r="A1" s="33" t="s">
        <v>23</v>
      </c>
      <c r="B1" s="9"/>
      <c r="C1" s="59" t="s">
        <v>11</v>
      </c>
      <c r="D1" s="58"/>
      <c r="E1" s="9"/>
      <c r="F1" s="57" t="s">
        <v>12</v>
      </c>
      <c r="G1" s="58"/>
      <c r="H1" s="9"/>
      <c r="I1" s="57" t="s">
        <v>13</v>
      </c>
      <c r="J1" s="58"/>
      <c r="K1" s="3"/>
    </row>
    <row r="2" spans="1:11" ht="40" customHeight="1" x14ac:dyDescent="0.15">
      <c r="A2" s="37" t="str">
        <f>'Open vragen'!A1:A1</f>
        <v>7.1.A. BEANTWOORDING OPEN VRAGEN</v>
      </c>
      <c r="B2" s="6"/>
      <c r="C2" s="55" t="s">
        <v>3</v>
      </c>
      <c r="D2" s="56"/>
      <c r="E2" s="6"/>
      <c r="F2" s="55" t="s">
        <v>3</v>
      </c>
      <c r="G2" s="56"/>
      <c r="H2" s="6"/>
      <c r="I2" s="55" t="s">
        <v>3</v>
      </c>
      <c r="J2" s="56"/>
    </row>
    <row r="3" spans="1:11" ht="30" customHeight="1" x14ac:dyDescent="0.15">
      <c r="A3" s="42" t="str">
        <f>'Open vragen'!A3</f>
        <v>7.1.1 	PLAN VAN AANPAK (AANVANG DIENSTVERLENING)</v>
      </c>
      <c r="B3" s="7"/>
      <c r="C3" s="50" t="s">
        <v>2</v>
      </c>
      <c r="D3" s="51"/>
      <c r="E3" s="7"/>
      <c r="F3" s="50" t="s">
        <v>2</v>
      </c>
      <c r="G3" s="51"/>
      <c r="H3" s="7"/>
      <c r="I3" s="50" t="s">
        <v>2</v>
      </c>
      <c r="J3" s="51"/>
    </row>
    <row r="4" spans="1:11" ht="130" customHeight="1" x14ac:dyDescent="0.15">
      <c r="A4" s="75" t="s">
        <v>44</v>
      </c>
      <c r="B4" s="7"/>
      <c r="C4" s="52" t="s">
        <v>0</v>
      </c>
      <c r="D4" s="53"/>
      <c r="E4" s="7"/>
      <c r="F4" s="54" t="s">
        <v>0</v>
      </c>
      <c r="G4" s="53"/>
      <c r="H4" s="7"/>
      <c r="I4" s="54" t="s">
        <v>0</v>
      </c>
      <c r="J4" s="53"/>
    </row>
    <row r="5" spans="1:11" ht="30" customHeight="1" x14ac:dyDescent="0.15">
      <c r="A5" s="42" t="str">
        <f>'Open vragen'!A5</f>
        <v>7.1.2	 DUURZAAM EN CIRCULAIR INKOPEN</v>
      </c>
      <c r="B5" s="7"/>
      <c r="C5" s="50" t="s">
        <v>2</v>
      </c>
      <c r="D5" s="51"/>
      <c r="E5" s="7"/>
      <c r="F5" s="50" t="s">
        <v>2</v>
      </c>
      <c r="G5" s="51"/>
      <c r="H5" s="7"/>
      <c r="I5" s="50" t="s">
        <v>2</v>
      </c>
      <c r="J5" s="51"/>
    </row>
    <row r="6" spans="1:11" ht="130" customHeight="1" x14ac:dyDescent="0.15">
      <c r="A6" s="75" t="s">
        <v>44</v>
      </c>
      <c r="B6" s="7"/>
      <c r="C6" s="52" t="s">
        <v>0</v>
      </c>
      <c r="D6" s="53"/>
      <c r="E6" s="7"/>
      <c r="F6" s="54" t="s">
        <v>0</v>
      </c>
      <c r="G6" s="53"/>
      <c r="H6" s="7"/>
      <c r="I6" s="54" t="s">
        <v>0</v>
      </c>
      <c r="J6" s="53"/>
    </row>
    <row r="7" spans="1:11" ht="40" customHeight="1" x14ac:dyDescent="0.15">
      <c r="A7" s="37" t="str">
        <f>'Open vragen'!A7</f>
        <v xml:space="preserve">7.1.3 	PROJECTCASUS VERBOUW LEERLINGENKANTINE LOCATIE BUITENPOST </v>
      </c>
      <c r="B7" s="6"/>
      <c r="C7" s="55" t="s">
        <v>3</v>
      </c>
      <c r="D7" s="56"/>
      <c r="E7" s="6"/>
      <c r="F7" s="55" t="s">
        <v>3</v>
      </c>
      <c r="G7" s="56"/>
      <c r="H7" s="6"/>
      <c r="I7" s="55" t="s">
        <v>3</v>
      </c>
      <c r="J7" s="56"/>
    </row>
    <row r="8" spans="1:11" ht="30" customHeight="1" x14ac:dyDescent="0.15">
      <c r="A8" s="42" t="str">
        <f>'Open vragen'!A9</f>
        <v xml:space="preserve">A. 	Het ontwerp, de visualisatie (minimaal een 3D tekening) daarvan voegt zij toe aan de inschrijving (maximaal 3 A4 extra). </v>
      </c>
      <c r="B8" s="7"/>
      <c r="C8" s="50" t="s">
        <v>2</v>
      </c>
      <c r="D8" s="51"/>
      <c r="E8" s="7"/>
      <c r="F8" s="50" t="s">
        <v>2</v>
      </c>
      <c r="G8" s="51"/>
      <c r="H8" s="7"/>
      <c r="I8" s="50" t="s">
        <v>2</v>
      </c>
      <c r="J8" s="51"/>
    </row>
    <row r="9" spans="1:11" ht="130" customHeight="1" x14ac:dyDescent="0.15">
      <c r="A9" s="75" t="s">
        <v>44</v>
      </c>
      <c r="B9" s="7"/>
      <c r="C9" s="52" t="s">
        <v>0</v>
      </c>
      <c r="D9" s="53"/>
      <c r="E9" s="7"/>
      <c r="F9" s="54" t="s">
        <v>0</v>
      </c>
      <c r="G9" s="53"/>
      <c r="H9" s="7"/>
      <c r="I9" s="54" t="s">
        <v>0</v>
      </c>
      <c r="J9" s="53"/>
    </row>
    <row r="10" spans="1:11" ht="30" customHeight="1" x14ac:dyDescent="0.15">
      <c r="A10" s="42" t="str">
        <f>'Open vragen'!A11</f>
        <v>B. 	Inschrijver beschrijft een interieuradvies van maximaal 2 A4 en licht dit toe tijdens de toelichting van de open vragen hoe zij tot de keuzes is gekomen en waarom dit een goed ontwerp is.</v>
      </c>
      <c r="B10" s="7"/>
      <c r="C10" s="50" t="s">
        <v>2</v>
      </c>
      <c r="D10" s="51"/>
      <c r="E10" s="7"/>
      <c r="F10" s="50" t="s">
        <v>2</v>
      </c>
      <c r="G10" s="51"/>
      <c r="H10" s="7"/>
      <c r="I10" s="50" t="s">
        <v>2</v>
      </c>
      <c r="J10" s="51"/>
    </row>
    <row r="11" spans="1:11" ht="130" customHeight="1" x14ac:dyDescent="0.15">
      <c r="A11" s="75" t="s">
        <v>44</v>
      </c>
      <c r="B11" s="7"/>
      <c r="C11" s="52" t="s">
        <v>0</v>
      </c>
      <c r="D11" s="53"/>
      <c r="E11" s="7"/>
      <c r="F11" s="54" t="s">
        <v>0</v>
      </c>
      <c r="G11" s="53"/>
      <c r="H11" s="7"/>
      <c r="I11" s="54" t="s">
        <v>0</v>
      </c>
      <c r="J11" s="53"/>
    </row>
    <row r="12" spans="1:11" ht="20" customHeight="1" x14ac:dyDescent="0.15">
      <c r="A12" s="34"/>
      <c r="B12" s="8"/>
      <c r="C12" s="35"/>
      <c r="D12" s="35"/>
      <c r="E12" s="8"/>
      <c r="F12" s="35"/>
      <c r="G12" s="35"/>
      <c r="H12" s="8"/>
      <c r="I12" s="35"/>
      <c r="J12" s="36"/>
    </row>
  </sheetData>
  <sheetProtection algorithmName="SHA-512" hashValue="NgQ7NtJ7W2xJ99cgfsbVQv9YuZfMqZlLT1JGnONs6yegoebq58RLrhx0H/TR/o/BbqL+p8wbsHLwxDL21EjPlw==" saltValue="EGI50dPtxHOicvhcCFsqLQ==" spinCount="100000" sheet="1" objects="1" scenarios="1"/>
  <mergeCells count="33">
    <mergeCell ref="C3:D3"/>
    <mergeCell ref="F3:G3"/>
    <mergeCell ref="I3:J3"/>
    <mergeCell ref="C5:D5"/>
    <mergeCell ref="F5:G5"/>
    <mergeCell ref="I5:J5"/>
    <mergeCell ref="C4:D4"/>
    <mergeCell ref="F4:G4"/>
    <mergeCell ref="I4:J4"/>
    <mergeCell ref="I1:J1"/>
    <mergeCell ref="C1:D1"/>
    <mergeCell ref="F1:G1"/>
    <mergeCell ref="C2:D2"/>
    <mergeCell ref="F2:G2"/>
    <mergeCell ref="I2:J2"/>
    <mergeCell ref="C7:D7"/>
    <mergeCell ref="F7:G7"/>
    <mergeCell ref="I7:J7"/>
    <mergeCell ref="C6:D6"/>
    <mergeCell ref="F6:G6"/>
    <mergeCell ref="I6:J6"/>
    <mergeCell ref="C8:D8"/>
    <mergeCell ref="F8:G8"/>
    <mergeCell ref="I8:J8"/>
    <mergeCell ref="C9:D9"/>
    <mergeCell ref="F9:G9"/>
    <mergeCell ref="I9:J9"/>
    <mergeCell ref="C10:D10"/>
    <mergeCell ref="F10:G10"/>
    <mergeCell ref="I10:J10"/>
    <mergeCell ref="C11:D11"/>
    <mergeCell ref="F11:G11"/>
    <mergeCell ref="I11:J11"/>
  </mergeCells>
  <dataValidations count="1">
    <dataValidation type="list" errorStyle="warning" allowBlank="1" showErrorMessage="1" error="Voer juiste waarde in. " sqref="I5 I3 F3 F5 C5 C3:D3 I10 I8 F8 F10 C10 C8:D8" xr:uid="{00E4E896-13B0-A749-9BD2-E53F8FFE708E}">
      <formula1>SCOREOV</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2"/>
  <sheetViews>
    <sheetView showGridLines="0" zoomScale="90" zoomScaleNormal="90" zoomScalePageLayoutView="85" workbookViewId="0">
      <pane ySplit="1" topLeftCell="A5" activePane="bottomLeft" state="frozen"/>
      <selection pane="bottomLeft" activeCell="A3" sqref="A3:XFD12"/>
    </sheetView>
  </sheetViews>
  <sheetFormatPr baseColWidth="10" defaultColWidth="8.83203125" defaultRowHeight="13" x14ac:dyDescent="0.15"/>
  <cols>
    <col min="1" max="1" width="110.83203125" style="1" customWidth="1"/>
    <col min="2" max="2" width="2.83203125" style="5" customWidth="1"/>
    <col min="3" max="3" width="35.83203125" style="4" customWidth="1"/>
    <col min="4" max="4" width="3.83203125" style="4" customWidth="1"/>
    <col min="5" max="5" width="2.83203125" style="4" customWidth="1"/>
    <col min="6" max="6" width="35.83203125" style="4" customWidth="1"/>
    <col min="7" max="7" width="3.83203125" style="4" customWidth="1"/>
    <col min="8" max="8" width="2.83203125" style="4" customWidth="1"/>
    <col min="9" max="9" width="35.83203125" style="1" customWidth="1"/>
    <col min="10" max="10" width="3.83203125" style="1" customWidth="1"/>
    <col min="11" max="11" width="12.83203125" style="1" customWidth="1"/>
    <col min="12" max="16384" width="8.83203125" style="1"/>
  </cols>
  <sheetData>
    <row r="1" spans="1:11" ht="50" customHeight="1" x14ac:dyDescent="0.2">
      <c r="A1" s="33" t="s">
        <v>24</v>
      </c>
      <c r="B1" s="9"/>
      <c r="C1" s="59" t="str">
        <f>'Locatie directeur 1'!C1</f>
        <v>Inschrijver 1</v>
      </c>
      <c r="D1" s="58"/>
      <c r="E1" s="9"/>
      <c r="F1" s="57" t="str">
        <f>'Locatie directeur 1'!F1</f>
        <v>Inschrijver 2</v>
      </c>
      <c r="G1" s="58"/>
      <c r="H1" s="9"/>
      <c r="I1" s="57" t="s">
        <v>13</v>
      </c>
      <c r="J1" s="58"/>
      <c r="K1" s="3"/>
    </row>
    <row r="2" spans="1:11" ht="40" customHeight="1" x14ac:dyDescent="0.15">
      <c r="A2" s="37" t="str">
        <f>'Open vragen'!A1:A1</f>
        <v>7.1.A. BEANTWOORDING OPEN VRAGEN</v>
      </c>
      <c r="B2" s="6"/>
      <c r="C2" s="55" t="s">
        <v>3</v>
      </c>
      <c r="D2" s="56"/>
      <c r="E2" s="6"/>
      <c r="F2" s="55" t="s">
        <v>3</v>
      </c>
      <c r="G2" s="56"/>
      <c r="H2" s="6"/>
      <c r="I2" s="55" t="s">
        <v>3</v>
      </c>
      <c r="J2" s="56"/>
    </row>
    <row r="3" spans="1:11" ht="30" customHeight="1" x14ac:dyDescent="0.15">
      <c r="A3" s="42" t="str">
        <f>'Open vragen'!A3</f>
        <v>7.1.1 	PLAN VAN AANPAK (AANVANG DIENSTVERLENING)</v>
      </c>
      <c r="B3" s="7"/>
      <c r="C3" s="50" t="s">
        <v>2</v>
      </c>
      <c r="D3" s="51"/>
      <c r="E3" s="7"/>
      <c r="F3" s="50" t="s">
        <v>2</v>
      </c>
      <c r="G3" s="51"/>
      <c r="H3" s="7"/>
      <c r="I3" s="50" t="s">
        <v>2</v>
      </c>
      <c r="J3" s="51"/>
    </row>
    <row r="4" spans="1:11" ht="130" customHeight="1" x14ac:dyDescent="0.15">
      <c r="A4" s="75" t="s">
        <v>44</v>
      </c>
      <c r="B4" s="7"/>
      <c r="C4" s="52" t="s">
        <v>0</v>
      </c>
      <c r="D4" s="53"/>
      <c r="E4" s="7"/>
      <c r="F4" s="54" t="s">
        <v>0</v>
      </c>
      <c r="G4" s="53"/>
      <c r="H4" s="7"/>
      <c r="I4" s="54" t="s">
        <v>0</v>
      </c>
      <c r="J4" s="53"/>
    </row>
    <row r="5" spans="1:11" ht="30" customHeight="1" x14ac:dyDescent="0.15">
      <c r="A5" s="42" t="str">
        <f>'Open vragen'!A5</f>
        <v>7.1.2	 DUURZAAM EN CIRCULAIR INKOPEN</v>
      </c>
      <c r="B5" s="7"/>
      <c r="C5" s="50" t="s">
        <v>2</v>
      </c>
      <c r="D5" s="51"/>
      <c r="E5" s="7"/>
      <c r="F5" s="50" t="s">
        <v>2</v>
      </c>
      <c r="G5" s="51"/>
      <c r="H5" s="7"/>
      <c r="I5" s="50" t="s">
        <v>2</v>
      </c>
      <c r="J5" s="51"/>
    </row>
    <row r="6" spans="1:11" ht="130" customHeight="1" x14ac:dyDescent="0.15">
      <c r="A6" s="75" t="s">
        <v>44</v>
      </c>
      <c r="B6" s="7"/>
      <c r="C6" s="52" t="s">
        <v>0</v>
      </c>
      <c r="D6" s="53"/>
      <c r="E6" s="7"/>
      <c r="F6" s="54" t="s">
        <v>0</v>
      </c>
      <c r="G6" s="53"/>
      <c r="H6" s="7"/>
      <c r="I6" s="54" t="s">
        <v>0</v>
      </c>
      <c r="J6" s="53"/>
    </row>
    <row r="7" spans="1:11" ht="40" customHeight="1" x14ac:dyDescent="0.15">
      <c r="A7" s="37" t="str">
        <f>'Open vragen'!A7</f>
        <v xml:space="preserve">7.1.3 	PROJECTCASUS VERBOUW LEERLINGENKANTINE LOCATIE BUITENPOST </v>
      </c>
      <c r="B7" s="6"/>
      <c r="C7" s="55" t="s">
        <v>3</v>
      </c>
      <c r="D7" s="56"/>
      <c r="E7" s="6"/>
      <c r="F7" s="55" t="s">
        <v>3</v>
      </c>
      <c r="G7" s="56"/>
      <c r="H7" s="6"/>
      <c r="I7" s="55" t="s">
        <v>3</v>
      </c>
      <c r="J7" s="56"/>
    </row>
    <row r="8" spans="1:11" ht="30" customHeight="1" x14ac:dyDescent="0.15">
      <c r="A8" s="42" t="str">
        <f>'Open vragen'!A9</f>
        <v xml:space="preserve">A. 	Het ontwerp, de visualisatie (minimaal een 3D tekening) daarvan voegt zij toe aan de inschrijving (maximaal 3 A4 extra). </v>
      </c>
      <c r="B8" s="7"/>
      <c r="C8" s="50" t="s">
        <v>2</v>
      </c>
      <c r="D8" s="51"/>
      <c r="E8" s="7"/>
      <c r="F8" s="50" t="s">
        <v>2</v>
      </c>
      <c r="G8" s="51"/>
      <c r="H8" s="7"/>
      <c r="I8" s="50" t="s">
        <v>2</v>
      </c>
      <c r="J8" s="51"/>
    </row>
    <row r="9" spans="1:11" ht="130" customHeight="1" x14ac:dyDescent="0.15">
      <c r="A9" s="75" t="s">
        <v>44</v>
      </c>
      <c r="B9" s="7"/>
      <c r="C9" s="52" t="s">
        <v>0</v>
      </c>
      <c r="D9" s="53"/>
      <c r="E9" s="7"/>
      <c r="F9" s="54" t="s">
        <v>0</v>
      </c>
      <c r="G9" s="53"/>
      <c r="H9" s="7"/>
      <c r="I9" s="54" t="s">
        <v>0</v>
      </c>
      <c r="J9" s="53"/>
    </row>
    <row r="10" spans="1:11" ht="30" customHeight="1" x14ac:dyDescent="0.15">
      <c r="A10" s="42" t="str">
        <f>'Open vragen'!A11</f>
        <v>B. 	Inschrijver beschrijft een interieuradvies van maximaal 2 A4 en licht dit toe tijdens de toelichting van de open vragen hoe zij tot de keuzes is gekomen en waarom dit een goed ontwerp is.</v>
      </c>
      <c r="B10" s="7"/>
      <c r="C10" s="50" t="s">
        <v>2</v>
      </c>
      <c r="D10" s="51"/>
      <c r="E10" s="7"/>
      <c r="F10" s="50" t="s">
        <v>2</v>
      </c>
      <c r="G10" s="51"/>
      <c r="H10" s="7"/>
      <c r="I10" s="50" t="s">
        <v>2</v>
      </c>
      <c r="J10" s="51"/>
    </row>
    <row r="11" spans="1:11" ht="130" customHeight="1" x14ac:dyDescent="0.15">
      <c r="A11" s="75" t="s">
        <v>44</v>
      </c>
      <c r="B11" s="7"/>
      <c r="C11" s="52" t="s">
        <v>0</v>
      </c>
      <c r="D11" s="53"/>
      <c r="E11" s="7"/>
      <c r="F11" s="54" t="s">
        <v>0</v>
      </c>
      <c r="G11" s="53"/>
      <c r="H11" s="7"/>
      <c r="I11" s="54" t="s">
        <v>0</v>
      </c>
      <c r="J11" s="53"/>
    </row>
    <row r="12" spans="1:11" ht="20" customHeight="1" x14ac:dyDescent="0.15">
      <c r="A12" s="34"/>
      <c r="B12" s="8"/>
      <c r="C12" s="35"/>
      <c r="D12" s="35"/>
      <c r="E12" s="8"/>
      <c r="F12" s="35"/>
      <c r="G12" s="35"/>
      <c r="H12" s="8"/>
      <c r="I12" s="35"/>
      <c r="J12" s="36"/>
    </row>
  </sheetData>
  <sheetProtection algorithmName="SHA-512" hashValue="tkHpzBuBkm/sploNl2t8yuH/vclVAn7m0FCx+4BNEk+lgJQbf6MiF6ab4nppAOHfbDnpcEHAVM6d63JV2ZXWUQ==" saltValue="B6RJrwCAE0hY/4O86GrG9A==" spinCount="100000" sheet="1" objects="1" scenarios="1"/>
  <mergeCells count="33">
    <mergeCell ref="C6:D6"/>
    <mergeCell ref="F6:G6"/>
    <mergeCell ref="I6:J6"/>
    <mergeCell ref="I1:J1"/>
    <mergeCell ref="C1:D1"/>
    <mergeCell ref="F1:G1"/>
    <mergeCell ref="C2:D2"/>
    <mergeCell ref="F2:G2"/>
    <mergeCell ref="I2:J2"/>
    <mergeCell ref="C3:D3"/>
    <mergeCell ref="F3:G3"/>
    <mergeCell ref="I3:J3"/>
    <mergeCell ref="C5:D5"/>
    <mergeCell ref="F5:G5"/>
    <mergeCell ref="I5:J5"/>
    <mergeCell ref="C4:D4"/>
    <mergeCell ref="F4:G4"/>
    <mergeCell ref="I4:J4"/>
    <mergeCell ref="C7:D7"/>
    <mergeCell ref="F7:G7"/>
    <mergeCell ref="I7:J7"/>
    <mergeCell ref="C8:D8"/>
    <mergeCell ref="F8:G8"/>
    <mergeCell ref="I8:J8"/>
    <mergeCell ref="C11:D11"/>
    <mergeCell ref="F11:G11"/>
    <mergeCell ref="I11:J11"/>
    <mergeCell ref="C9:D9"/>
    <mergeCell ref="F9:G9"/>
    <mergeCell ref="I9:J9"/>
    <mergeCell ref="C10:D10"/>
    <mergeCell ref="F10:G10"/>
    <mergeCell ref="I10:J10"/>
  </mergeCells>
  <dataValidations count="1">
    <dataValidation type="list" errorStyle="warning" allowBlank="1" showErrorMessage="1" error="Voer juiste waarde in. " sqref="I5 I3 F3 F5 C5 C3:D3 I10 I8 F8 F10 C10 C8:D8" xr:uid="{66AB14A8-927A-D648-8B51-B9B6BBCD4A36}">
      <formula1>SCOREOV</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2"/>
  <sheetViews>
    <sheetView showGridLines="0" zoomScale="90" zoomScaleNormal="90" zoomScalePageLayoutView="85" workbookViewId="0">
      <pane ySplit="1" topLeftCell="A6" activePane="bottomLeft" state="frozen"/>
      <selection pane="bottomLeft" activeCell="I11" sqref="I11:J11"/>
    </sheetView>
  </sheetViews>
  <sheetFormatPr baseColWidth="10" defaultColWidth="8.83203125" defaultRowHeight="13" x14ac:dyDescent="0.15"/>
  <cols>
    <col min="1" max="1" width="110.83203125" style="1" customWidth="1"/>
    <col min="2" max="2" width="2.83203125" style="5" customWidth="1"/>
    <col min="3" max="3" width="35.83203125" style="4" customWidth="1"/>
    <col min="4" max="4" width="3.83203125" style="4" customWidth="1"/>
    <col min="5" max="5" width="2.83203125" style="4" customWidth="1"/>
    <col min="6" max="6" width="35.83203125" style="4" customWidth="1"/>
    <col min="7" max="7" width="3.83203125" style="4" customWidth="1"/>
    <col min="8" max="8" width="2.83203125" style="4" customWidth="1"/>
    <col min="9" max="9" width="35.83203125" style="4" customWidth="1"/>
    <col min="10" max="10" width="3.83203125" style="4" customWidth="1"/>
    <col min="11" max="16384" width="8.83203125" style="1"/>
  </cols>
  <sheetData>
    <row r="1" spans="1:10" ht="50" customHeight="1" x14ac:dyDescent="0.15">
      <c r="A1" s="33" t="s">
        <v>25</v>
      </c>
      <c r="B1" s="9"/>
      <c r="C1" s="62" t="s">
        <v>11</v>
      </c>
      <c r="D1" s="61"/>
      <c r="E1" s="9"/>
      <c r="F1" s="60" t="s">
        <v>12</v>
      </c>
      <c r="G1" s="61"/>
      <c r="H1" s="9"/>
      <c r="I1" s="60" t="s">
        <v>13</v>
      </c>
      <c r="J1" s="61"/>
    </row>
    <row r="2" spans="1:10" ht="40" customHeight="1" x14ac:dyDescent="0.15">
      <c r="A2" s="37" t="str">
        <f>'Open vragen'!A1:A1</f>
        <v>7.1.A. BEANTWOORDING OPEN VRAGEN</v>
      </c>
      <c r="B2" s="6"/>
      <c r="C2" s="55" t="s">
        <v>3</v>
      </c>
      <c r="D2" s="56"/>
      <c r="E2" s="6"/>
      <c r="F2" s="55" t="s">
        <v>3</v>
      </c>
      <c r="G2" s="56"/>
      <c r="H2" s="6"/>
      <c r="I2" s="55" t="s">
        <v>3</v>
      </c>
      <c r="J2" s="56"/>
    </row>
    <row r="3" spans="1:10" ht="30" customHeight="1" x14ac:dyDescent="0.15">
      <c r="A3" s="42" t="str">
        <f>'Open vragen'!A3</f>
        <v>7.1.1 	PLAN VAN AANPAK (AANVANG DIENSTVERLENING)</v>
      </c>
      <c r="B3" s="7"/>
      <c r="C3" s="50" t="s">
        <v>2</v>
      </c>
      <c r="D3" s="51"/>
      <c r="E3" s="7"/>
      <c r="F3" s="50" t="s">
        <v>2</v>
      </c>
      <c r="G3" s="51"/>
      <c r="H3" s="7"/>
      <c r="I3" s="50" t="s">
        <v>2</v>
      </c>
      <c r="J3" s="51"/>
    </row>
    <row r="4" spans="1:10" ht="130" customHeight="1" x14ac:dyDescent="0.15">
      <c r="A4" s="75" t="s">
        <v>44</v>
      </c>
      <c r="B4" s="7"/>
      <c r="C4" s="52" t="s">
        <v>0</v>
      </c>
      <c r="D4" s="53"/>
      <c r="E4" s="7"/>
      <c r="F4" s="54" t="s">
        <v>0</v>
      </c>
      <c r="G4" s="53"/>
      <c r="H4" s="7"/>
      <c r="I4" s="54" t="s">
        <v>0</v>
      </c>
      <c r="J4" s="53"/>
    </row>
    <row r="5" spans="1:10" ht="30" customHeight="1" x14ac:dyDescent="0.15">
      <c r="A5" s="42" t="str">
        <f>'Open vragen'!A5</f>
        <v>7.1.2	 DUURZAAM EN CIRCULAIR INKOPEN</v>
      </c>
      <c r="B5" s="7"/>
      <c r="C5" s="50" t="s">
        <v>2</v>
      </c>
      <c r="D5" s="51"/>
      <c r="E5" s="7"/>
      <c r="F5" s="50" t="s">
        <v>2</v>
      </c>
      <c r="G5" s="51"/>
      <c r="H5" s="7"/>
      <c r="I5" s="50" t="s">
        <v>2</v>
      </c>
      <c r="J5" s="51"/>
    </row>
    <row r="6" spans="1:10" ht="130" customHeight="1" x14ac:dyDescent="0.15">
      <c r="A6" s="75" t="s">
        <v>44</v>
      </c>
      <c r="B6" s="7"/>
      <c r="C6" s="52" t="s">
        <v>0</v>
      </c>
      <c r="D6" s="53"/>
      <c r="E6" s="7"/>
      <c r="F6" s="54" t="s">
        <v>0</v>
      </c>
      <c r="G6" s="53"/>
      <c r="H6" s="7"/>
      <c r="I6" s="54" t="s">
        <v>0</v>
      </c>
      <c r="J6" s="53"/>
    </row>
    <row r="7" spans="1:10" ht="40" customHeight="1" x14ac:dyDescent="0.15">
      <c r="A7" s="37" t="str">
        <f>'Open vragen'!A7</f>
        <v xml:space="preserve">7.1.3 	PROJECTCASUS VERBOUW LEERLINGENKANTINE LOCATIE BUITENPOST </v>
      </c>
      <c r="B7" s="6"/>
      <c r="C7" s="55" t="s">
        <v>3</v>
      </c>
      <c r="D7" s="56"/>
      <c r="E7" s="6"/>
      <c r="F7" s="55" t="s">
        <v>3</v>
      </c>
      <c r="G7" s="56"/>
      <c r="H7" s="6"/>
      <c r="I7" s="55" t="s">
        <v>3</v>
      </c>
      <c r="J7" s="56"/>
    </row>
    <row r="8" spans="1:10" ht="30" customHeight="1" x14ac:dyDescent="0.15">
      <c r="A8" s="42" t="str">
        <f>'Open vragen'!A9</f>
        <v xml:space="preserve">A. 	Het ontwerp, de visualisatie (minimaal een 3D tekening) daarvan voegt zij toe aan de inschrijving (maximaal 3 A4 extra). </v>
      </c>
      <c r="B8" s="7"/>
      <c r="C8" s="50" t="s">
        <v>2</v>
      </c>
      <c r="D8" s="51"/>
      <c r="E8" s="7"/>
      <c r="F8" s="50" t="s">
        <v>2</v>
      </c>
      <c r="G8" s="51"/>
      <c r="H8" s="7"/>
      <c r="I8" s="50" t="s">
        <v>2</v>
      </c>
      <c r="J8" s="51"/>
    </row>
    <row r="9" spans="1:10" ht="130" customHeight="1" x14ac:dyDescent="0.15">
      <c r="A9" s="75" t="s">
        <v>44</v>
      </c>
      <c r="B9" s="7"/>
      <c r="C9" s="52" t="s">
        <v>0</v>
      </c>
      <c r="D9" s="53"/>
      <c r="E9" s="7"/>
      <c r="F9" s="54" t="s">
        <v>0</v>
      </c>
      <c r="G9" s="53"/>
      <c r="H9" s="7"/>
      <c r="I9" s="54" t="s">
        <v>0</v>
      </c>
      <c r="J9" s="53"/>
    </row>
    <row r="10" spans="1:10" ht="30" customHeight="1" x14ac:dyDescent="0.15">
      <c r="A10" s="42" t="str">
        <f>'Open vragen'!A11</f>
        <v>B. 	Inschrijver beschrijft een interieuradvies van maximaal 2 A4 en licht dit toe tijdens de toelichting van de open vragen hoe zij tot de keuzes is gekomen en waarom dit een goed ontwerp is.</v>
      </c>
      <c r="B10" s="7"/>
      <c r="C10" s="50" t="s">
        <v>2</v>
      </c>
      <c r="D10" s="51"/>
      <c r="E10" s="7"/>
      <c r="F10" s="50" t="s">
        <v>2</v>
      </c>
      <c r="G10" s="51"/>
      <c r="H10" s="7"/>
      <c r="I10" s="50" t="s">
        <v>2</v>
      </c>
      <c r="J10" s="51"/>
    </row>
    <row r="11" spans="1:10" ht="130" customHeight="1" x14ac:dyDescent="0.15">
      <c r="A11" s="75" t="s">
        <v>44</v>
      </c>
      <c r="B11" s="7"/>
      <c r="C11" s="52" t="s">
        <v>0</v>
      </c>
      <c r="D11" s="53"/>
      <c r="E11" s="7"/>
      <c r="F11" s="54" t="s">
        <v>0</v>
      </c>
      <c r="G11" s="53"/>
      <c r="H11" s="7"/>
      <c r="I11" s="54" t="s">
        <v>0</v>
      </c>
      <c r="J11" s="53"/>
    </row>
    <row r="12" spans="1:10" ht="20" customHeight="1" x14ac:dyDescent="0.15">
      <c r="A12" s="34"/>
      <c r="B12" s="8"/>
      <c r="C12" s="35"/>
      <c r="D12" s="35"/>
      <c r="E12" s="8"/>
      <c r="F12" s="35"/>
      <c r="G12" s="35"/>
      <c r="H12" s="8"/>
      <c r="I12" s="35"/>
      <c r="J12" s="36"/>
    </row>
  </sheetData>
  <sheetProtection algorithmName="SHA-512" hashValue="2HeH9jG4rbC6+WG2Jm3BiPa0D+eJ9+MHU6c/P1aSKidi0smS0udXatBx04YJiQlhfDUJRSXYLPVYGSoh0nfhPA==" saltValue="mkKcgcoGIY0pIhpleCqsyA==" spinCount="100000" sheet="1" objects="1" scenarios="1"/>
  <mergeCells count="33">
    <mergeCell ref="C6:D6"/>
    <mergeCell ref="F6:G6"/>
    <mergeCell ref="C1:D1"/>
    <mergeCell ref="F1:G1"/>
    <mergeCell ref="C2:D2"/>
    <mergeCell ref="F2:G2"/>
    <mergeCell ref="C3:D3"/>
    <mergeCell ref="F3:G3"/>
    <mergeCell ref="C5:D5"/>
    <mergeCell ref="F5:G5"/>
    <mergeCell ref="C4:D4"/>
    <mergeCell ref="F4:G4"/>
    <mergeCell ref="F10:G10"/>
    <mergeCell ref="C7:D7"/>
    <mergeCell ref="F7:G7"/>
    <mergeCell ref="C8:D8"/>
    <mergeCell ref="F8:G8"/>
    <mergeCell ref="C11:D11"/>
    <mergeCell ref="F11:G11"/>
    <mergeCell ref="I11:J11"/>
    <mergeCell ref="I1:J1"/>
    <mergeCell ref="I2:J2"/>
    <mergeCell ref="I3:J3"/>
    <mergeCell ref="I4:J4"/>
    <mergeCell ref="I5:J5"/>
    <mergeCell ref="I6:J6"/>
    <mergeCell ref="I7:J7"/>
    <mergeCell ref="I8:J8"/>
    <mergeCell ref="I9:J9"/>
    <mergeCell ref="I10:J10"/>
    <mergeCell ref="C9:D9"/>
    <mergeCell ref="F9:G9"/>
    <mergeCell ref="C10:D10"/>
  </mergeCells>
  <dataValidations count="1">
    <dataValidation type="list" errorStyle="warning" allowBlank="1" showErrorMessage="1" error="Voer juiste waarde in. " sqref="I5 I3 F3 F5 C5 C3:D3 I10 I8 F8 F10 C10 C8:D8" xr:uid="{DC4718CD-336C-524C-9E8A-F9F402AA6CBE}">
      <formula1>SCOREOV</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0CD3-EEF1-254E-87A6-8462D5A52AEC}">
  <dimension ref="A1:J12"/>
  <sheetViews>
    <sheetView showGridLines="0" zoomScale="90" zoomScaleNormal="90" workbookViewId="0">
      <pane ySplit="1" topLeftCell="A5" activePane="bottomLeft" state="frozen"/>
      <selection pane="bottomLeft" activeCell="A3" sqref="A3:XFD12"/>
    </sheetView>
  </sheetViews>
  <sheetFormatPr baseColWidth="10" defaultColWidth="8.83203125" defaultRowHeight="13" x14ac:dyDescent="0.15"/>
  <cols>
    <col min="1" max="1" width="110.83203125" style="1" customWidth="1"/>
    <col min="2" max="2" width="2.83203125" style="5" customWidth="1"/>
    <col min="3" max="3" width="35.83203125" style="4" customWidth="1"/>
    <col min="4" max="4" width="3.83203125" style="4" customWidth="1"/>
    <col min="5" max="5" width="2.83203125" style="4" customWidth="1"/>
    <col min="6" max="6" width="35.83203125" style="4" customWidth="1"/>
    <col min="7" max="7" width="3.83203125" style="4" customWidth="1"/>
    <col min="8" max="8" width="2.83203125" style="4" customWidth="1"/>
    <col min="9" max="9" width="35.83203125" style="4" customWidth="1"/>
    <col min="10" max="10" width="3.83203125" style="4" customWidth="1"/>
    <col min="11" max="11" width="11.6640625" style="1" bestFit="1" customWidth="1"/>
    <col min="12" max="16384" width="8.83203125" style="1"/>
  </cols>
  <sheetData>
    <row r="1" spans="1:10" ht="50" customHeight="1" x14ac:dyDescent="0.15">
      <c r="A1" s="33" t="s">
        <v>38</v>
      </c>
      <c r="B1" s="9"/>
      <c r="C1" s="62" t="s">
        <v>11</v>
      </c>
      <c r="D1" s="61"/>
      <c r="E1" s="9"/>
      <c r="F1" s="60" t="s">
        <v>12</v>
      </c>
      <c r="G1" s="61"/>
      <c r="H1" s="9"/>
      <c r="I1" s="60" t="s">
        <v>13</v>
      </c>
      <c r="J1" s="61"/>
    </row>
    <row r="2" spans="1:10" ht="40" customHeight="1" x14ac:dyDescent="0.15">
      <c r="A2" s="37" t="str">
        <f>'Open vragen'!A1:A1</f>
        <v>7.1.A. BEANTWOORDING OPEN VRAGEN</v>
      </c>
      <c r="B2" s="6"/>
      <c r="C2" s="55" t="s">
        <v>3</v>
      </c>
      <c r="D2" s="56"/>
      <c r="E2" s="6"/>
      <c r="F2" s="55" t="s">
        <v>3</v>
      </c>
      <c r="G2" s="56"/>
      <c r="H2" s="6"/>
      <c r="I2" s="55" t="s">
        <v>3</v>
      </c>
      <c r="J2" s="56"/>
    </row>
    <row r="3" spans="1:10" ht="30" customHeight="1" x14ac:dyDescent="0.15">
      <c r="A3" s="42" t="str">
        <f>'Open vragen'!A3</f>
        <v>7.1.1 	PLAN VAN AANPAK (AANVANG DIENSTVERLENING)</v>
      </c>
      <c r="B3" s="7"/>
      <c r="C3" s="50" t="s">
        <v>2</v>
      </c>
      <c r="D3" s="51"/>
      <c r="E3" s="7"/>
      <c r="F3" s="50" t="s">
        <v>2</v>
      </c>
      <c r="G3" s="51"/>
      <c r="H3" s="7"/>
      <c r="I3" s="50" t="s">
        <v>2</v>
      </c>
      <c r="J3" s="51"/>
    </row>
    <row r="4" spans="1:10" ht="130" customHeight="1" x14ac:dyDescent="0.15">
      <c r="A4" s="75" t="s">
        <v>44</v>
      </c>
      <c r="B4" s="7"/>
      <c r="C4" s="52" t="s">
        <v>0</v>
      </c>
      <c r="D4" s="53"/>
      <c r="E4" s="7"/>
      <c r="F4" s="54" t="s">
        <v>0</v>
      </c>
      <c r="G4" s="53"/>
      <c r="H4" s="7"/>
      <c r="I4" s="54" t="s">
        <v>0</v>
      </c>
      <c r="J4" s="53"/>
    </row>
    <row r="5" spans="1:10" ht="30" customHeight="1" x14ac:dyDescent="0.15">
      <c r="A5" s="42" t="str">
        <f>'Open vragen'!A5</f>
        <v>7.1.2	 DUURZAAM EN CIRCULAIR INKOPEN</v>
      </c>
      <c r="B5" s="7"/>
      <c r="C5" s="50" t="s">
        <v>2</v>
      </c>
      <c r="D5" s="51"/>
      <c r="E5" s="7"/>
      <c r="F5" s="50" t="s">
        <v>2</v>
      </c>
      <c r="G5" s="51"/>
      <c r="H5" s="7"/>
      <c r="I5" s="50" t="s">
        <v>2</v>
      </c>
      <c r="J5" s="51"/>
    </row>
    <row r="6" spans="1:10" ht="130" customHeight="1" x14ac:dyDescent="0.15">
      <c r="A6" s="75" t="s">
        <v>44</v>
      </c>
      <c r="B6" s="7"/>
      <c r="C6" s="52" t="s">
        <v>0</v>
      </c>
      <c r="D6" s="53"/>
      <c r="E6" s="7"/>
      <c r="F6" s="54" t="s">
        <v>0</v>
      </c>
      <c r="G6" s="53"/>
      <c r="H6" s="7"/>
      <c r="I6" s="54" t="s">
        <v>0</v>
      </c>
      <c r="J6" s="53"/>
    </row>
    <row r="7" spans="1:10" ht="40" customHeight="1" x14ac:dyDescent="0.15">
      <c r="A7" s="37" t="str">
        <f>'Open vragen'!A7</f>
        <v xml:space="preserve">7.1.3 	PROJECTCASUS VERBOUW LEERLINGENKANTINE LOCATIE BUITENPOST </v>
      </c>
      <c r="B7" s="6"/>
      <c r="C7" s="55" t="s">
        <v>3</v>
      </c>
      <c r="D7" s="56"/>
      <c r="E7" s="6"/>
      <c r="F7" s="55" t="s">
        <v>3</v>
      </c>
      <c r="G7" s="56"/>
      <c r="H7" s="6"/>
      <c r="I7" s="55" t="s">
        <v>3</v>
      </c>
      <c r="J7" s="56"/>
    </row>
    <row r="8" spans="1:10" ht="30" customHeight="1" x14ac:dyDescent="0.15">
      <c r="A8" s="42" t="str">
        <f>'Open vragen'!A9</f>
        <v xml:space="preserve">A. 	Het ontwerp, de visualisatie (minimaal een 3D tekening) daarvan voegt zij toe aan de inschrijving (maximaal 3 A4 extra). </v>
      </c>
      <c r="B8" s="7"/>
      <c r="C8" s="50" t="s">
        <v>2</v>
      </c>
      <c r="D8" s="51"/>
      <c r="E8" s="7"/>
      <c r="F8" s="50" t="s">
        <v>2</v>
      </c>
      <c r="G8" s="51"/>
      <c r="H8" s="7"/>
      <c r="I8" s="50" t="s">
        <v>2</v>
      </c>
      <c r="J8" s="51"/>
    </row>
    <row r="9" spans="1:10" ht="130" customHeight="1" x14ac:dyDescent="0.15">
      <c r="A9" s="75" t="s">
        <v>44</v>
      </c>
      <c r="B9" s="7"/>
      <c r="C9" s="52" t="s">
        <v>0</v>
      </c>
      <c r="D9" s="53"/>
      <c r="E9" s="7"/>
      <c r="F9" s="54" t="s">
        <v>0</v>
      </c>
      <c r="G9" s="53"/>
      <c r="H9" s="7"/>
      <c r="I9" s="54" t="s">
        <v>0</v>
      </c>
      <c r="J9" s="53"/>
    </row>
    <row r="10" spans="1:10" ht="30" customHeight="1" x14ac:dyDescent="0.15">
      <c r="A10" s="42" t="str">
        <f>'Open vragen'!A11</f>
        <v>B. 	Inschrijver beschrijft een interieuradvies van maximaal 2 A4 en licht dit toe tijdens de toelichting van de open vragen hoe zij tot de keuzes is gekomen en waarom dit een goed ontwerp is.</v>
      </c>
      <c r="B10" s="7"/>
      <c r="C10" s="50" t="s">
        <v>2</v>
      </c>
      <c r="D10" s="51"/>
      <c r="E10" s="7"/>
      <c r="F10" s="50" t="s">
        <v>2</v>
      </c>
      <c r="G10" s="51"/>
      <c r="H10" s="7"/>
      <c r="I10" s="50" t="s">
        <v>2</v>
      </c>
      <c r="J10" s="51"/>
    </row>
    <row r="11" spans="1:10" ht="130" customHeight="1" x14ac:dyDescent="0.15">
      <c r="A11" s="75" t="s">
        <v>44</v>
      </c>
      <c r="B11" s="7"/>
      <c r="C11" s="52" t="s">
        <v>0</v>
      </c>
      <c r="D11" s="53"/>
      <c r="E11" s="7"/>
      <c r="F11" s="54" t="s">
        <v>0</v>
      </c>
      <c r="G11" s="53"/>
      <c r="H11" s="7"/>
      <c r="I11" s="54" t="s">
        <v>0</v>
      </c>
      <c r="J11" s="53"/>
    </row>
    <row r="12" spans="1:10" ht="20" customHeight="1" x14ac:dyDescent="0.15">
      <c r="A12" s="34"/>
      <c r="B12" s="8"/>
      <c r="C12" s="35"/>
      <c r="D12" s="35"/>
      <c r="E12" s="8"/>
      <c r="F12" s="35"/>
      <c r="G12" s="35"/>
      <c r="H12" s="8"/>
      <c r="I12" s="35"/>
      <c r="J12" s="36"/>
    </row>
  </sheetData>
  <sheetProtection algorithmName="SHA-512" hashValue="kOXovLgGQhKuZNNGqefawrtXzvhaq5Bdzu6HcMTzwYSah8A/7Yq5vfS8CPM3H5iK/auRFbCqkx+ELrnNvWlP5A==" saltValue="UKVz8sje6h+n+w2Dzhcikg==" spinCount="100000" sheet="1" objects="1" scenarios="1"/>
  <mergeCells count="33">
    <mergeCell ref="C6:D6"/>
    <mergeCell ref="F6:G6"/>
    <mergeCell ref="I6:J6"/>
    <mergeCell ref="C3:D3"/>
    <mergeCell ref="F3:G3"/>
    <mergeCell ref="I3:J3"/>
    <mergeCell ref="C5:D5"/>
    <mergeCell ref="F5:G5"/>
    <mergeCell ref="I5:J5"/>
    <mergeCell ref="C4:D4"/>
    <mergeCell ref="F4:G4"/>
    <mergeCell ref="I4:J4"/>
    <mergeCell ref="C1:D1"/>
    <mergeCell ref="F1:G1"/>
    <mergeCell ref="I1:J1"/>
    <mergeCell ref="C2:D2"/>
    <mergeCell ref="F2:G2"/>
    <mergeCell ref="I2:J2"/>
    <mergeCell ref="C10:D10"/>
    <mergeCell ref="F10:G10"/>
    <mergeCell ref="C11:D11"/>
    <mergeCell ref="F11:G11"/>
    <mergeCell ref="I7:J7"/>
    <mergeCell ref="I8:J8"/>
    <mergeCell ref="I9:J9"/>
    <mergeCell ref="I10:J10"/>
    <mergeCell ref="I11:J11"/>
    <mergeCell ref="C7:D7"/>
    <mergeCell ref="F7:G7"/>
    <mergeCell ref="C8:D8"/>
    <mergeCell ref="F8:G8"/>
    <mergeCell ref="C9:D9"/>
    <mergeCell ref="F9:G9"/>
  </mergeCells>
  <dataValidations count="1">
    <dataValidation type="list" errorStyle="warning" allowBlank="1" showErrorMessage="1" error="Voer juiste waarde in. " sqref="I5 I3 F3 F5 C5 C3:D3 I10 I8 F8 F10 C10 C8:D8" xr:uid="{35EBB472-516F-7549-B856-DC70E7FD4992}">
      <formula1>SCOREOV</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CBC95-6403-9E42-9477-CBA7357F4BC0}">
  <dimension ref="A1:J12"/>
  <sheetViews>
    <sheetView showGridLines="0" zoomScale="90" zoomScaleNormal="90" workbookViewId="0">
      <pane ySplit="1" topLeftCell="A7" activePane="bottomLeft" state="frozen"/>
      <selection pane="bottomLeft" activeCell="A3" sqref="A3:XFD17"/>
    </sheetView>
  </sheetViews>
  <sheetFormatPr baseColWidth="10" defaultColWidth="8.83203125" defaultRowHeight="13" x14ac:dyDescent="0.15"/>
  <cols>
    <col min="1" max="1" width="110.83203125" style="1" customWidth="1"/>
    <col min="2" max="2" width="2.83203125" style="5" customWidth="1"/>
    <col min="3" max="3" width="35.83203125" style="4" customWidth="1"/>
    <col min="4" max="4" width="3.83203125" style="4" customWidth="1"/>
    <col min="5" max="5" width="2.83203125" style="4" customWidth="1"/>
    <col min="6" max="6" width="35.83203125" style="4" customWidth="1"/>
    <col min="7" max="7" width="3.83203125" style="4" customWidth="1"/>
    <col min="8" max="8" width="2.83203125" style="4" customWidth="1"/>
    <col min="9" max="9" width="35.83203125" style="4" customWidth="1"/>
    <col min="10" max="10" width="3.83203125" style="4" customWidth="1"/>
    <col min="11" max="11" width="11.6640625" style="1" bestFit="1" customWidth="1"/>
    <col min="12" max="16384" width="8.83203125" style="1"/>
  </cols>
  <sheetData>
    <row r="1" spans="1:10" ht="50" customHeight="1" x14ac:dyDescent="0.15">
      <c r="A1" s="33" t="s">
        <v>26</v>
      </c>
      <c r="B1" s="9"/>
      <c r="C1" s="62" t="s">
        <v>11</v>
      </c>
      <c r="D1" s="61"/>
      <c r="E1" s="9"/>
      <c r="F1" s="60" t="s">
        <v>12</v>
      </c>
      <c r="G1" s="61"/>
      <c r="H1" s="9"/>
      <c r="I1" s="60" t="s">
        <v>13</v>
      </c>
      <c r="J1" s="61"/>
    </row>
    <row r="2" spans="1:10" ht="40" customHeight="1" x14ac:dyDescent="0.15">
      <c r="A2" s="37" t="str">
        <f>'Open vragen'!A1:A1</f>
        <v>7.1.A. BEANTWOORDING OPEN VRAGEN</v>
      </c>
      <c r="B2" s="6"/>
      <c r="C2" s="55" t="s">
        <v>3</v>
      </c>
      <c r="D2" s="56"/>
      <c r="E2" s="6"/>
      <c r="F2" s="55" t="s">
        <v>3</v>
      </c>
      <c r="G2" s="56"/>
      <c r="H2" s="6"/>
      <c r="I2" s="55" t="s">
        <v>3</v>
      </c>
      <c r="J2" s="56"/>
    </row>
    <row r="3" spans="1:10" ht="30" customHeight="1" x14ac:dyDescent="0.15">
      <c r="A3" s="42" t="str">
        <f>'Open vragen'!A3</f>
        <v>7.1.1 	PLAN VAN AANPAK (AANVANG DIENSTVERLENING)</v>
      </c>
      <c r="B3" s="7"/>
      <c r="C3" s="50" t="s">
        <v>2</v>
      </c>
      <c r="D3" s="51"/>
      <c r="E3" s="7"/>
      <c r="F3" s="50" t="s">
        <v>2</v>
      </c>
      <c r="G3" s="51"/>
      <c r="H3" s="7"/>
      <c r="I3" s="50" t="s">
        <v>2</v>
      </c>
      <c r="J3" s="51"/>
    </row>
    <row r="4" spans="1:10" ht="130" customHeight="1" x14ac:dyDescent="0.15">
      <c r="A4" s="75" t="s">
        <v>44</v>
      </c>
      <c r="B4" s="7"/>
      <c r="C4" s="52" t="s">
        <v>0</v>
      </c>
      <c r="D4" s="53"/>
      <c r="E4" s="7"/>
      <c r="F4" s="54" t="s">
        <v>0</v>
      </c>
      <c r="G4" s="53"/>
      <c r="H4" s="7"/>
      <c r="I4" s="54" t="s">
        <v>0</v>
      </c>
      <c r="J4" s="53"/>
    </row>
    <row r="5" spans="1:10" ht="30" customHeight="1" x14ac:dyDescent="0.15">
      <c r="A5" s="42" t="str">
        <f>'Open vragen'!A5</f>
        <v>7.1.2	 DUURZAAM EN CIRCULAIR INKOPEN</v>
      </c>
      <c r="B5" s="7"/>
      <c r="C5" s="50" t="s">
        <v>2</v>
      </c>
      <c r="D5" s="51"/>
      <c r="E5" s="7"/>
      <c r="F5" s="50" t="s">
        <v>2</v>
      </c>
      <c r="G5" s="51"/>
      <c r="H5" s="7"/>
      <c r="I5" s="50" t="s">
        <v>2</v>
      </c>
      <c r="J5" s="51"/>
    </row>
    <row r="6" spans="1:10" ht="130" customHeight="1" x14ac:dyDescent="0.15">
      <c r="A6" s="75" t="s">
        <v>44</v>
      </c>
      <c r="B6" s="7"/>
      <c r="C6" s="52" t="s">
        <v>0</v>
      </c>
      <c r="D6" s="53"/>
      <c r="E6" s="7"/>
      <c r="F6" s="54" t="s">
        <v>0</v>
      </c>
      <c r="G6" s="53"/>
      <c r="H6" s="7"/>
      <c r="I6" s="54" t="s">
        <v>0</v>
      </c>
      <c r="J6" s="53"/>
    </row>
    <row r="7" spans="1:10" ht="40" customHeight="1" x14ac:dyDescent="0.15">
      <c r="A7" s="37" t="str">
        <f>'Open vragen'!A7</f>
        <v xml:space="preserve">7.1.3 	PROJECTCASUS VERBOUW LEERLINGENKANTINE LOCATIE BUITENPOST </v>
      </c>
      <c r="B7" s="6"/>
      <c r="C7" s="55" t="s">
        <v>3</v>
      </c>
      <c r="D7" s="56"/>
      <c r="E7" s="6"/>
      <c r="F7" s="55" t="s">
        <v>3</v>
      </c>
      <c r="G7" s="56"/>
      <c r="H7" s="6"/>
      <c r="I7" s="55" t="s">
        <v>3</v>
      </c>
      <c r="J7" s="56"/>
    </row>
    <row r="8" spans="1:10" ht="30" customHeight="1" x14ac:dyDescent="0.15">
      <c r="A8" s="42" t="str">
        <f>'Open vragen'!A9</f>
        <v xml:space="preserve">A. 	Het ontwerp, de visualisatie (minimaal een 3D tekening) daarvan voegt zij toe aan de inschrijving (maximaal 3 A4 extra). </v>
      </c>
      <c r="B8" s="7"/>
      <c r="C8" s="50" t="s">
        <v>2</v>
      </c>
      <c r="D8" s="51"/>
      <c r="E8" s="7"/>
      <c r="F8" s="50" t="s">
        <v>2</v>
      </c>
      <c r="G8" s="51"/>
      <c r="H8" s="7"/>
      <c r="I8" s="50" t="s">
        <v>2</v>
      </c>
      <c r="J8" s="51"/>
    </row>
    <row r="9" spans="1:10" ht="130" customHeight="1" x14ac:dyDescent="0.15">
      <c r="A9" s="75" t="s">
        <v>44</v>
      </c>
      <c r="B9" s="7"/>
      <c r="C9" s="52" t="s">
        <v>0</v>
      </c>
      <c r="D9" s="53"/>
      <c r="E9" s="7"/>
      <c r="F9" s="54" t="s">
        <v>0</v>
      </c>
      <c r="G9" s="53"/>
      <c r="H9" s="7"/>
      <c r="I9" s="54" t="s">
        <v>0</v>
      </c>
      <c r="J9" s="53"/>
    </row>
    <row r="10" spans="1:10" ht="30" customHeight="1" x14ac:dyDescent="0.15">
      <c r="A10" s="42" t="str">
        <f>'Open vragen'!A11</f>
        <v>B. 	Inschrijver beschrijft een interieuradvies van maximaal 2 A4 en licht dit toe tijdens de toelichting van de open vragen hoe zij tot de keuzes is gekomen en waarom dit een goed ontwerp is.</v>
      </c>
      <c r="B10" s="7"/>
      <c r="C10" s="50" t="s">
        <v>2</v>
      </c>
      <c r="D10" s="51"/>
      <c r="E10" s="7"/>
      <c r="F10" s="50" t="s">
        <v>2</v>
      </c>
      <c r="G10" s="51"/>
      <c r="H10" s="7"/>
      <c r="I10" s="50" t="s">
        <v>2</v>
      </c>
      <c r="J10" s="51"/>
    </row>
    <row r="11" spans="1:10" ht="130" customHeight="1" x14ac:dyDescent="0.15">
      <c r="A11" s="75" t="s">
        <v>44</v>
      </c>
      <c r="B11" s="7"/>
      <c r="C11" s="52" t="s">
        <v>0</v>
      </c>
      <c r="D11" s="53"/>
      <c r="E11" s="7"/>
      <c r="F11" s="54" t="s">
        <v>0</v>
      </c>
      <c r="G11" s="53"/>
      <c r="H11" s="7"/>
      <c r="I11" s="54" t="s">
        <v>0</v>
      </c>
      <c r="J11" s="53"/>
    </row>
    <row r="12" spans="1:10" ht="20" customHeight="1" x14ac:dyDescent="0.15">
      <c r="A12" s="34"/>
      <c r="B12" s="8"/>
      <c r="C12" s="35"/>
      <c r="D12" s="35"/>
      <c r="E12" s="8"/>
      <c r="F12" s="35"/>
      <c r="G12" s="35"/>
      <c r="H12" s="8"/>
      <c r="I12" s="35"/>
      <c r="J12" s="36"/>
    </row>
  </sheetData>
  <sheetProtection algorithmName="SHA-512" hashValue="pl4OPc2hDm2LUci9Av+lDx3Ahm2sqzxB21CrnNz+7uPUrM0tM6edUPLKjzJG8riVNW4PgMU42809Efe8htR0uw==" saltValue="Sofcpywjteb461uYgkKD3g==" spinCount="100000" sheet="1" objects="1" scenarios="1"/>
  <mergeCells count="33">
    <mergeCell ref="C3:D3"/>
    <mergeCell ref="F3:G3"/>
    <mergeCell ref="I3:J3"/>
    <mergeCell ref="C5:D5"/>
    <mergeCell ref="F5:G5"/>
    <mergeCell ref="I5:J5"/>
    <mergeCell ref="C4:D4"/>
    <mergeCell ref="F4:G4"/>
    <mergeCell ref="I4:J4"/>
    <mergeCell ref="C1:D1"/>
    <mergeCell ref="F1:G1"/>
    <mergeCell ref="I1:J1"/>
    <mergeCell ref="C2:D2"/>
    <mergeCell ref="F2:G2"/>
    <mergeCell ref="I2:J2"/>
    <mergeCell ref="C7:D7"/>
    <mergeCell ref="F7:G7"/>
    <mergeCell ref="I7:J7"/>
    <mergeCell ref="C6:D6"/>
    <mergeCell ref="F6:G6"/>
    <mergeCell ref="I6:J6"/>
    <mergeCell ref="C8:D8"/>
    <mergeCell ref="F8:G8"/>
    <mergeCell ref="I8:J8"/>
    <mergeCell ref="C9:D9"/>
    <mergeCell ref="F9:G9"/>
    <mergeCell ref="I9:J9"/>
    <mergeCell ref="C10:D10"/>
    <mergeCell ref="F10:G10"/>
    <mergeCell ref="I10:J10"/>
    <mergeCell ref="C11:D11"/>
    <mergeCell ref="F11:G11"/>
    <mergeCell ref="I11:J11"/>
  </mergeCells>
  <dataValidations count="1">
    <dataValidation type="list" errorStyle="warning" allowBlank="1" showErrorMessage="1" error="Voer juiste waarde in. " sqref="I5 I3 F3 F5 C5 C3:D3 I10 I8 F8 F10 C10 C8:D8" xr:uid="{1D715AF6-9F8D-6949-BE70-DE63EEB0DF23}">
      <formula1>SCOREOV</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AF11B-1324-B444-9993-F93496284737}">
  <dimension ref="A1:J12"/>
  <sheetViews>
    <sheetView showGridLines="0" topLeftCell="A7" workbookViewId="0">
      <selection activeCell="A12" sqref="A3:XFD12"/>
    </sheetView>
  </sheetViews>
  <sheetFormatPr baseColWidth="10" defaultColWidth="8.83203125" defaultRowHeight="13" x14ac:dyDescent="0.15"/>
  <cols>
    <col min="1" max="1" width="110.83203125" style="1" customWidth="1"/>
    <col min="2" max="2" width="2.83203125" style="5" customWidth="1"/>
    <col min="3" max="3" width="35.83203125" style="4" customWidth="1"/>
    <col min="4" max="4" width="3.83203125" style="4" customWidth="1"/>
    <col min="5" max="5" width="2.83203125" style="4" customWidth="1"/>
    <col min="6" max="6" width="35.83203125" style="4" customWidth="1"/>
    <col min="7" max="7" width="3.83203125" style="4" customWidth="1"/>
    <col min="8" max="8" width="2.83203125" style="4" customWidth="1"/>
    <col min="9" max="9" width="35.83203125" style="4" customWidth="1"/>
    <col min="10" max="10" width="3.83203125" style="4" customWidth="1"/>
    <col min="11" max="11" width="11.6640625" style="1" bestFit="1" customWidth="1"/>
    <col min="12" max="16384" width="8.83203125" style="1"/>
  </cols>
  <sheetData>
    <row r="1" spans="1:10" ht="50" customHeight="1" x14ac:dyDescent="0.15">
      <c r="A1" s="33" t="s">
        <v>27</v>
      </c>
      <c r="B1" s="9"/>
      <c r="C1" s="62" t="s">
        <v>11</v>
      </c>
      <c r="D1" s="61"/>
      <c r="E1" s="9"/>
      <c r="F1" s="60" t="s">
        <v>12</v>
      </c>
      <c r="G1" s="61"/>
      <c r="H1" s="9"/>
      <c r="I1" s="60" t="s">
        <v>13</v>
      </c>
      <c r="J1" s="61"/>
    </row>
    <row r="2" spans="1:10" ht="40" customHeight="1" x14ac:dyDescent="0.15">
      <c r="A2" s="37" t="str">
        <f>'Open vragen'!A1:A1</f>
        <v>7.1.A. BEANTWOORDING OPEN VRAGEN</v>
      </c>
      <c r="B2" s="6"/>
      <c r="C2" s="55" t="s">
        <v>3</v>
      </c>
      <c r="D2" s="56"/>
      <c r="E2" s="6"/>
      <c r="F2" s="55" t="s">
        <v>3</v>
      </c>
      <c r="G2" s="56"/>
      <c r="H2" s="6"/>
      <c r="I2" s="55" t="s">
        <v>3</v>
      </c>
      <c r="J2" s="56"/>
    </row>
    <row r="3" spans="1:10" ht="30" customHeight="1" x14ac:dyDescent="0.15">
      <c r="A3" s="42" t="str">
        <f>'Open vragen'!A3</f>
        <v>7.1.1 	PLAN VAN AANPAK (AANVANG DIENSTVERLENING)</v>
      </c>
      <c r="B3" s="7"/>
      <c r="C3" s="50" t="s">
        <v>2</v>
      </c>
      <c r="D3" s="51"/>
      <c r="E3" s="7"/>
      <c r="F3" s="50" t="s">
        <v>2</v>
      </c>
      <c r="G3" s="51"/>
      <c r="H3" s="7"/>
      <c r="I3" s="50" t="s">
        <v>2</v>
      </c>
      <c r="J3" s="51"/>
    </row>
    <row r="4" spans="1:10" ht="130" customHeight="1" x14ac:dyDescent="0.15">
      <c r="A4" s="75" t="s">
        <v>44</v>
      </c>
      <c r="B4" s="7"/>
      <c r="C4" s="52" t="s">
        <v>0</v>
      </c>
      <c r="D4" s="53"/>
      <c r="E4" s="7"/>
      <c r="F4" s="54" t="s">
        <v>0</v>
      </c>
      <c r="G4" s="53"/>
      <c r="H4" s="7"/>
      <c r="I4" s="54" t="s">
        <v>0</v>
      </c>
      <c r="J4" s="53"/>
    </row>
    <row r="5" spans="1:10" ht="30" customHeight="1" x14ac:dyDescent="0.15">
      <c r="A5" s="42" t="str">
        <f>'Open vragen'!A5</f>
        <v>7.1.2	 DUURZAAM EN CIRCULAIR INKOPEN</v>
      </c>
      <c r="B5" s="7"/>
      <c r="C5" s="50" t="s">
        <v>2</v>
      </c>
      <c r="D5" s="51"/>
      <c r="E5" s="7"/>
      <c r="F5" s="50" t="s">
        <v>2</v>
      </c>
      <c r="G5" s="51"/>
      <c r="H5" s="7"/>
      <c r="I5" s="50" t="s">
        <v>2</v>
      </c>
      <c r="J5" s="51"/>
    </row>
    <row r="6" spans="1:10" ht="130" customHeight="1" x14ac:dyDescent="0.15">
      <c r="A6" s="75" t="s">
        <v>44</v>
      </c>
      <c r="B6" s="7"/>
      <c r="C6" s="52" t="s">
        <v>0</v>
      </c>
      <c r="D6" s="53"/>
      <c r="E6" s="7"/>
      <c r="F6" s="54" t="s">
        <v>0</v>
      </c>
      <c r="G6" s="53"/>
      <c r="H6" s="7"/>
      <c r="I6" s="54" t="s">
        <v>0</v>
      </c>
      <c r="J6" s="53"/>
    </row>
    <row r="7" spans="1:10" ht="40" customHeight="1" x14ac:dyDescent="0.15">
      <c r="A7" s="37" t="str">
        <f>'Open vragen'!A7</f>
        <v xml:space="preserve">7.1.3 	PROJECTCASUS VERBOUW LEERLINGENKANTINE LOCATIE BUITENPOST </v>
      </c>
      <c r="B7" s="6"/>
      <c r="C7" s="55" t="s">
        <v>3</v>
      </c>
      <c r="D7" s="56"/>
      <c r="E7" s="6"/>
      <c r="F7" s="55" t="s">
        <v>3</v>
      </c>
      <c r="G7" s="56"/>
      <c r="H7" s="6"/>
      <c r="I7" s="55" t="s">
        <v>3</v>
      </c>
      <c r="J7" s="56"/>
    </row>
    <row r="8" spans="1:10" ht="30" customHeight="1" x14ac:dyDescent="0.15">
      <c r="A8" s="42" t="str">
        <f>'Open vragen'!A9</f>
        <v xml:space="preserve">A. 	Het ontwerp, de visualisatie (minimaal een 3D tekening) daarvan voegt zij toe aan de inschrijving (maximaal 3 A4 extra). </v>
      </c>
      <c r="B8" s="7"/>
      <c r="C8" s="50" t="s">
        <v>2</v>
      </c>
      <c r="D8" s="51"/>
      <c r="E8" s="7"/>
      <c r="F8" s="50" t="s">
        <v>2</v>
      </c>
      <c r="G8" s="51"/>
      <c r="H8" s="7"/>
      <c r="I8" s="50" t="s">
        <v>2</v>
      </c>
      <c r="J8" s="51"/>
    </row>
    <row r="9" spans="1:10" ht="130" customHeight="1" x14ac:dyDescent="0.15">
      <c r="A9" s="75" t="s">
        <v>44</v>
      </c>
      <c r="B9" s="7"/>
      <c r="C9" s="52" t="s">
        <v>0</v>
      </c>
      <c r="D9" s="53"/>
      <c r="E9" s="7"/>
      <c r="F9" s="54" t="s">
        <v>0</v>
      </c>
      <c r="G9" s="53"/>
      <c r="H9" s="7"/>
      <c r="I9" s="54" t="s">
        <v>0</v>
      </c>
      <c r="J9" s="53"/>
    </row>
    <row r="10" spans="1:10" ht="30" customHeight="1" x14ac:dyDescent="0.15">
      <c r="A10" s="42" t="str">
        <f>'Open vragen'!A11</f>
        <v>B. 	Inschrijver beschrijft een interieuradvies van maximaal 2 A4 en licht dit toe tijdens de toelichting van de open vragen hoe zij tot de keuzes is gekomen en waarom dit een goed ontwerp is.</v>
      </c>
      <c r="B10" s="7"/>
      <c r="C10" s="50" t="s">
        <v>2</v>
      </c>
      <c r="D10" s="51"/>
      <c r="E10" s="7"/>
      <c r="F10" s="50" t="s">
        <v>2</v>
      </c>
      <c r="G10" s="51"/>
      <c r="H10" s="7"/>
      <c r="I10" s="50" t="s">
        <v>2</v>
      </c>
      <c r="J10" s="51"/>
    </row>
    <row r="11" spans="1:10" ht="130" customHeight="1" x14ac:dyDescent="0.15">
      <c r="A11" s="75" t="s">
        <v>44</v>
      </c>
      <c r="B11" s="7"/>
      <c r="C11" s="52" t="s">
        <v>0</v>
      </c>
      <c r="D11" s="53"/>
      <c r="E11" s="7"/>
      <c r="F11" s="54" t="s">
        <v>0</v>
      </c>
      <c r="G11" s="53"/>
      <c r="H11" s="7"/>
      <c r="I11" s="54" t="s">
        <v>0</v>
      </c>
      <c r="J11" s="53"/>
    </row>
    <row r="12" spans="1:10" ht="20" customHeight="1" x14ac:dyDescent="0.15">
      <c r="A12" s="34"/>
      <c r="B12" s="8"/>
      <c r="C12" s="35"/>
      <c r="D12" s="35"/>
      <c r="E12" s="8"/>
      <c r="F12" s="35"/>
      <c r="G12" s="35"/>
      <c r="H12" s="8"/>
      <c r="I12" s="35"/>
      <c r="J12" s="36"/>
    </row>
  </sheetData>
  <sheetProtection algorithmName="SHA-512" hashValue="pGHZeO+z6BY+i/nmYZZ8Qfh6vHo54YFY4Mnhag9O8tsNV5jRgUxulCgOGmSTIdQmFO9RwuJ+RQjCXa7IVYYicw==" saltValue="hB3CGd17bpPnu8TUQ+xWOQ==" spinCount="100000" sheet="1" objects="1" scenarios="1"/>
  <mergeCells count="33">
    <mergeCell ref="C3:D3"/>
    <mergeCell ref="F3:G3"/>
    <mergeCell ref="I3:J3"/>
    <mergeCell ref="C5:D5"/>
    <mergeCell ref="F5:G5"/>
    <mergeCell ref="I5:J5"/>
    <mergeCell ref="C4:D4"/>
    <mergeCell ref="F4:G4"/>
    <mergeCell ref="I4:J4"/>
    <mergeCell ref="C1:D1"/>
    <mergeCell ref="F1:G1"/>
    <mergeCell ref="I1:J1"/>
    <mergeCell ref="C2:D2"/>
    <mergeCell ref="F2:G2"/>
    <mergeCell ref="I2:J2"/>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s>
  <dataValidations count="1">
    <dataValidation type="list" errorStyle="warning" allowBlank="1" showErrorMessage="1" error="Voer juiste waarde in. " sqref="I5 I3 F3 F5 C5 C3:D3 I10 I8 F8 F10 C10 C8:D8" xr:uid="{67CCCAEA-5EB9-EE41-BEE6-0713F6DF769D}">
      <formula1>SCOREOV</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27163-AFA6-7144-B16A-930AB30D748D}">
  <dimension ref="A1:J12"/>
  <sheetViews>
    <sheetView showGridLines="0" topLeftCell="A7" workbookViewId="0">
      <selection activeCell="I12" activeCellId="2" sqref="C1:C1048576 F1:F1048576 I1:I1048576"/>
    </sheetView>
  </sheetViews>
  <sheetFormatPr baseColWidth="10" defaultColWidth="8.83203125" defaultRowHeight="13" x14ac:dyDescent="0.15"/>
  <cols>
    <col min="1" max="1" width="110.83203125" style="1" customWidth="1"/>
    <col min="2" max="2" width="2.83203125" style="5" customWidth="1"/>
    <col min="3" max="3" width="35.83203125" style="4" customWidth="1"/>
    <col min="4" max="4" width="3.83203125" style="4" customWidth="1"/>
    <col min="5" max="5" width="2.83203125" style="4" customWidth="1"/>
    <col min="6" max="6" width="35.83203125" style="4" customWidth="1"/>
    <col min="7" max="7" width="3.83203125" style="4" customWidth="1"/>
    <col min="8" max="8" width="2.83203125" style="4" customWidth="1"/>
    <col min="9" max="9" width="35.83203125" style="4" customWidth="1"/>
    <col min="10" max="10" width="3.83203125" style="4" customWidth="1"/>
    <col min="11" max="11" width="11.6640625" style="1" bestFit="1" customWidth="1"/>
    <col min="12" max="16384" width="8.83203125" style="1"/>
  </cols>
  <sheetData>
    <row r="1" spans="1:10" ht="50" customHeight="1" x14ac:dyDescent="0.15">
      <c r="A1" s="33" t="s">
        <v>28</v>
      </c>
      <c r="B1" s="9"/>
      <c r="C1" s="62" t="s">
        <v>11</v>
      </c>
      <c r="D1" s="61"/>
      <c r="E1" s="9"/>
      <c r="F1" s="60" t="s">
        <v>12</v>
      </c>
      <c r="G1" s="61"/>
      <c r="H1" s="9"/>
      <c r="I1" s="60" t="s">
        <v>13</v>
      </c>
      <c r="J1" s="61"/>
    </row>
    <row r="2" spans="1:10" ht="40" customHeight="1" x14ac:dyDescent="0.15">
      <c r="A2" s="37" t="str">
        <f>'Open vragen'!A1:A1</f>
        <v>7.1.A. BEANTWOORDING OPEN VRAGEN</v>
      </c>
      <c r="B2" s="6"/>
      <c r="C2" s="55" t="s">
        <v>3</v>
      </c>
      <c r="D2" s="56"/>
      <c r="E2" s="6"/>
      <c r="F2" s="55" t="s">
        <v>3</v>
      </c>
      <c r="G2" s="56"/>
      <c r="H2" s="6"/>
      <c r="I2" s="55" t="s">
        <v>3</v>
      </c>
      <c r="J2" s="56"/>
    </row>
    <row r="3" spans="1:10" ht="30" customHeight="1" x14ac:dyDescent="0.15">
      <c r="A3" s="42" t="str">
        <f>'Open vragen'!A3</f>
        <v>7.1.1 	PLAN VAN AANPAK (AANVANG DIENSTVERLENING)</v>
      </c>
      <c r="B3" s="7"/>
      <c r="C3" s="50" t="s">
        <v>2</v>
      </c>
      <c r="D3" s="51"/>
      <c r="E3" s="7"/>
      <c r="F3" s="50" t="s">
        <v>2</v>
      </c>
      <c r="G3" s="51"/>
      <c r="H3" s="7"/>
      <c r="I3" s="50" t="s">
        <v>2</v>
      </c>
      <c r="J3" s="51"/>
    </row>
    <row r="4" spans="1:10" ht="130" customHeight="1" x14ac:dyDescent="0.15">
      <c r="A4" s="75" t="s">
        <v>44</v>
      </c>
      <c r="B4" s="7"/>
      <c r="C4" s="52" t="s">
        <v>0</v>
      </c>
      <c r="D4" s="53"/>
      <c r="E4" s="7"/>
      <c r="F4" s="54" t="s">
        <v>0</v>
      </c>
      <c r="G4" s="53"/>
      <c r="H4" s="7"/>
      <c r="I4" s="54" t="s">
        <v>0</v>
      </c>
      <c r="J4" s="53"/>
    </row>
    <row r="5" spans="1:10" ht="30" customHeight="1" x14ac:dyDescent="0.15">
      <c r="A5" s="42" t="str">
        <f>'Open vragen'!A5</f>
        <v>7.1.2	 DUURZAAM EN CIRCULAIR INKOPEN</v>
      </c>
      <c r="B5" s="7"/>
      <c r="C5" s="50" t="s">
        <v>2</v>
      </c>
      <c r="D5" s="51"/>
      <c r="E5" s="7"/>
      <c r="F5" s="50" t="s">
        <v>2</v>
      </c>
      <c r="G5" s="51"/>
      <c r="H5" s="7"/>
      <c r="I5" s="50" t="s">
        <v>2</v>
      </c>
      <c r="J5" s="51"/>
    </row>
    <row r="6" spans="1:10" ht="130" customHeight="1" x14ac:dyDescent="0.15">
      <c r="A6" s="75" t="s">
        <v>44</v>
      </c>
      <c r="B6" s="7"/>
      <c r="C6" s="52" t="s">
        <v>0</v>
      </c>
      <c r="D6" s="53"/>
      <c r="E6" s="7"/>
      <c r="F6" s="54" t="s">
        <v>0</v>
      </c>
      <c r="G6" s="53"/>
      <c r="H6" s="7"/>
      <c r="I6" s="54" t="s">
        <v>0</v>
      </c>
      <c r="J6" s="53"/>
    </row>
    <row r="7" spans="1:10" ht="40" customHeight="1" x14ac:dyDescent="0.15">
      <c r="A7" s="37" t="str">
        <f>'Open vragen'!A7</f>
        <v xml:space="preserve">7.1.3 	PROJECTCASUS VERBOUW LEERLINGENKANTINE LOCATIE BUITENPOST </v>
      </c>
      <c r="B7" s="6"/>
      <c r="C7" s="55" t="s">
        <v>3</v>
      </c>
      <c r="D7" s="56"/>
      <c r="E7" s="6"/>
      <c r="F7" s="55" t="s">
        <v>3</v>
      </c>
      <c r="G7" s="56"/>
      <c r="H7" s="6"/>
      <c r="I7" s="55" t="s">
        <v>3</v>
      </c>
      <c r="J7" s="56"/>
    </row>
    <row r="8" spans="1:10" ht="30" customHeight="1" x14ac:dyDescent="0.15">
      <c r="A8" s="42" t="str">
        <f>'Open vragen'!A9</f>
        <v xml:space="preserve">A. 	Het ontwerp, de visualisatie (minimaal een 3D tekening) daarvan voegt zij toe aan de inschrijving (maximaal 3 A4 extra). </v>
      </c>
      <c r="B8" s="7"/>
      <c r="C8" s="50" t="s">
        <v>2</v>
      </c>
      <c r="D8" s="51"/>
      <c r="E8" s="7"/>
      <c r="F8" s="50" t="s">
        <v>2</v>
      </c>
      <c r="G8" s="51"/>
      <c r="H8" s="7"/>
      <c r="I8" s="50" t="s">
        <v>2</v>
      </c>
      <c r="J8" s="51"/>
    </row>
    <row r="9" spans="1:10" ht="130" customHeight="1" x14ac:dyDescent="0.15">
      <c r="A9" s="75" t="s">
        <v>44</v>
      </c>
      <c r="B9" s="7"/>
      <c r="C9" s="52" t="s">
        <v>0</v>
      </c>
      <c r="D9" s="53"/>
      <c r="E9" s="7"/>
      <c r="F9" s="54" t="s">
        <v>0</v>
      </c>
      <c r="G9" s="53"/>
      <c r="H9" s="7"/>
      <c r="I9" s="54" t="s">
        <v>0</v>
      </c>
      <c r="J9" s="53"/>
    </row>
    <row r="10" spans="1:10" ht="30" customHeight="1" x14ac:dyDescent="0.15">
      <c r="A10" s="42" t="str">
        <f>'Open vragen'!A11</f>
        <v>B. 	Inschrijver beschrijft een interieuradvies van maximaal 2 A4 en licht dit toe tijdens de toelichting van de open vragen hoe zij tot de keuzes is gekomen en waarom dit een goed ontwerp is.</v>
      </c>
      <c r="B10" s="7"/>
      <c r="C10" s="50" t="s">
        <v>2</v>
      </c>
      <c r="D10" s="51"/>
      <c r="E10" s="7"/>
      <c r="F10" s="50" t="s">
        <v>2</v>
      </c>
      <c r="G10" s="51"/>
      <c r="H10" s="7"/>
      <c r="I10" s="50" t="s">
        <v>2</v>
      </c>
      <c r="J10" s="51"/>
    </row>
    <row r="11" spans="1:10" ht="130" customHeight="1" x14ac:dyDescent="0.15">
      <c r="A11" s="75" t="s">
        <v>44</v>
      </c>
      <c r="B11" s="7"/>
      <c r="C11" s="52" t="s">
        <v>0</v>
      </c>
      <c r="D11" s="53"/>
      <c r="E11" s="7"/>
      <c r="F11" s="54" t="s">
        <v>0</v>
      </c>
      <c r="G11" s="53"/>
      <c r="H11" s="7"/>
      <c r="I11" s="54" t="s">
        <v>0</v>
      </c>
      <c r="J11" s="53"/>
    </row>
    <row r="12" spans="1:10" ht="20" customHeight="1" x14ac:dyDescent="0.15">
      <c r="A12" s="34"/>
      <c r="B12" s="8"/>
      <c r="C12" s="35"/>
      <c r="D12" s="35"/>
      <c r="E12" s="8"/>
      <c r="F12" s="35"/>
      <c r="G12" s="35"/>
      <c r="H12" s="8"/>
      <c r="I12" s="35"/>
      <c r="J12" s="36"/>
    </row>
  </sheetData>
  <sheetProtection algorithmName="SHA-512" hashValue="XsMKmyOaVRTlRpJdwFOB5Rj5AxOr03oPYRgpcHeEgaD3a9KBZXrAV/OoSzPjUoYAFArgN2yCqFDHedoRV2bOLQ==" saltValue="Jt075wy61hPwI50mwQqwDA==" spinCount="100000" sheet="1" objects="1" scenarios="1"/>
  <mergeCells count="33">
    <mergeCell ref="C3:D3"/>
    <mergeCell ref="F3:G3"/>
    <mergeCell ref="I3:J3"/>
    <mergeCell ref="C5:D5"/>
    <mergeCell ref="F5:G5"/>
    <mergeCell ref="I5:J5"/>
    <mergeCell ref="C4:D4"/>
    <mergeCell ref="F4:G4"/>
    <mergeCell ref="I4:J4"/>
    <mergeCell ref="C1:D1"/>
    <mergeCell ref="F1:G1"/>
    <mergeCell ref="I1:J1"/>
    <mergeCell ref="C2:D2"/>
    <mergeCell ref="F2:G2"/>
    <mergeCell ref="I2:J2"/>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s>
  <dataValidations count="1">
    <dataValidation type="list" errorStyle="warning" allowBlank="1" showErrorMessage="1" error="Voer juiste waarde in. " sqref="I5 I3 F3 F5 C5 C3:D3 I10 I8 F8 F10 C10 C8:D8" xr:uid="{C29F1140-8B82-304F-B56E-490C7D41D319}">
      <formula1>SCOREOV</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43"/>
  <sheetViews>
    <sheetView showGridLines="0" zoomScaleNormal="100" workbookViewId="0">
      <pane xSplit="2" ySplit="1" topLeftCell="C3" activePane="bottomRight" state="frozen"/>
      <selection pane="topRight" activeCell="C1" sqref="C1"/>
      <selection pane="bottomLeft" activeCell="A2" sqref="A2"/>
      <selection pane="bottomRight" activeCell="K22" sqref="K22:K30"/>
    </sheetView>
  </sheetViews>
  <sheetFormatPr baseColWidth="10" defaultColWidth="8.83203125" defaultRowHeight="15" x14ac:dyDescent="0.2"/>
  <cols>
    <col min="1" max="1" width="110.83203125" customWidth="1"/>
    <col min="2" max="2" width="25.83203125" customWidth="1"/>
    <col min="3" max="3" width="2.83203125" style="5" customWidth="1"/>
    <col min="4" max="5" width="28.83203125" customWidth="1"/>
    <col min="6" max="6" width="2.83203125" style="5" customWidth="1"/>
    <col min="7" max="8" width="28.83203125" customWidth="1"/>
    <col min="9" max="9" width="2.83203125" style="5" customWidth="1"/>
    <col min="10" max="11" width="28.83203125" customWidth="1"/>
  </cols>
  <sheetData>
    <row r="1" spans="1:11" ht="40" customHeight="1" x14ac:dyDescent="0.2">
      <c r="A1" s="63" t="s">
        <v>4</v>
      </c>
      <c r="B1" s="64"/>
      <c r="C1" s="9"/>
      <c r="D1" s="71" t="str">
        <f>'Locatie directeur 1'!C1</f>
        <v>Inschrijver 1</v>
      </c>
      <c r="E1" s="73"/>
      <c r="F1" s="10"/>
      <c r="G1" s="71" t="str">
        <f>'Locatie directeur 1'!F1</f>
        <v>Inschrijver 2</v>
      </c>
      <c r="H1" s="73"/>
      <c r="I1" s="10"/>
      <c r="J1" s="71" t="str">
        <f>'Locatie directeur 1'!I1</f>
        <v>Inschrijver 3</v>
      </c>
      <c r="K1" s="72"/>
    </row>
    <row r="2" spans="1:11" ht="20" customHeight="1" x14ac:dyDescent="0.2">
      <c r="A2" s="26" t="str">
        <f>'Open vragen'!A1:A1</f>
        <v>7.1.A. BEANTWOORDING OPEN VRAGEN</v>
      </c>
      <c r="B2" s="28"/>
      <c r="C2" s="6"/>
      <c r="D2" s="27"/>
      <c r="E2" s="30" t="s">
        <v>18</v>
      </c>
      <c r="F2" s="11"/>
      <c r="G2" s="27"/>
      <c r="H2" s="30" t="s">
        <v>18</v>
      </c>
      <c r="I2" s="11"/>
      <c r="J2" s="29"/>
      <c r="K2" s="30" t="s">
        <v>18</v>
      </c>
    </row>
    <row r="3" spans="1:11" ht="25" customHeight="1" x14ac:dyDescent="0.2">
      <c r="A3" s="65" t="str">
        <f>'Open vragen'!A3</f>
        <v>7.1.1 	PLAN VAN AANPAK (AANVANG DIENSTVERLENING)</v>
      </c>
      <c r="B3" s="76" t="s">
        <v>45</v>
      </c>
      <c r="C3" s="7"/>
      <c r="D3" s="32" t="str">
        <f>'Locatie directeur 1'!C3</f>
        <v>SCORE</v>
      </c>
      <c r="E3" s="74" t="s">
        <v>0</v>
      </c>
      <c r="F3" s="7"/>
      <c r="G3" s="32" t="str">
        <f>'Locatie directeur 1'!F3</f>
        <v>SCORE</v>
      </c>
      <c r="H3" s="74" t="s">
        <v>0</v>
      </c>
      <c r="I3" s="7"/>
      <c r="J3" s="32" t="str">
        <f>'Locatie directeur 1'!I3</f>
        <v>SCORE</v>
      </c>
      <c r="K3" s="74" t="s">
        <v>0</v>
      </c>
    </row>
    <row r="4" spans="1:11" ht="25" customHeight="1" x14ac:dyDescent="0.2">
      <c r="A4" s="66"/>
      <c r="B4" s="76" t="s">
        <v>46</v>
      </c>
      <c r="C4" s="7"/>
      <c r="D4" s="32" t="str">
        <f>'Locatie directeur 2'!C3</f>
        <v>SCORE</v>
      </c>
      <c r="E4" s="74"/>
      <c r="F4" s="7"/>
      <c r="G4" s="32" t="str">
        <f>'Locatie directeur 2'!F3</f>
        <v>SCORE</v>
      </c>
      <c r="H4" s="74"/>
      <c r="I4" s="7"/>
      <c r="J4" s="32" t="str">
        <f>'Locatie directeur 2'!I3</f>
        <v>SCORE</v>
      </c>
      <c r="K4" s="74"/>
    </row>
    <row r="5" spans="1:11" ht="25" customHeight="1" x14ac:dyDescent="0.2">
      <c r="A5" s="66"/>
      <c r="B5" s="76" t="s">
        <v>47</v>
      </c>
      <c r="C5" s="7"/>
      <c r="D5" s="32" t="str">
        <f>'Beleidsmedewerker facilitair'!C3</f>
        <v>SCORE</v>
      </c>
      <c r="E5" s="74"/>
      <c r="F5" s="7"/>
      <c r="G5" s="32" t="str">
        <f>'Beleidsmedewerker facilitair'!F3</f>
        <v>SCORE</v>
      </c>
      <c r="H5" s="74"/>
      <c r="I5" s="7"/>
      <c r="J5" s="32" t="str">
        <f>'Beleidsmedewerker facilitair'!I3</f>
        <v>SCORE</v>
      </c>
      <c r="K5" s="74"/>
    </row>
    <row r="6" spans="1:11" ht="25" customHeight="1" x14ac:dyDescent="0.2">
      <c r="A6" s="66"/>
      <c r="B6" s="76" t="s">
        <v>48</v>
      </c>
      <c r="C6" s="7"/>
      <c r="D6" s="32" t="str">
        <f>'Coordinator OOP'!C3</f>
        <v>SCORE</v>
      </c>
      <c r="E6" s="74"/>
      <c r="F6" s="7"/>
      <c r="G6" s="32" t="str">
        <f>'Coordinator OOP'!F3</f>
        <v>SCORE</v>
      </c>
      <c r="H6" s="74"/>
      <c r="I6" s="7"/>
      <c r="J6" s="32" t="str">
        <f>'Coordinator OOP'!I3</f>
        <v>SCORE</v>
      </c>
      <c r="K6" s="74"/>
    </row>
    <row r="7" spans="1:11" ht="25" customHeight="1" x14ac:dyDescent="0.2">
      <c r="A7" s="66"/>
      <c r="B7" s="76" t="s">
        <v>49</v>
      </c>
      <c r="C7" s="7"/>
      <c r="D7" s="32" t="str">
        <f>'Centrale inkoper'!C3</f>
        <v>SCORE</v>
      </c>
      <c r="E7" s="74"/>
      <c r="F7" s="7"/>
      <c r="G7" s="32" t="str">
        <f>'Centrale inkoper'!F3</f>
        <v>SCORE</v>
      </c>
      <c r="H7" s="74"/>
      <c r="I7" s="7"/>
      <c r="J7" s="32" t="str">
        <f>'Centrale inkoper'!I3</f>
        <v>SCORE</v>
      </c>
      <c r="K7" s="74"/>
    </row>
    <row r="8" spans="1:11" ht="25" customHeight="1" x14ac:dyDescent="0.2">
      <c r="A8" s="66"/>
      <c r="B8" s="76" t="s">
        <v>50</v>
      </c>
      <c r="C8" s="7"/>
      <c r="D8" s="32" t="str">
        <f>Onderhoudsmedewerker!C3</f>
        <v>SCORE</v>
      </c>
      <c r="E8" s="74"/>
      <c r="F8" s="7"/>
      <c r="G8" s="32" t="str">
        <f>Onderhoudsmedewerker!F3</f>
        <v>SCORE</v>
      </c>
      <c r="H8" s="74"/>
      <c r="I8" s="7"/>
      <c r="J8" s="32" t="str">
        <f>Onderhoudsmedewerker!I3</f>
        <v>SCORE</v>
      </c>
      <c r="K8" s="74"/>
    </row>
    <row r="9" spans="1:11" ht="25" customHeight="1" x14ac:dyDescent="0.2">
      <c r="A9" s="67"/>
      <c r="B9" s="76" t="s">
        <v>51</v>
      </c>
      <c r="C9" s="7"/>
      <c r="D9" s="32" t="str">
        <f>'Hoofd facilitaire dienst'!C3</f>
        <v>SCORE</v>
      </c>
      <c r="E9" s="74"/>
      <c r="F9" s="7"/>
      <c r="G9" s="32" t="str">
        <f>'Hoofd facilitaire dienst'!F3</f>
        <v>SCORE</v>
      </c>
      <c r="H9" s="74"/>
      <c r="I9" s="7"/>
      <c r="J9" s="32" t="str">
        <f>'Hoofd facilitaire dienst'!I3</f>
        <v>SCORE</v>
      </c>
      <c r="K9" s="74"/>
    </row>
    <row r="10" spans="1:11" ht="25" customHeight="1" x14ac:dyDescent="0.2">
      <c r="A10" s="68" t="s">
        <v>1</v>
      </c>
      <c r="B10" s="68"/>
      <c r="C10" s="7"/>
      <c r="D10" s="43" t="s">
        <v>2</v>
      </c>
      <c r="E10" s="74"/>
      <c r="F10" s="7"/>
      <c r="G10" s="43" t="s">
        <v>2</v>
      </c>
      <c r="H10" s="74"/>
      <c r="I10" s="7"/>
      <c r="J10" s="43" t="s">
        <v>2</v>
      </c>
      <c r="K10" s="74"/>
    </row>
    <row r="11" spans="1:11" ht="25" customHeight="1" x14ac:dyDescent="0.2">
      <c r="A11" s="69"/>
      <c r="B11" s="69"/>
      <c r="C11" s="7"/>
      <c r="D11" s="44" t="str">
        <f>IF(D10="Uitmuntend","€ 10.000",IF(D10="Goed","€ 5.000",IF(D10="Voldoende","€ 0",IF(D10="Matig","-€ 10.000",IF(D10="Onvoldoende","KO"," ")))))</f>
        <v xml:space="preserve"> </v>
      </c>
      <c r="E11" s="74"/>
      <c r="F11" s="7"/>
      <c r="G11" s="44" t="str">
        <f>IF(G10="Uitmuntend","€ 10.000",IF(G10="Goed","€ 5.000",IF(G10="Voldoende","€ 0",IF(G10="Matig","-€ 10.000",IF(G10="Onvoldoende","KO"," ")))))</f>
        <v xml:space="preserve"> </v>
      </c>
      <c r="H11" s="74"/>
      <c r="I11" s="7"/>
      <c r="J11" s="44" t="str">
        <f>IF(J10="Uitmuntend","€ 10.000",IF(J10="Goed","€ 5.000",IF(J10="Voldoende","€ 0",IF(J10="Matig","-€ 10.000",IF(J10="Onvoldoende","KO"," ")))))</f>
        <v xml:space="preserve"> </v>
      </c>
      <c r="K11" s="74"/>
    </row>
    <row r="12" spans="1:11" ht="25" customHeight="1" x14ac:dyDescent="0.2">
      <c r="A12" s="65" t="str">
        <f>'Open vragen'!A5</f>
        <v>7.1.2	 DUURZAAM EN CIRCULAIR INKOPEN</v>
      </c>
      <c r="B12" s="31" t="str">
        <f>B3</f>
        <v>Locatie directeur 1</v>
      </c>
      <c r="C12" s="7"/>
      <c r="D12" s="32" t="str">
        <f>'Locatie directeur 1'!C5</f>
        <v>SCORE</v>
      </c>
      <c r="E12" s="74" t="s">
        <v>0</v>
      </c>
      <c r="F12" s="7"/>
      <c r="G12" s="32" t="str">
        <f>'Locatie directeur 1'!F5</f>
        <v>SCORE</v>
      </c>
      <c r="H12" s="74" t="s">
        <v>0</v>
      </c>
      <c r="I12" s="7"/>
      <c r="J12" s="32" t="str">
        <f>'Locatie directeur 1'!I5</f>
        <v>SCORE</v>
      </c>
      <c r="K12" s="74" t="s">
        <v>0</v>
      </c>
    </row>
    <row r="13" spans="1:11" ht="25" customHeight="1" x14ac:dyDescent="0.2">
      <c r="A13" s="66"/>
      <c r="B13" s="31" t="str">
        <f>B4</f>
        <v>Locatie directeur 2</v>
      </c>
      <c r="C13" s="7"/>
      <c r="D13" s="32" t="str">
        <f>'Locatie directeur 2'!C5</f>
        <v>SCORE</v>
      </c>
      <c r="E13" s="74"/>
      <c r="F13" s="7"/>
      <c r="G13" s="32" t="str">
        <f>'Locatie directeur 2'!F5</f>
        <v>SCORE</v>
      </c>
      <c r="H13" s="74"/>
      <c r="I13" s="7"/>
      <c r="J13" s="32" t="str">
        <f>'Locatie directeur 2'!I5</f>
        <v>SCORE</v>
      </c>
      <c r="K13" s="74"/>
    </row>
    <row r="14" spans="1:11" ht="25" customHeight="1" x14ac:dyDescent="0.2">
      <c r="A14" s="66"/>
      <c r="B14" s="31" t="str">
        <f>B5</f>
        <v>Beleidsmedewerker facilitair</v>
      </c>
      <c r="C14" s="7"/>
      <c r="D14" s="32" t="str">
        <f>'Beleidsmedewerker facilitair'!C5</f>
        <v>SCORE</v>
      </c>
      <c r="E14" s="74"/>
      <c r="F14" s="7"/>
      <c r="G14" s="32" t="str">
        <f>'Beleidsmedewerker facilitair'!F5</f>
        <v>SCORE</v>
      </c>
      <c r="H14" s="74"/>
      <c r="I14" s="7"/>
      <c r="J14" s="32" t="str">
        <f>'Beleidsmedewerker facilitair'!I5</f>
        <v>SCORE</v>
      </c>
      <c r="K14" s="74"/>
    </row>
    <row r="15" spans="1:11" ht="25" customHeight="1" x14ac:dyDescent="0.2">
      <c r="A15" s="66"/>
      <c r="B15" s="31" t="str">
        <f>B6</f>
        <v>Coordinator OOP</v>
      </c>
      <c r="C15" s="7"/>
      <c r="D15" s="32" t="str">
        <f>'Coordinator OOP'!C5</f>
        <v>SCORE</v>
      </c>
      <c r="E15" s="74"/>
      <c r="F15" s="7"/>
      <c r="G15" s="32" t="str">
        <f>'Coordinator OOP'!F5</f>
        <v>SCORE</v>
      </c>
      <c r="H15" s="74"/>
      <c r="I15" s="7"/>
      <c r="J15" s="32" t="str">
        <f>'Coordinator OOP'!I5</f>
        <v>SCORE</v>
      </c>
      <c r="K15" s="74"/>
    </row>
    <row r="16" spans="1:11" ht="25" customHeight="1" x14ac:dyDescent="0.2">
      <c r="A16" s="66"/>
      <c r="B16" s="31" t="str">
        <f>B7</f>
        <v>Centrale inkoper</v>
      </c>
      <c r="C16" s="7"/>
      <c r="D16" s="32" t="str">
        <f>'Centrale inkoper'!C5</f>
        <v>SCORE</v>
      </c>
      <c r="E16" s="74"/>
      <c r="F16" s="7"/>
      <c r="G16" s="32" t="str">
        <f>'Centrale inkoper'!F5</f>
        <v>SCORE</v>
      </c>
      <c r="H16" s="74"/>
      <c r="I16" s="7"/>
      <c r="J16" s="32" t="str">
        <f>'Centrale inkoper'!I5</f>
        <v>SCORE</v>
      </c>
      <c r="K16" s="74"/>
    </row>
    <row r="17" spans="1:11" ht="25" customHeight="1" x14ac:dyDescent="0.2">
      <c r="A17" s="66"/>
      <c r="B17" s="31" t="str">
        <f>B8</f>
        <v>Onderhoudsmedewerker</v>
      </c>
      <c r="C17" s="7"/>
      <c r="D17" s="32" t="str">
        <f>Onderhoudsmedewerker!C5</f>
        <v>SCORE</v>
      </c>
      <c r="E17" s="74"/>
      <c r="F17" s="7"/>
      <c r="G17" s="32" t="str">
        <f>Onderhoudsmedewerker!F5</f>
        <v>SCORE</v>
      </c>
      <c r="H17" s="74"/>
      <c r="I17" s="7"/>
      <c r="J17" s="32" t="str">
        <f>Onderhoudsmedewerker!I5</f>
        <v>SCORE</v>
      </c>
      <c r="K17" s="74"/>
    </row>
    <row r="18" spans="1:11" ht="25" customHeight="1" x14ac:dyDescent="0.2">
      <c r="A18" s="67"/>
      <c r="B18" s="31" t="str">
        <f>B9</f>
        <v>Hoofd facilitaire dienst</v>
      </c>
      <c r="C18" s="7"/>
      <c r="D18" s="32" t="str">
        <f>'Hoofd facilitaire dienst'!C5</f>
        <v>SCORE</v>
      </c>
      <c r="E18" s="74"/>
      <c r="F18" s="7"/>
      <c r="G18" s="32" t="str">
        <f>'Hoofd facilitaire dienst'!F5</f>
        <v>SCORE</v>
      </c>
      <c r="H18" s="74"/>
      <c r="I18" s="7"/>
      <c r="J18" s="32" t="str">
        <f>'Hoofd facilitaire dienst'!I5</f>
        <v>SCORE</v>
      </c>
      <c r="K18" s="74"/>
    </row>
    <row r="19" spans="1:11" ht="25" customHeight="1" x14ac:dyDescent="0.2">
      <c r="A19" s="68" t="s">
        <v>1</v>
      </c>
      <c r="B19" s="68"/>
      <c r="C19" s="7"/>
      <c r="D19" s="43" t="s">
        <v>2</v>
      </c>
      <c r="E19" s="74"/>
      <c r="F19" s="7"/>
      <c r="G19" s="43" t="s">
        <v>2</v>
      </c>
      <c r="H19" s="74"/>
      <c r="I19" s="7"/>
      <c r="J19" s="43" t="s">
        <v>2</v>
      </c>
      <c r="K19" s="74"/>
    </row>
    <row r="20" spans="1:11" ht="25" customHeight="1" x14ac:dyDescent="0.2">
      <c r="A20" s="69"/>
      <c r="B20" s="69"/>
      <c r="C20" s="7"/>
      <c r="D20" s="44" t="str">
        <f>IF(D19="Uitmuntend","€ 30.000",IF(D19="Goed","€ 15.000",IF(D19="Voldoende","€ 0",IF(D19="Matig","-€ 30.000",IF(D19="Onvoldoende","KO"," ")))))</f>
        <v xml:space="preserve"> </v>
      </c>
      <c r="E20" s="74"/>
      <c r="F20" s="7"/>
      <c r="G20" s="44" t="str">
        <f>IF(G19="Uitmuntend","€ 30.000",IF(G19="Goed","€ 15.000",IF(G19="Voldoende","€ 0",IF(G19="Matig","-€ 30.000",IF(G19="Onvoldoende","KO"," ")))))</f>
        <v xml:space="preserve"> </v>
      </c>
      <c r="H20" s="74"/>
      <c r="I20" s="7"/>
      <c r="J20" s="44" t="str">
        <f>IF(J19="Uitmuntend","€ 30.000",IF(J19="Goed","€ 15.000",IF(J19="Voldoende","€ 0",IF(J19="Matig","-€ 30.000",IF(J19="Onvoldoende","KO"," ")))))</f>
        <v xml:space="preserve"> </v>
      </c>
      <c r="K20" s="74"/>
    </row>
    <row r="21" spans="1:11" ht="20" customHeight="1" x14ac:dyDescent="0.2">
      <c r="A21" s="26" t="str">
        <f>'Open vragen'!A7</f>
        <v xml:space="preserve">7.1.3 	PROJECTCASUS VERBOUW LEERLINGENKANTINE LOCATIE BUITENPOST </v>
      </c>
      <c r="B21" s="28"/>
      <c r="C21" s="6"/>
      <c r="D21" s="27"/>
      <c r="E21" s="30" t="s">
        <v>18</v>
      </c>
      <c r="F21" s="11"/>
      <c r="G21" s="27"/>
      <c r="H21" s="30" t="s">
        <v>18</v>
      </c>
      <c r="I21" s="11"/>
      <c r="J21" s="29"/>
      <c r="K21" s="30" t="s">
        <v>18</v>
      </c>
    </row>
    <row r="22" spans="1:11" ht="25" customHeight="1" x14ac:dyDescent="0.2">
      <c r="A22" s="65" t="str">
        <f>'Open vragen'!A9</f>
        <v xml:space="preserve">A. 	Het ontwerp, de visualisatie (minimaal een 3D tekening) daarvan voegt zij toe aan de inschrijving (maximaal 3 A4 extra). </v>
      </c>
      <c r="B22" s="31" t="str">
        <f>B3</f>
        <v>Locatie directeur 1</v>
      </c>
      <c r="C22" s="7"/>
      <c r="D22" s="32" t="str">
        <f>'Locatie directeur 1'!C8</f>
        <v>SCORE</v>
      </c>
      <c r="E22" s="74" t="s">
        <v>0</v>
      </c>
      <c r="F22" s="7"/>
      <c r="G22" s="32" t="str">
        <f>'Locatie directeur 1'!F8</f>
        <v>SCORE</v>
      </c>
      <c r="H22" s="74" t="s">
        <v>0</v>
      </c>
      <c r="I22" s="7"/>
      <c r="J22" s="32" t="str">
        <f>'Locatie directeur 1'!I8</f>
        <v>SCORE</v>
      </c>
      <c r="K22" s="74" t="s">
        <v>0</v>
      </c>
    </row>
    <row r="23" spans="1:11" ht="25" customHeight="1" x14ac:dyDescent="0.2">
      <c r="A23" s="66"/>
      <c r="B23" s="31" t="str">
        <f>B4</f>
        <v>Locatie directeur 2</v>
      </c>
      <c r="C23" s="7"/>
      <c r="D23" s="32" t="str">
        <f>'Locatie directeur 2'!C8</f>
        <v>SCORE</v>
      </c>
      <c r="E23" s="74"/>
      <c r="F23" s="7"/>
      <c r="G23" s="32" t="str">
        <f>'Locatie directeur 2'!F8</f>
        <v>SCORE</v>
      </c>
      <c r="H23" s="74"/>
      <c r="I23" s="7"/>
      <c r="J23" s="32" t="str">
        <f>'Locatie directeur 2'!I8</f>
        <v>SCORE</v>
      </c>
      <c r="K23" s="74"/>
    </row>
    <row r="24" spans="1:11" ht="25" customHeight="1" x14ac:dyDescent="0.2">
      <c r="A24" s="66"/>
      <c r="B24" s="31" t="str">
        <f>B5</f>
        <v>Beleidsmedewerker facilitair</v>
      </c>
      <c r="C24" s="7"/>
      <c r="D24" s="32" t="str">
        <f>'Beleidsmedewerker facilitair'!C8</f>
        <v>SCORE</v>
      </c>
      <c r="E24" s="74"/>
      <c r="F24" s="7"/>
      <c r="G24" s="32" t="str">
        <f>'Beleidsmedewerker facilitair'!F8</f>
        <v>SCORE</v>
      </c>
      <c r="H24" s="74"/>
      <c r="I24" s="7"/>
      <c r="J24" s="32" t="str">
        <f>'Beleidsmedewerker facilitair'!I8</f>
        <v>SCORE</v>
      </c>
      <c r="K24" s="74"/>
    </row>
    <row r="25" spans="1:11" ht="25" customHeight="1" x14ac:dyDescent="0.2">
      <c r="A25" s="66"/>
      <c r="B25" s="31" t="str">
        <f>B6</f>
        <v>Coordinator OOP</v>
      </c>
      <c r="C25" s="7"/>
      <c r="D25" s="32" t="str">
        <f>'Coordinator OOP'!C8</f>
        <v>SCORE</v>
      </c>
      <c r="E25" s="74"/>
      <c r="F25" s="7"/>
      <c r="G25" s="32" t="str">
        <f>'Coordinator OOP'!F8</f>
        <v>SCORE</v>
      </c>
      <c r="H25" s="74"/>
      <c r="I25" s="7"/>
      <c r="J25" s="32" t="str">
        <f>'Coordinator OOP'!I8</f>
        <v>SCORE</v>
      </c>
      <c r="K25" s="74"/>
    </row>
    <row r="26" spans="1:11" ht="25" customHeight="1" x14ac:dyDescent="0.2">
      <c r="A26" s="66"/>
      <c r="B26" s="31" t="str">
        <f>B7</f>
        <v>Centrale inkoper</v>
      </c>
      <c r="C26" s="7"/>
      <c r="D26" s="32" t="str">
        <f>'Centrale inkoper'!C8</f>
        <v>SCORE</v>
      </c>
      <c r="E26" s="74"/>
      <c r="F26" s="7"/>
      <c r="G26" s="32" t="str">
        <f>'Centrale inkoper'!F8</f>
        <v>SCORE</v>
      </c>
      <c r="H26" s="74"/>
      <c r="I26" s="7"/>
      <c r="J26" s="32" t="str">
        <f>'Centrale inkoper'!I8</f>
        <v>SCORE</v>
      </c>
      <c r="K26" s="74"/>
    </row>
    <row r="27" spans="1:11" ht="25" customHeight="1" x14ac:dyDescent="0.2">
      <c r="A27" s="66"/>
      <c r="B27" s="31" t="str">
        <f>B8</f>
        <v>Onderhoudsmedewerker</v>
      </c>
      <c r="C27" s="7"/>
      <c r="D27" s="32" t="str">
        <f>Onderhoudsmedewerker!C8</f>
        <v>SCORE</v>
      </c>
      <c r="E27" s="74"/>
      <c r="F27" s="7"/>
      <c r="G27" s="32" t="str">
        <f>Onderhoudsmedewerker!F8</f>
        <v>SCORE</v>
      </c>
      <c r="H27" s="74"/>
      <c r="I27" s="7"/>
      <c r="J27" s="32" t="str">
        <f>Onderhoudsmedewerker!I8</f>
        <v>SCORE</v>
      </c>
      <c r="K27" s="74"/>
    </row>
    <row r="28" spans="1:11" ht="25" customHeight="1" x14ac:dyDescent="0.2">
      <c r="A28" s="67"/>
      <c r="B28" s="31" t="str">
        <f>B9</f>
        <v>Hoofd facilitaire dienst</v>
      </c>
      <c r="C28" s="7"/>
      <c r="D28" s="32" t="str">
        <f>'Hoofd facilitaire dienst'!C8</f>
        <v>SCORE</v>
      </c>
      <c r="E28" s="74"/>
      <c r="F28" s="7"/>
      <c r="G28" s="32" t="str">
        <f>'Hoofd facilitaire dienst'!F8</f>
        <v>SCORE</v>
      </c>
      <c r="H28" s="74"/>
      <c r="I28" s="7"/>
      <c r="J28" s="32" t="str">
        <f>'Hoofd facilitaire dienst'!I8</f>
        <v>SCORE</v>
      </c>
      <c r="K28" s="74"/>
    </row>
    <row r="29" spans="1:11" ht="25" customHeight="1" x14ac:dyDescent="0.2">
      <c r="A29" s="68" t="s">
        <v>1</v>
      </c>
      <c r="B29" s="68"/>
      <c r="C29" s="7"/>
      <c r="D29" s="43" t="s">
        <v>2</v>
      </c>
      <c r="E29" s="74"/>
      <c r="F29" s="7"/>
      <c r="G29" s="43" t="s">
        <v>2</v>
      </c>
      <c r="H29" s="74"/>
      <c r="I29" s="7"/>
      <c r="J29" s="43" t="s">
        <v>2</v>
      </c>
      <c r="K29" s="74"/>
    </row>
    <row r="30" spans="1:11" ht="25" customHeight="1" x14ac:dyDescent="0.2">
      <c r="A30" s="69"/>
      <c r="B30" s="69"/>
      <c r="C30" s="7"/>
      <c r="D30" s="44" t="str">
        <f>IF(D29="Uitmuntend","€ 17.500",IF(D29="Goed","€ 8.750",IF(D29="Voldoende","€ 0",IF(D29="Matig","-€ 17.500",IF(D29="Onvoldoende","KO"," ")))))</f>
        <v xml:space="preserve"> </v>
      </c>
      <c r="E30" s="74"/>
      <c r="F30" s="7"/>
      <c r="G30" s="44" t="str">
        <f>IF(G29="Uitmuntend","€ 17.500",IF(G29="Goed","€ 8.750",IF(G29="Voldoende","€ 0",IF(G29="Matig","-€ 17.500",IF(G29="Onvoldoende","KO"," ")))))</f>
        <v xml:space="preserve"> </v>
      </c>
      <c r="H30" s="74"/>
      <c r="I30" s="7"/>
      <c r="J30" s="44" t="str">
        <f>IF(J29="Uitmuntend","€ 17.500",IF(J29="Goed","€ 8.750",IF(J29="Voldoende","€ 0",IF(J29="Matig","-€ 17.500",IF(J29="Onvoldoende","KO"," ")))))</f>
        <v xml:space="preserve"> </v>
      </c>
      <c r="K30" s="74"/>
    </row>
    <row r="31" spans="1:11" ht="25" customHeight="1" x14ac:dyDescent="0.2">
      <c r="A31" s="65" t="str">
        <f>'Open vragen'!A11</f>
        <v>B. 	Inschrijver beschrijft een interieuradvies van maximaal 2 A4 en licht dit toe tijdens de toelichting van de open vragen hoe zij tot de keuzes is gekomen en waarom dit een goed ontwerp is.</v>
      </c>
      <c r="B31" s="31" t="str">
        <f>B3</f>
        <v>Locatie directeur 1</v>
      </c>
      <c r="C31" s="7"/>
      <c r="D31" s="32" t="str">
        <f>'Locatie directeur 1'!C10</f>
        <v>SCORE</v>
      </c>
      <c r="E31" s="74" t="s">
        <v>0</v>
      </c>
      <c r="F31" s="7"/>
      <c r="G31" s="32" t="str">
        <f>'Locatie directeur 1'!F10</f>
        <v>SCORE</v>
      </c>
      <c r="H31" s="74" t="s">
        <v>0</v>
      </c>
      <c r="I31" s="7"/>
      <c r="J31" s="32" t="str">
        <f>'Locatie directeur 1'!I10</f>
        <v>SCORE</v>
      </c>
      <c r="K31" s="74" t="s">
        <v>0</v>
      </c>
    </row>
    <row r="32" spans="1:11" ht="25" customHeight="1" x14ac:dyDescent="0.2">
      <c r="A32" s="66"/>
      <c r="B32" s="31" t="str">
        <f>B4</f>
        <v>Locatie directeur 2</v>
      </c>
      <c r="C32" s="7"/>
      <c r="D32" s="32" t="str">
        <f>'Locatie directeur 2'!C10</f>
        <v>SCORE</v>
      </c>
      <c r="E32" s="74"/>
      <c r="F32" s="7"/>
      <c r="G32" s="32" t="str">
        <f>'Locatie directeur 2'!F10</f>
        <v>SCORE</v>
      </c>
      <c r="H32" s="74"/>
      <c r="I32" s="7"/>
      <c r="J32" s="32" t="str">
        <f>'Locatie directeur 2'!I10</f>
        <v>SCORE</v>
      </c>
      <c r="K32" s="74"/>
    </row>
    <row r="33" spans="1:11" ht="25" customHeight="1" x14ac:dyDescent="0.2">
      <c r="A33" s="66"/>
      <c r="B33" s="31" t="str">
        <f>B5</f>
        <v>Beleidsmedewerker facilitair</v>
      </c>
      <c r="C33" s="7"/>
      <c r="D33" s="32" t="str">
        <f>'Beleidsmedewerker facilitair'!C10</f>
        <v>SCORE</v>
      </c>
      <c r="E33" s="74"/>
      <c r="F33" s="7"/>
      <c r="G33" s="32" t="str">
        <f>'Beleidsmedewerker facilitair'!F10</f>
        <v>SCORE</v>
      </c>
      <c r="H33" s="74"/>
      <c r="I33" s="7"/>
      <c r="J33" s="32" t="str">
        <f>'Beleidsmedewerker facilitair'!I10</f>
        <v>SCORE</v>
      </c>
      <c r="K33" s="74"/>
    </row>
    <row r="34" spans="1:11" ht="25" customHeight="1" x14ac:dyDescent="0.2">
      <c r="A34" s="66"/>
      <c r="B34" s="31" t="str">
        <f>B6</f>
        <v>Coordinator OOP</v>
      </c>
      <c r="C34" s="7"/>
      <c r="D34" s="32" t="str">
        <f>'Coordinator OOP'!C10</f>
        <v>SCORE</v>
      </c>
      <c r="E34" s="74"/>
      <c r="F34" s="7"/>
      <c r="G34" s="32" t="str">
        <f>'Coordinator OOP'!F10</f>
        <v>SCORE</v>
      </c>
      <c r="H34" s="74"/>
      <c r="I34" s="7"/>
      <c r="J34" s="32" t="str">
        <f>'Coordinator OOP'!I10</f>
        <v>SCORE</v>
      </c>
      <c r="K34" s="74"/>
    </row>
    <row r="35" spans="1:11" ht="25" customHeight="1" x14ac:dyDescent="0.2">
      <c r="A35" s="66"/>
      <c r="B35" s="31" t="str">
        <f>B7</f>
        <v>Centrale inkoper</v>
      </c>
      <c r="C35" s="7"/>
      <c r="D35" s="32" t="str">
        <f>'Centrale inkoper'!C10</f>
        <v>SCORE</v>
      </c>
      <c r="E35" s="74"/>
      <c r="F35" s="7"/>
      <c r="G35" s="32" t="str">
        <f>'Centrale inkoper'!F10</f>
        <v>SCORE</v>
      </c>
      <c r="H35" s="74"/>
      <c r="I35" s="7"/>
      <c r="J35" s="32" t="str">
        <f>'Centrale inkoper'!I10</f>
        <v>SCORE</v>
      </c>
      <c r="K35" s="74"/>
    </row>
    <row r="36" spans="1:11" ht="25" customHeight="1" x14ac:dyDescent="0.2">
      <c r="A36" s="66"/>
      <c r="B36" s="31" t="str">
        <f>B8</f>
        <v>Onderhoudsmedewerker</v>
      </c>
      <c r="C36" s="7"/>
      <c r="D36" s="32" t="str">
        <f>Onderhoudsmedewerker!C10</f>
        <v>SCORE</v>
      </c>
      <c r="E36" s="74"/>
      <c r="F36" s="7"/>
      <c r="G36" s="32" t="str">
        <f>Onderhoudsmedewerker!F10</f>
        <v>SCORE</v>
      </c>
      <c r="H36" s="74"/>
      <c r="I36" s="7"/>
      <c r="J36" s="32" t="str">
        <f>Onderhoudsmedewerker!I10</f>
        <v>SCORE</v>
      </c>
      <c r="K36" s="74"/>
    </row>
    <row r="37" spans="1:11" ht="25" customHeight="1" x14ac:dyDescent="0.2">
      <c r="A37" s="67"/>
      <c r="B37" s="31" t="str">
        <f>B9</f>
        <v>Hoofd facilitaire dienst</v>
      </c>
      <c r="C37" s="7"/>
      <c r="D37" s="32" t="str">
        <f>'Hoofd facilitaire dienst'!C10</f>
        <v>SCORE</v>
      </c>
      <c r="E37" s="74"/>
      <c r="F37" s="7"/>
      <c r="G37" s="32" t="str">
        <f>'Hoofd facilitaire dienst'!F10</f>
        <v>SCORE</v>
      </c>
      <c r="H37" s="74"/>
      <c r="I37" s="7"/>
      <c r="J37" s="32" t="str">
        <f>'Hoofd facilitaire dienst'!I10</f>
        <v>SCORE</v>
      </c>
      <c r="K37" s="74"/>
    </row>
    <row r="38" spans="1:11" ht="25" customHeight="1" x14ac:dyDescent="0.2">
      <c r="A38" s="68" t="s">
        <v>1</v>
      </c>
      <c r="B38" s="68"/>
      <c r="C38" s="7"/>
      <c r="D38" s="43" t="s">
        <v>2</v>
      </c>
      <c r="E38" s="74"/>
      <c r="F38" s="7"/>
      <c r="G38" s="43" t="s">
        <v>2</v>
      </c>
      <c r="H38" s="74"/>
      <c r="I38" s="7"/>
      <c r="J38" s="43" t="s">
        <v>2</v>
      </c>
      <c r="K38" s="74"/>
    </row>
    <row r="39" spans="1:11" ht="25" customHeight="1" x14ac:dyDescent="0.2">
      <c r="A39" s="69"/>
      <c r="B39" s="69"/>
      <c r="C39" s="7"/>
      <c r="D39" s="44" t="str">
        <f>IF(D38="Uitmuntend","€ 17.500",IF(D38="Goed","€ 8.750",IF(D38="Voldoende","€ 0",IF(D38="Matig","-€ 17.500",IF(D38="Onvoldoende","KO"," ")))))</f>
        <v xml:space="preserve"> </v>
      </c>
      <c r="E39" s="74"/>
      <c r="F39" s="7"/>
      <c r="G39" s="44" t="str">
        <f>IF(G38="Uitmuntend","€ 17.500",IF(G38="Goed","€ 8.750",IF(G38="Voldoende","€ 0",IF(G38="Matig","-€ 17.500",IF(G38="Onvoldoende","KO"," ")))))</f>
        <v xml:space="preserve"> </v>
      </c>
      <c r="H39" s="74"/>
      <c r="I39" s="7"/>
      <c r="J39" s="44" t="str">
        <f>IF(J38="Uitmuntend","€ 17.500",IF(J38="Goed","€ 8.750",IF(J38="Voldoende","€ 0",IF(J38="Matig","-€ 17.500",IF(J38="Onvoldoende","KO"," ")))))</f>
        <v xml:space="preserve"> </v>
      </c>
      <c r="K39" s="74"/>
    </row>
    <row r="40" spans="1:11" ht="20" customHeight="1" x14ac:dyDescent="0.2">
      <c r="C40"/>
      <c r="F40"/>
      <c r="I40"/>
    </row>
    <row r="41" spans="1:11" ht="30" customHeight="1" x14ac:dyDescent="0.2">
      <c r="A41" s="70" t="s">
        <v>29</v>
      </c>
      <c r="B41" s="70"/>
      <c r="C41" s="39"/>
      <c r="D41" s="77" t="e">
        <f>D11+D20+D30+D39</f>
        <v>#VALUE!</v>
      </c>
      <c r="E41" s="77"/>
      <c r="F41" s="78"/>
      <c r="G41" s="77" t="e">
        <f>G11+G20+G30+G39</f>
        <v>#VALUE!</v>
      </c>
      <c r="H41" s="77"/>
      <c r="I41" s="78"/>
      <c r="J41" s="77" t="e">
        <f>J11+J20+J30+J39</f>
        <v>#VALUE!</v>
      </c>
      <c r="K41" s="77"/>
    </row>
    <row r="42" spans="1:11" ht="20" customHeight="1" x14ac:dyDescent="0.2">
      <c r="C42"/>
      <c r="F42"/>
      <c r="I42"/>
    </row>
    <row r="43" spans="1:11" x14ac:dyDescent="0.2">
      <c r="I43"/>
    </row>
  </sheetData>
  <sheetProtection algorithmName="SHA-512" hashValue="O77Lvd900shxNHrIHk711hxfZL5A3Mc1if3ZelLcKdmYzu5B5edw5la33/ldcsKKi7OMphjZF9d7iSInALSBHw==" saltValue="dbkK5xfDq6YE9VBrERyOMg==" spinCount="100000" sheet="1" objects="1" scenarios="1"/>
  <mergeCells count="32">
    <mergeCell ref="J41:K41"/>
    <mergeCell ref="J1:K1"/>
    <mergeCell ref="G1:H1"/>
    <mergeCell ref="D1:E1"/>
    <mergeCell ref="E3:E11"/>
    <mergeCell ref="H3:H11"/>
    <mergeCell ref="K3:K11"/>
    <mergeCell ref="E12:E20"/>
    <mergeCell ref="H12:H20"/>
    <mergeCell ref="K12:K20"/>
    <mergeCell ref="E22:E30"/>
    <mergeCell ref="H22:H30"/>
    <mergeCell ref="K22:K30"/>
    <mergeCell ref="E31:E39"/>
    <mergeCell ref="H31:H39"/>
    <mergeCell ref="K31:K39"/>
    <mergeCell ref="A1:B1"/>
    <mergeCell ref="A3:A9"/>
    <mergeCell ref="A12:A18"/>
    <mergeCell ref="D41:E41"/>
    <mergeCell ref="G41:H41"/>
    <mergeCell ref="A10:B10"/>
    <mergeCell ref="A11:B11"/>
    <mergeCell ref="A19:B19"/>
    <mergeCell ref="A20:B20"/>
    <mergeCell ref="A41:B41"/>
    <mergeCell ref="A22:A28"/>
    <mergeCell ref="A29:B29"/>
    <mergeCell ref="A30:B30"/>
    <mergeCell ref="A31:A37"/>
    <mergeCell ref="A38:B38"/>
    <mergeCell ref="A39:B39"/>
  </mergeCells>
  <phoneticPr fontId="18" type="noConversion"/>
  <dataValidations count="1">
    <dataValidation type="list" errorStyle="warning" allowBlank="1" showErrorMessage="1" sqref="D10 G10 J10 D19 G19 J19 D29 G29 J29 D38 G38 J38" xr:uid="{60553409-81C2-8D4F-B57B-F7888329C075}">
      <formula1>SCOREOV</formula1>
    </dataValidation>
  </dataValidations>
  <pageMargins left="0.7" right="0.7" top="0.75" bottom="0.75" header="0.3" footer="0.3"/>
  <pageSetup paperSize="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D7D7-90BC-2D41-A84E-7FCCFF5FF637}">
  <dimension ref="A1:G20"/>
  <sheetViews>
    <sheetView showGridLines="0" tabSelected="1" workbookViewId="0">
      <selection activeCell="E8" sqref="E8"/>
    </sheetView>
  </sheetViews>
  <sheetFormatPr baseColWidth="10" defaultRowHeight="15" x14ac:dyDescent="0.2"/>
  <cols>
    <col min="1" max="1" width="70.8320312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17" t="s">
        <v>6</v>
      </c>
      <c r="B1" s="9"/>
      <c r="C1" s="16"/>
      <c r="D1" s="9"/>
      <c r="E1" s="16"/>
      <c r="F1" s="9"/>
      <c r="G1" s="16"/>
    </row>
    <row r="2" spans="1:7" ht="30" customHeight="1" x14ac:dyDescent="0.2">
      <c r="A2" s="18" t="s">
        <v>7</v>
      </c>
      <c r="B2" s="9"/>
      <c r="C2" s="19" t="str">
        <f>'Locatie directeur 1'!C1</f>
        <v>Inschrijver 1</v>
      </c>
      <c r="D2" s="12"/>
      <c r="E2" s="19" t="str">
        <f>'Locatie directeur 1'!F1</f>
        <v>Inschrijver 2</v>
      </c>
      <c r="F2" s="12"/>
      <c r="G2" s="19" t="str">
        <f>'Locatie directeur 1'!I1</f>
        <v>Inschrijver 3</v>
      </c>
    </row>
    <row r="3" spans="1:7" s="2" customFormat="1" ht="30" customHeight="1" x14ac:dyDescent="0.2">
      <c r="A3" s="22" t="s">
        <v>32</v>
      </c>
      <c r="B3" s="9"/>
      <c r="C3" s="23" t="e">
        <f>Consensus!D41</f>
        <v>#VALUE!</v>
      </c>
      <c r="D3" s="12"/>
      <c r="E3" s="23" t="e">
        <f>Consensus!G41</f>
        <v>#VALUE!</v>
      </c>
      <c r="F3" s="12"/>
      <c r="G3" s="23" t="e">
        <f>Consensus!J41</f>
        <v>#VALUE!</v>
      </c>
    </row>
    <row r="4" spans="1:7" s="2" customFormat="1" ht="30" customHeight="1" x14ac:dyDescent="0.2">
      <c r="A4" s="22" t="s">
        <v>30</v>
      </c>
      <c r="B4" s="9"/>
      <c r="C4" s="23">
        <v>0</v>
      </c>
      <c r="D4" s="12"/>
      <c r="E4" s="23">
        <v>0</v>
      </c>
      <c r="F4" s="12"/>
      <c r="G4" s="23">
        <v>0</v>
      </c>
    </row>
    <row r="5" spans="1:7" s="2" customFormat="1" ht="30" customHeight="1" x14ac:dyDescent="0.2">
      <c r="A5" s="22" t="s">
        <v>31</v>
      </c>
      <c r="B5" s="9"/>
      <c r="C5" s="23">
        <v>0</v>
      </c>
      <c r="D5" s="12"/>
      <c r="E5" s="23">
        <v>0</v>
      </c>
      <c r="F5" s="12"/>
      <c r="G5" s="23">
        <v>0</v>
      </c>
    </row>
    <row r="6" spans="1:7" ht="30" customHeight="1" x14ac:dyDescent="0.2">
      <c r="A6" s="21" t="s">
        <v>8</v>
      </c>
      <c r="B6" s="9"/>
      <c r="C6" s="20" t="e">
        <f>C4+C3+C5</f>
        <v>#VALUE!</v>
      </c>
      <c r="D6" s="12"/>
      <c r="E6" s="20" t="e">
        <f>E4+E3+E5</f>
        <v>#VALUE!</v>
      </c>
      <c r="F6" s="12"/>
      <c r="G6" s="20" t="e">
        <f>G4+G3+G5</f>
        <v>#VALUE!</v>
      </c>
    </row>
    <row r="8" spans="1:7" ht="30" customHeight="1" x14ac:dyDescent="0.2">
      <c r="A8" s="24" t="s">
        <v>9</v>
      </c>
      <c r="B8" s="9"/>
      <c r="C8" s="25">
        <v>0</v>
      </c>
      <c r="D8" s="12"/>
      <c r="E8" s="25">
        <v>0</v>
      </c>
      <c r="F8" s="12"/>
      <c r="G8" s="25">
        <v>0</v>
      </c>
    </row>
    <row r="10" spans="1:7" ht="30" customHeight="1" x14ac:dyDescent="0.2">
      <c r="A10" s="21" t="s">
        <v>10</v>
      </c>
      <c r="B10" s="9"/>
      <c r="C10" s="20" t="e">
        <f>C8-C6</f>
        <v>#VALUE!</v>
      </c>
      <c r="D10" s="14"/>
      <c r="E10" s="20" t="e">
        <f>E8-E6</f>
        <v>#VALUE!</v>
      </c>
      <c r="F10" s="14"/>
      <c r="G10" s="20" t="e">
        <f>G8-G6</f>
        <v>#VALUE!</v>
      </c>
    </row>
    <row r="17" spans="3:3" ht="16" x14ac:dyDescent="0.2">
      <c r="C17" s="13"/>
    </row>
    <row r="18" spans="3:3" ht="16" x14ac:dyDescent="0.2">
      <c r="C18" s="13"/>
    </row>
    <row r="19" spans="3:3" ht="16" x14ac:dyDescent="0.2">
      <c r="C19" s="13"/>
    </row>
    <row r="20" spans="3:3" ht="16" x14ac:dyDescent="0.2">
      <c r="C20" s="13"/>
    </row>
  </sheetData>
  <sheetProtection algorithmName="SHA-512" hashValue="p8rsNm0Wkg/y+llaJ3U+Z/2WV5jtKIPzMbFLyakpra7m48dN48Zq4iNm3WDK4b3PdM9E4Ns7jaK0KsMEM+qClg==" saltValue="BE8MtqS4PrHzHpSjyI4rh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Open vragen</vt:lpstr>
      <vt:lpstr>Locatie directeur 1</vt:lpstr>
      <vt:lpstr>Locatie directeur 2</vt:lpstr>
      <vt:lpstr>Beleidsmedewerker facilitair</vt:lpstr>
      <vt:lpstr>Coordinator OOP</vt:lpstr>
      <vt:lpstr>Centrale inkoper</vt:lpstr>
      <vt:lpstr>Onderhoudsmedewerker</vt:lpstr>
      <vt:lpstr>Hoofd facilitaire dienst</vt:lpstr>
      <vt:lpstr>Consensus</vt:lpstr>
      <vt:lpstr>Eindscores</vt:lpstr>
      <vt:lpstr>SCOREOV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25-3</dc:description>
  <cp:lastModifiedBy/>
  <dcterms:created xsi:type="dcterms:W3CDTF">2006-09-16T00:00:00Z</dcterms:created>
  <dcterms:modified xsi:type="dcterms:W3CDTF">2023-02-10T13:43:56Z</dcterms:modified>
  <cp:category/>
</cp:coreProperties>
</file>