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16"/>
  <workbookPr autoCompressPictures="0"/>
  <mc:AlternateContent xmlns:mc="http://schemas.openxmlformats.org/markup-compatibility/2006">
    <mc:Choice Requires="x15">
      <x15ac:absPath xmlns:x15ac="http://schemas.microsoft.com/office/spreadsheetml/2010/11/ac" url="/Users/jmpisters/Dropbox/Light2020/Gem. Wijdemeren/Deel II/Bijlage(n)/"/>
    </mc:Choice>
  </mc:AlternateContent>
  <xr:revisionPtr revIDLastSave="0" documentId="13_ncr:1_{5B4C5827-DE8B-9046-BBDC-F44CE7132B92}" xr6:coauthVersionLast="47" xr6:coauthVersionMax="47" xr10:uidLastSave="{00000000-0000-0000-0000-000000000000}"/>
  <workbookProtection workbookAlgorithmName="SHA-512" workbookHashValue="LZ1blRBGFwzMB7tfilSdM06GPRP58VrnJ554axL6NsfP00Sy6lCQVZIcc2hZWw7c8xViI68gDREl1W+0IUpILg==" workbookSaltValue="sjIpno44MCLTRZiR0st2QA==" workbookSpinCount="100000" lockStructure="1"/>
  <bookViews>
    <workbookView xWindow="13880" yWindow="500" windowWidth="30060" windowHeight="25560" xr2:uid="{00000000-000D-0000-FFFF-FFFF00000000}"/>
  </bookViews>
  <sheets>
    <sheet name="kortingen" sheetId="2" r:id="rId1"/>
  </sheets>
  <definedNames>
    <definedName name="_xlnm.Print_Area" localSheetId="0">kortingen!$D$1:$X$25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I22" i="2" l="1"/>
  <c r="P22" i="2"/>
  <c r="Q22" i="2" s="1"/>
  <c r="P23" i="2"/>
  <c r="Q23" i="2" s="1"/>
  <c r="P7" i="2"/>
  <c r="Q7" i="2" s="1"/>
  <c r="P8" i="2"/>
  <c r="Q8" i="2" s="1"/>
  <c r="P9" i="2"/>
  <c r="Q9" i="2"/>
  <c r="P10" i="2"/>
  <c r="Q10" i="2" s="1"/>
  <c r="P11" i="2"/>
  <c r="Q11" i="2" s="1"/>
  <c r="P12" i="2"/>
  <c r="Q12" i="2" s="1"/>
  <c r="P13" i="2"/>
  <c r="Q13" i="2" s="1"/>
  <c r="P14" i="2"/>
  <c r="Q14" i="2" s="1"/>
  <c r="P15" i="2"/>
  <c r="Q15" i="2"/>
  <c r="P16" i="2"/>
  <c r="Q16" i="2"/>
  <c r="P17" i="2"/>
  <c r="Q17" i="2" s="1"/>
  <c r="P18" i="2"/>
  <c r="Q18" i="2" s="1"/>
  <c r="P19" i="2"/>
  <c r="Q19" i="2" s="1"/>
  <c r="P20" i="2"/>
  <c r="Q20" i="2" s="1"/>
  <c r="P21" i="2"/>
  <c r="Q21" i="2" s="1"/>
  <c r="P6" i="2"/>
  <c r="F45" i="2"/>
  <c r="N10" i="2"/>
  <c r="N11" i="2" s="1"/>
  <c r="N13" i="2" s="1"/>
  <c r="N18" i="2"/>
  <c r="Q6" i="2" l="1"/>
  <c r="S6" i="2" s="1"/>
  <c r="R7" i="2"/>
  <c r="S7" i="2"/>
  <c r="S10" i="2"/>
  <c r="R10" i="2"/>
  <c r="R17" i="2"/>
  <c r="S17" i="2"/>
  <c r="S11" i="2"/>
  <c r="R11" i="2"/>
  <c r="S23" i="2"/>
  <c r="R23" i="2"/>
  <c r="T23" i="2" s="1"/>
  <c r="U23" i="2" s="1"/>
  <c r="I23" i="2" s="1"/>
  <c r="R19" i="2"/>
  <c r="S19" i="2"/>
  <c r="T19" i="2" s="1"/>
  <c r="U19" i="2" s="1"/>
  <c r="I19" i="2" s="1"/>
  <c r="S14" i="2"/>
  <c r="R14" i="2"/>
  <c r="S13" i="2"/>
  <c r="R13" i="2"/>
  <c r="S15" i="2"/>
  <c r="R15" i="2"/>
  <c r="T15" i="2" s="1"/>
  <c r="U15" i="2" s="1"/>
  <c r="I15" i="2" s="1"/>
  <c r="S18" i="2"/>
  <c r="R18" i="2"/>
  <c r="S12" i="2"/>
  <c r="R12" i="2"/>
  <c r="S9" i="2"/>
  <c r="R9" i="2"/>
  <c r="R21" i="2"/>
  <c r="S21" i="2"/>
  <c r="S20" i="2"/>
  <c r="R20" i="2"/>
  <c r="S16" i="2"/>
  <c r="R16" i="2"/>
  <c r="S22" i="2"/>
  <c r="R22" i="2"/>
  <c r="R8" i="2"/>
  <c r="S8" i="2"/>
  <c r="N14" i="2"/>
  <c r="N15" i="2" s="1"/>
  <c r="N19" i="2" s="1"/>
  <c r="N20" i="2" s="1"/>
  <c r="T22" i="2" l="1"/>
  <c r="U22" i="2" s="1"/>
  <c r="R6" i="2"/>
  <c r="T6" i="2" s="1"/>
  <c r="U6" i="2" s="1"/>
  <c r="I6" i="2" s="1"/>
  <c r="T16" i="2"/>
  <c r="U16" i="2" s="1"/>
  <c r="I16" i="2" s="1"/>
  <c r="T14" i="2"/>
  <c r="U14" i="2" s="1"/>
  <c r="I14" i="2" s="1"/>
  <c r="H34" i="2" s="1"/>
  <c r="I34" i="2" s="1"/>
  <c r="T20" i="2"/>
  <c r="U20" i="2" s="1"/>
  <c r="I20" i="2" s="1"/>
  <c r="H40" i="2" s="1"/>
  <c r="I40" i="2" s="1"/>
  <c r="T9" i="2"/>
  <c r="U9" i="2" s="1"/>
  <c r="I9" i="2" s="1"/>
  <c r="H29" i="2" s="1"/>
  <c r="I29" i="2" s="1"/>
  <c r="H36" i="2"/>
  <c r="I36" i="2" s="1"/>
  <c r="H35" i="2"/>
  <c r="I35" i="2" s="1"/>
  <c r="H26" i="2"/>
  <c r="I26" i="2" s="1"/>
  <c r="H43" i="2"/>
  <c r="I43" i="2" s="1"/>
  <c r="H42" i="2"/>
  <c r="I42" i="2" s="1"/>
  <c r="H39" i="2"/>
  <c r="I39" i="2" s="1"/>
  <c r="T21" i="2"/>
  <c r="U21" i="2" s="1"/>
  <c r="I21" i="2" s="1"/>
  <c r="T10" i="2"/>
  <c r="U10" i="2" s="1"/>
  <c r="I10" i="2" s="1"/>
  <c r="T7" i="2"/>
  <c r="U7" i="2" s="1"/>
  <c r="I7" i="2" s="1"/>
  <c r="T13" i="2"/>
  <c r="U13" i="2" s="1"/>
  <c r="I13" i="2" s="1"/>
  <c r="T17" i="2"/>
  <c r="U17" i="2" s="1"/>
  <c r="I17" i="2" s="1"/>
  <c r="T18" i="2"/>
  <c r="U18" i="2" s="1"/>
  <c r="I18" i="2" s="1"/>
  <c r="T8" i="2"/>
  <c r="U8" i="2" s="1"/>
  <c r="I8" i="2" s="1"/>
  <c r="T12" i="2"/>
  <c r="U12" i="2" s="1"/>
  <c r="I12" i="2" s="1"/>
  <c r="T11" i="2"/>
  <c r="U11" i="2" s="1"/>
  <c r="I11" i="2" s="1"/>
  <c r="H28" i="2" l="1"/>
  <c r="I28" i="2" s="1"/>
  <c r="H30" i="2"/>
  <c r="I30" i="2" s="1"/>
  <c r="H33" i="2"/>
  <c r="I33" i="2" s="1"/>
  <c r="H32" i="2"/>
  <c r="I32" i="2" s="1"/>
  <c r="H41" i="2"/>
  <c r="I41" i="2" s="1"/>
  <c r="H37" i="2"/>
  <c r="I37" i="2" s="1"/>
  <c r="H38" i="2"/>
  <c r="I38" i="2" s="1"/>
  <c r="H27" i="2"/>
  <c r="I27" i="2" s="1"/>
  <c r="H31" i="2"/>
  <c r="I31" i="2" s="1"/>
  <c r="I44" i="2" l="1"/>
  <c r="H44" i="2" s="1"/>
</calcChain>
</file>

<file path=xl/sharedStrings.xml><?xml version="1.0" encoding="utf-8"?>
<sst xmlns="http://schemas.openxmlformats.org/spreadsheetml/2006/main" count="65" uniqueCount="45">
  <si>
    <t>netto</t>
  </si>
  <si>
    <t>winst/risico</t>
  </si>
  <si>
    <t>handelingskosten</t>
  </si>
  <si>
    <t>verkoopprijs</t>
  </si>
  <si>
    <t>%</t>
  </si>
  <si>
    <t>Toeslagen</t>
  </si>
  <si>
    <t>Inkoopprijs</t>
  </si>
  <si>
    <t>bruto/catalogus</t>
  </si>
  <si>
    <t>korting bij leverancier</t>
  </si>
  <si>
    <t>Door te berekenen korting aan opdrachtgever:</t>
  </si>
  <si>
    <t xml:space="preserve">De inschrijver is verantwoordelijk voor de compleetheid van deze lijst </t>
  </si>
  <si>
    <t>en geldt voor alle productgroepen van de betreffende leverancier</t>
  </si>
  <si>
    <t>Handelings kosten</t>
  </si>
  <si>
    <t>Door te berekenen korting aan opdrachtgever</t>
  </si>
  <si>
    <t>ARMATUREN</t>
  </si>
  <si>
    <t>Prijs in RAW inschrijfstaat</t>
  </si>
  <si>
    <t>Korting bij leverancier</t>
  </si>
  <si>
    <r>
      <rPr>
        <b/>
        <u/>
        <sz val="10"/>
        <rFont val="Calibri"/>
        <family val="2"/>
      </rPr>
      <t>LIGHTWELL</t>
    </r>
  </si>
  <si>
    <r>
      <rPr>
        <b/>
        <u/>
        <sz val="10"/>
        <rFont val="Calibri"/>
        <family val="2"/>
      </rPr>
      <t>SCHREDER</t>
    </r>
  </si>
  <si>
    <r>
      <rPr>
        <b/>
        <u/>
        <sz val="10"/>
        <rFont val="Calibri"/>
        <family val="2"/>
      </rPr>
      <t>SUSTAINDER</t>
    </r>
  </si>
  <si>
    <r>
      <rPr>
        <b/>
        <u/>
        <sz val="10"/>
        <rFont val="Calibri"/>
        <family val="2"/>
      </rPr>
      <t>ORANGE LIGHTING</t>
    </r>
  </si>
  <si>
    <r>
      <rPr>
        <b/>
        <u/>
        <sz val="10"/>
        <rFont val="Calibri"/>
        <family val="2"/>
      </rPr>
      <t>MAAS &amp; HAGOORT -LUG</t>
    </r>
  </si>
  <si>
    <r>
      <rPr>
        <b/>
        <u/>
        <sz val="10"/>
        <rFont val="Calibri"/>
        <family val="2"/>
      </rPr>
      <t>DE NOOD</t>
    </r>
  </si>
  <si>
    <r>
      <rPr>
        <b/>
        <u/>
        <sz val="10"/>
        <rFont val="Calibri"/>
        <family val="2"/>
      </rPr>
      <t>MIKANA</t>
    </r>
  </si>
  <si>
    <r>
      <rPr>
        <b/>
        <u/>
        <sz val="10"/>
        <rFont val="Calibri"/>
        <family val="2"/>
      </rPr>
      <t>NEDELKO</t>
    </r>
  </si>
  <si>
    <r>
      <rPr>
        <b/>
        <u/>
        <sz val="10"/>
        <rFont val="Calibri"/>
        <family val="2"/>
      </rPr>
      <t>MODERNISTA</t>
    </r>
  </si>
  <si>
    <r>
      <rPr>
        <b/>
        <u/>
        <sz val="10"/>
        <rFont val="Calibri"/>
        <family val="2"/>
      </rPr>
      <t>ECLATEC</t>
    </r>
  </si>
  <si>
    <r>
      <rPr>
        <b/>
        <u/>
        <sz val="10"/>
        <rFont val="Calibri"/>
        <family val="2"/>
      </rPr>
      <t>FAGERHULT</t>
    </r>
  </si>
  <si>
    <r>
      <rPr>
        <b/>
        <u/>
        <sz val="10"/>
        <rFont val="Calibri"/>
        <family val="2"/>
      </rPr>
      <t>INDUSTRIA LIGHTING</t>
    </r>
  </si>
  <si>
    <r>
      <rPr>
        <b/>
        <u/>
        <sz val="10"/>
        <rFont val="Calibri"/>
        <family val="2"/>
      </rPr>
      <t>INNOLUMIS</t>
    </r>
  </si>
  <si>
    <t>LIGHTRONICS OVERIG</t>
  </si>
  <si>
    <r>
      <rPr>
        <b/>
        <u/>
        <sz val="10"/>
        <rFont val="Calibri"/>
        <family val="2"/>
      </rPr>
      <t>SIGNIFY (PHILIPS)</t>
    </r>
    <r>
      <rPr>
        <b/>
        <sz val="10"/>
        <rFont val="Calibri"/>
        <family val="2"/>
      </rPr>
      <t xml:space="preserve"> VRG 71</t>
    </r>
  </si>
  <si>
    <r>
      <rPr>
        <b/>
        <u/>
        <sz val="10"/>
        <rFont val="Calibri"/>
        <family val="2"/>
      </rPr>
      <t>SIGNIFY (PHILIPS)</t>
    </r>
    <r>
      <rPr>
        <b/>
        <sz val="10"/>
        <rFont val="Calibri"/>
        <family val="2"/>
      </rPr>
      <t xml:space="preserve"> VRG 72</t>
    </r>
    <r>
      <rPr>
        <sz val="12"/>
        <color theme="1"/>
        <rFont val="Calibri"/>
        <family val="2"/>
        <scheme val="minor"/>
      </rPr>
      <t/>
    </r>
  </si>
  <si>
    <t>LIGHTRONICS</t>
  </si>
  <si>
    <t>SCHREDER DECORATIEF</t>
  </si>
  <si>
    <t xml:space="preserve">Aantal </t>
  </si>
  <si>
    <t>Netto Prijs</t>
  </si>
  <si>
    <t>Brutto Prijs</t>
  </si>
  <si>
    <t>Totaal</t>
  </si>
  <si>
    <t>In te vullen in post 40 31 10</t>
  </si>
  <si>
    <t xml:space="preserve">Inschrijver dient in onderstaande tabel de kortingspercentages in te vullen die gedurende de contractperiode gehanteerd worden. Deze netto in te vullen bedragen dienen overeen te komen met de ingevulde bedragen uit post 40 31 10 uit de RAW-raamovereenkomst. Mocht dit niet met elkaar overeenkomen, kan opdrachtgever overgaan tot uitsluiting. </t>
  </si>
  <si>
    <t>Rekenvoorbeeld Armaturen</t>
  </si>
  <si>
    <t>Kortingspercentage in kolom I 6-23</t>
  </si>
  <si>
    <t xml:space="preserve">NB: de definitieve armatuur keuze wordt in de contractperiode vastgesteld. </t>
  </si>
  <si>
    <r>
      <rPr>
        <b/>
        <sz val="14"/>
        <color rgb="FFFF0000"/>
        <rFont val="Calibri (Hoofdtekst)"/>
      </rPr>
      <t>Invul instructie:</t>
    </r>
    <r>
      <rPr>
        <sz val="14"/>
        <color theme="1"/>
        <rFont val="Calibri"/>
        <family val="2"/>
        <scheme val="minor"/>
      </rPr>
      <t xml:space="preserve">
Tabel rekend automatisch door uw korting bij leverancier en de toeslagen zoals Handelingskosten en Winst en Risico in te vullen in kolom F - G - H 6 t/m 23 
De uitkomst in </t>
    </r>
    <r>
      <rPr>
        <b/>
        <sz val="14"/>
        <color theme="1"/>
        <rFont val="Calibri"/>
        <family val="2"/>
        <scheme val="minor"/>
      </rPr>
      <t>CEL H44</t>
    </r>
    <r>
      <rPr>
        <sz val="14"/>
        <color theme="1"/>
        <rFont val="Calibri"/>
        <family val="2"/>
        <scheme val="minor"/>
      </rPr>
      <t xml:space="preserve"> dient u in te vullen bij post 40 31 10 in de inschrijfstaat.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</si>
</sst>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_(&quot;€&quot;\ * \(#,##0.00\);_(&quot;€&quot;\ * &quot;-&quot;??_);_(@_)"/>
    <numFmt numFmtId="164" formatCode="_ * #,##0.00_ ;_ * \-#,##0.00_ ;_ * &quot;-&quot;??_ ;_ @_ "/>
    <numFmt numFmtId="165" formatCode="0.0%"/>
  </numFmts>
  <fonts count="43"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b/>
      <sz val="11"/>
      <color theme="3" tint="0.39997558519241921"/>
      <name val="Calibri"/>
      <family val="2"/>
      <scheme val="minor"/>
    </font>
    <font>
      <sz val="11"/>
      <color theme="3" tint="0.39997558519241921"/>
      <name val="Calibri"/>
      <family val="2"/>
      <scheme val="minor"/>
    </font>
    <font>
      <b/>
      <sz val="11"/>
      <color rgb="FFFF0000"/>
      <name val="Calibri"/>
      <family val="2"/>
      <scheme val="minor"/>
    </font>
    <font>
      <i/>
      <sz val="11"/>
      <color theme="1"/>
      <name val="Calibri"/>
      <family val="2"/>
      <scheme val="minor"/>
    </font>
    <font>
      <sz val="11"/>
      <color rgb="FF000000"/>
      <name val="Calibri"/>
      <family val="2"/>
      <scheme val="minor"/>
    </font>
    <font>
      <b/>
      <sz val="12"/>
      <color theme="1"/>
      <name val="Calibri"/>
      <family val="2"/>
      <scheme val="minor"/>
    </font>
    <font>
      <b/>
      <sz val="10"/>
      <name val="Calibri"/>
      <family val="2"/>
    </font>
    <font>
      <b/>
      <u/>
      <sz val="10"/>
      <name val="Calibri"/>
      <family val="2"/>
    </font>
    <font>
      <sz val="8"/>
      <name val="Calibri"/>
      <family val="2"/>
      <scheme val="minor"/>
    </font>
    <font>
      <sz val="11"/>
      <name val="Calibri"/>
      <family val="2"/>
      <scheme val="minor"/>
    </font>
    <font>
      <b/>
      <i/>
      <sz val="11"/>
      <color theme="1"/>
      <name val="Calibri"/>
      <family val="2"/>
      <scheme val="minor"/>
    </font>
    <font>
      <i/>
      <sz val="11"/>
      <color theme="0"/>
      <name val="Calibri"/>
      <family val="2"/>
      <scheme val="minor"/>
    </font>
    <font>
      <b/>
      <i/>
      <sz val="11"/>
      <color rgb="FFFF0000"/>
      <name val="Calibri"/>
      <family val="2"/>
      <scheme val="minor"/>
    </font>
    <font>
      <b/>
      <sz val="11"/>
      <name val="Calibri"/>
      <family val="2"/>
      <scheme val="minor"/>
    </font>
    <font>
      <sz val="14"/>
      <color theme="1"/>
      <name val="Calibri"/>
      <family val="2"/>
      <scheme val="minor"/>
    </font>
    <font>
      <b/>
      <sz val="14"/>
      <color rgb="FFFF0000"/>
      <name val="Calibri (Hoofdtekst)"/>
    </font>
    <font>
      <b/>
      <sz val="14"/>
      <color theme="1"/>
      <name val="Calibri"/>
      <family val="2"/>
      <scheme val="minor"/>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6"/>
        <bgColor indexed="64"/>
      </patternFill>
    </fill>
    <fill>
      <patternFill patternType="solid">
        <fgColor rgb="FF00B0F0"/>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theme="5"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5">
    <xf numFmtId="0" fontId="0" fillId="0" borderId="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4" applyNumberFormat="0" applyAlignment="0" applyProtection="0"/>
    <xf numFmtId="0" fontId="15" fillId="6" borderId="5" applyNumberFormat="0" applyAlignment="0" applyProtection="0"/>
    <xf numFmtId="0" fontId="16" fillId="6" borderId="4" applyNumberFormat="0" applyAlignment="0" applyProtection="0"/>
    <xf numFmtId="0" fontId="17" fillId="0" borderId="6" applyNumberFormat="0" applyFill="0" applyAlignment="0" applyProtection="0"/>
    <xf numFmtId="0" fontId="18" fillId="7" borderId="7" applyNumberFormat="0" applyAlignment="0" applyProtection="0"/>
    <xf numFmtId="0" fontId="19" fillId="0" borderId="0" applyNumberFormat="0" applyFill="0" applyBorder="0" applyAlignment="0" applyProtection="0"/>
    <xf numFmtId="0" fontId="6" fillId="8"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164"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cellStyleXfs>
  <cellXfs count="151">
    <xf numFmtId="0" fontId="0" fillId="0" borderId="0" xfId="0"/>
    <xf numFmtId="0" fontId="23" fillId="0" borderId="0" xfId="0" applyFont="1" applyProtection="1">
      <protection hidden="1"/>
    </xf>
    <xf numFmtId="0" fontId="24" fillId="0" borderId="0" xfId="0" applyFont="1" applyProtection="1">
      <protection hidden="1"/>
    </xf>
    <xf numFmtId="0" fontId="0" fillId="0" borderId="0" xfId="0" applyProtection="1">
      <protection hidden="1"/>
    </xf>
    <xf numFmtId="44" fontId="24" fillId="0" borderId="0" xfId="43" applyFont="1" applyProtection="1">
      <protection hidden="1"/>
    </xf>
    <xf numFmtId="0" fontId="25" fillId="0" borderId="0" xfId="0" applyFont="1" applyProtection="1">
      <protection hidden="1"/>
    </xf>
    <xf numFmtId="0" fontId="4" fillId="0" borderId="0" xfId="0" applyFont="1" applyAlignment="1" applyProtection="1">
      <alignment horizontal="center" wrapText="1"/>
      <protection hidden="1"/>
    </xf>
    <xf numFmtId="0" fontId="25" fillId="0" borderId="0" xfId="0" applyFont="1" applyAlignment="1" applyProtection="1">
      <alignment horizontal="center" wrapText="1"/>
      <protection hidden="1"/>
    </xf>
    <xf numFmtId="0" fontId="31" fillId="0" borderId="10" xfId="0" applyFont="1" applyBorder="1" applyAlignment="1" applyProtection="1">
      <alignment horizontal="center" vertical="center" wrapText="1"/>
      <protection hidden="1"/>
    </xf>
    <xf numFmtId="0" fontId="3" fillId="0" borderId="10" xfId="0" applyFont="1" applyBorder="1" applyAlignment="1" applyProtection="1">
      <alignment horizontal="center" wrapText="1"/>
      <protection hidden="1"/>
    </xf>
    <xf numFmtId="0" fontId="5" fillId="0" borderId="10" xfId="0" applyFont="1" applyBorder="1" applyAlignment="1" applyProtection="1">
      <alignment horizontal="center" wrapText="1"/>
      <protection hidden="1"/>
    </xf>
    <xf numFmtId="0" fontId="30" fillId="0" borderId="10" xfId="0" applyFont="1" applyBorder="1" applyAlignment="1" applyProtection="1">
      <alignment horizontal="center" wrapText="1"/>
      <protection hidden="1"/>
    </xf>
    <xf numFmtId="0" fontId="0" fillId="40" borderId="11" xfId="0" applyFill="1" applyBorder="1" applyAlignment="1" applyProtection="1">
      <alignment horizontal="left" vertical="center"/>
      <protection hidden="1"/>
    </xf>
    <xf numFmtId="0" fontId="0" fillId="40" borderId="11" xfId="0" applyFill="1" applyBorder="1" applyAlignment="1" applyProtection="1">
      <alignment horizontal="center" vertical="center"/>
      <protection hidden="1"/>
    </xf>
    <xf numFmtId="44" fontId="0" fillId="40" borderId="11" xfId="43" applyFont="1" applyFill="1" applyBorder="1" applyAlignment="1" applyProtection="1">
      <alignment horizontal="center" vertical="center"/>
      <protection hidden="1"/>
    </xf>
    <xf numFmtId="0" fontId="33" fillId="41" borderId="11" xfId="0" applyFont="1" applyFill="1" applyBorder="1" applyAlignment="1" applyProtection="1">
      <alignment horizontal="left" vertical="center"/>
      <protection hidden="1"/>
    </xf>
    <xf numFmtId="0" fontId="35" fillId="41" borderId="11" xfId="0" applyFont="1" applyFill="1" applyBorder="1" applyAlignment="1" applyProtection="1">
      <alignment horizontal="center" vertical="center"/>
      <protection hidden="1"/>
    </xf>
    <xf numFmtId="44" fontId="35" fillId="41" borderId="11" xfId="43" applyFont="1" applyFill="1" applyBorder="1" applyAlignment="1" applyProtection="1">
      <alignment horizontal="center" vertical="center"/>
      <protection hidden="1"/>
    </xf>
    <xf numFmtId="0" fontId="26" fillId="35" borderId="19" xfId="0" applyFont="1" applyFill="1" applyBorder="1" applyProtection="1">
      <protection hidden="1"/>
    </xf>
    <xf numFmtId="0" fontId="27" fillId="35" borderId="0" xfId="0" applyFont="1" applyFill="1" applyAlignment="1" applyProtection="1">
      <alignment horizontal="center"/>
      <protection hidden="1"/>
    </xf>
    <xf numFmtId="44" fontId="27" fillId="35" borderId="0" xfId="43" applyFont="1" applyFill="1" applyBorder="1" applyProtection="1">
      <protection hidden="1"/>
    </xf>
    <xf numFmtId="0" fontId="32" fillId="0" borderId="0" xfId="0" applyFont="1" applyAlignment="1" applyProtection="1">
      <alignment horizontal="left" vertical="top" wrapText="1"/>
      <protection hidden="1"/>
    </xf>
    <xf numFmtId="0" fontId="27" fillId="35" borderId="19" xfId="0" applyFont="1" applyFill="1" applyBorder="1" applyAlignment="1" applyProtection="1">
      <alignment horizontal="right"/>
      <protection hidden="1"/>
    </xf>
    <xf numFmtId="9" fontId="27" fillId="35" borderId="0" xfId="44" applyFont="1" applyFill="1" applyBorder="1" applyAlignment="1" applyProtection="1">
      <alignment horizontal="center"/>
      <protection hidden="1"/>
    </xf>
    <xf numFmtId="0" fontId="0" fillId="33" borderId="11" xfId="0" applyFill="1" applyBorder="1" applyAlignment="1" applyProtection="1">
      <alignment horizontal="left" vertical="center"/>
      <protection hidden="1"/>
    </xf>
    <xf numFmtId="0" fontId="0" fillId="33" borderId="11" xfId="0" applyFill="1" applyBorder="1" applyAlignment="1" applyProtection="1">
      <alignment horizontal="center" vertical="center"/>
      <protection hidden="1"/>
    </xf>
    <xf numFmtId="44" fontId="0" fillId="33" borderId="11" xfId="43" applyFont="1" applyFill="1" applyBorder="1" applyAlignment="1" applyProtection="1">
      <alignment horizontal="center" vertical="center"/>
      <protection hidden="1"/>
    </xf>
    <xf numFmtId="0" fontId="27" fillId="35" borderId="19" xfId="0" applyFont="1" applyFill="1" applyBorder="1" applyAlignment="1" applyProtection="1">
      <alignment horizontal="left"/>
      <protection hidden="1"/>
    </xf>
    <xf numFmtId="0" fontId="33" fillId="33" borderId="11" xfId="0" applyFont="1" applyFill="1" applyBorder="1" applyAlignment="1" applyProtection="1">
      <alignment horizontal="left" vertical="center"/>
      <protection hidden="1"/>
    </xf>
    <xf numFmtId="0" fontId="35" fillId="33" borderId="11" xfId="0" applyFont="1" applyFill="1" applyBorder="1" applyAlignment="1" applyProtection="1">
      <alignment horizontal="center" vertical="center"/>
      <protection hidden="1"/>
    </xf>
    <xf numFmtId="44" fontId="35" fillId="33" borderId="11" xfId="43" applyFont="1" applyFill="1" applyBorder="1" applyAlignment="1" applyProtection="1">
      <alignment horizontal="center" vertical="center"/>
      <protection hidden="1"/>
    </xf>
    <xf numFmtId="0" fontId="0" fillId="36" borderId="11" xfId="0" applyFill="1" applyBorder="1" applyAlignment="1" applyProtection="1">
      <alignment horizontal="left" vertical="center"/>
      <protection hidden="1"/>
    </xf>
    <xf numFmtId="0" fontId="0" fillId="36" borderId="11" xfId="0" applyFill="1" applyBorder="1" applyAlignment="1" applyProtection="1">
      <alignment horizontal="center" vertical="center"/>
      <protection hidden="1"/>
    </xf>
    <xf numFmtId="44" fontId="0" fillId="36" borderId="11" xfId="43" applyFont="1" applyFill="1" applyBorder="1" applyAlignment="1" applyProtection="1">
      <alignment horizontal="center" vertical="center"/>
      <protection hidden="1"/>
    </xf>
    <xf numFmtId="0" fontId="0" fillId="43" borderId="11" xfId="0" applyFill="1" applyBorder="1" applyAlignment="1" applyProtection="1">
      <alignment horizontal="left" vertical="center"/>
      <protection hidden="1"/>
    </xf>
    <xf numFmtId="0" fontId="0" fillId="43" borderId="11" xfId="0" applyFill="1" applyBorder="1" applyAlignment="1" applyProtection="1">
      <alignment horizontal="center" vertical="center"/>
      <protection hidden="1"/>
    </xf>
    <xf numFmtId="44" fontId="0" fillId="43" borderId="11" xfId="43" applyFont="1" applyFill="1" applyBorder="1" applyAlignment="1" applyProtection="1">
      <alignment horizontal="center" vertical="center"/>
      <protection hidden="1"/>
    </xf>
    <xf numFmtId="0" fontId="28" fillId="35" borderId="19" xfId="0" applyFont="1" applyFill="1" applyBorder="1" applyAlignment="1" applyProtection="1">
      <alignment horizontal="left"/>
      <protection hidden="1"/>
    </xf>
    <xf numFmtId="9" fontId="6" fillId="35" borderId="0" xfId="44" applyFont="1" applyFill="1" applyBorder="1" applyAlignment="1" applyProtection="1">
      <alignment horizontal="center"/>
      <protection hidden="1"/>
    </xf>
    <xf numFmtId="44" fontId="6" fillId="35" borderId="0" xfId="43" applyFont="1" applyFill="1" applyBorder="1" applyProtection="1">
      <protection hidden="1"/>
    </xf>
    <xf numFmtId="0" fontId="0" fillId="37" borderId="11" xfId="0" applyFill="1" applyBorder="1" applyAlignment="1" applyProtection="1">
      <alignment horizontal="left" vertical="center"/>
      <protection hidden="1"/>
    </xf>
    <xf numFmtId="0" fontId="0" fillId="37" borderId="11" xfId="0" applyFill="1" applyBorder="1" applyAlignment="1" applyProtection="1">
      <alignment horizontal="center" vertical="center"/>
      <protection hidden="1"/>
    </xf>
    <xf numFmtId="44" fontId="0" fillId="37" borderId="11" xfId="43" applyFont="1" applyFill="1" applyBorder="1" applyAlignment="1" applyProtection="1">
      <alignment horizontal="center" vertical="center"/>
      <protection hidden="1"/>
    </xf>
    <xf numFmtId="0" fontId="19" fillId="35" borderId="19" xfId="0" applyFont="1" applyFill="1" applyBorder="1" applyAlignment="1" applyProtection="1">
      <alignment horizontal="right"/>
      <protection hidden="1"/>
    </xf>
    <xf numFmtId="165" fontId="19" fillId="35" borderId="0" xfId="44" applyNumberFormat="1" applyFont="1" applyFill="1" applyBorder="1" applyAlignment="1" applyProtection="1">
      <alignment horizontal="center"/>
      <protection hidden="1"/>
    </xf>
    <xf numFmtId="44" fontId="19" fillId="35" borderId="0" xfId="43" applyFont="1" applyFill="1" applyBorder="1" applyProtection="1">
      <protection hidden="1"/>
    </xf>
    <xf numFmtId="0" fontId="0" fillId="38" borderId="11" xfId="0" applyFill="1" applyBorder="1" applyAlignment="1" applyProtection="1">
      <alignment horizontal="left" vertical="center"/>
      <protection hidden="1"/>
    </xf>
    <xf numFmtId="0" fontId="0" fillId="38" borderId="11" xfId="0" applyFill="1" applyBorder="1" applyAlignment="1" applyProtection="1">
      <alignment horizontal="center" vertical="center"/>
      <protection hidden="1"/>
    </xf>
    <xf numFmtId="44" fontId="0" fillId="38" borderId="11" xfId="43" applyFont="1" applyFill="1" applyBorder="1" applyAlignment="1" applyProtection="1">
      <alignment horizontal="center" vertical="center"/>
      <protection hidden="1"/>
    </xf>
    <xf numFmtId="0" fontId="0" fillId="39" borderId="11" xfId="0" applyFill="1" applyBorder="1" applyAlignment="1" applyProtection="1">
      <alignment horizontal="left" vertical="center"/>
      <protection hidden="1"/>
    </xf>
    <xf numFmtId="0" fontId="0" fillId="39" borderId="11" xfId="0" applyFill="1" applyBorder="1" applyAlignment="1" applyProtection="1">
      <alignment horizontal="center" vertical="center"/>
      <protection hidden="1"/>
    </xf>
    <xf numFmtId="44" fontId="0" fillId="39" borderId="11" xfId="43" applyFont="1" applyFill="1" applyBorder="1" applyAlignment="1" applyProtection="1">
      <alignment horizontal="center" vertical="center"/>
      <protection hidden="1"/>
    </xf>
    <xf numFmtId="0" fontId="19" fillId="35" borderId="0" xfId="0" applyFont="1" applyFill="1" applyAlignment="1" applyProtection="1">
      <alignment horizontal="center"/>
      <protection hidden="1"/>
    </xf>
    <xf numFmtId="0" fontId="0" fillId="42" borderId="11" xfId="0" applyFill="1" applyBorder="1" applyAlignment="1" applyProtection="1">
      <alignment horizontal="left" vertical="center"/>
      <protection hidden="1"/>
    </xf>
    <xf numFmtId="0" fontId="0" fillId="42" borderId="11" xfId="0" applyFill="1" applyBorder="1" applyAlignment="1" applyProtection="1">
      <alignment horizontal="center" vertical="center"/>
      <protection hidden="1"/>
    </xf>
    <xf numFmtId="44" fontId="0" fillId="42" borderId="11" xfId="43" applyFont="1" applyFill="1" applyBorder="1" applyAlignment="1" applyProtection="1">
      <alignment horizontal="center" vertical="center"/>
      <protection hidden="1"/>
    </xf>
    <xf numFmtId="0" fontId="6" fillId="35" borderId="19" xfId="0" applyFont="1" applyFill="1" applyBorder="1" applyProtection="1">
      <protection hidden="1"/>
    </xf>
    <xf numFmtId="0" fontId="6" fillId="35" borderId="0" xfId="0" applyFont="1" applyFill="1" applyProtection="1">
      <protection hidden="1"/>
    </xf>
    <xf numFmtId="0" fontId="6" fillId="35" borderId="19" xfId="0" applyFont="1" applyFill="1" applyBorder="1" applyAlignment="1" applyProtection="1">
      <alignment horizontal="left"/>
      <protection hidden="1"/>
    </xf>
    <xf numFmtId="0" fontId="0" fillId="41" borderId="11" xfId="0" applyFill="1" applyBorder="1" applyAlignment="1" applyProtection="1">
      <alignment horizontal="left" vertical="center"/>
      <protection hidden="1"/>
    </xf>
    <xf numFmtId="0" fontId="0" fillId="41" borderId="11" xfId="0" applyFill="1" applyBorder="1" applyAlignment="1" applyProtection="1">
      <alignment horizontal="center" vertical="center"/>
      <protection hidden="1"/>
    </xf>
    <xf numFmtId="44" fontId="0" fillId="41" borderId="11" xfId="43" applyFont="1" applyFill="1" applyBorder="1" applyAlignment="1" applyProtection="1">
      <alignment horizontal="center" vertical="center"/>
      <protection hidden="1"/>
    </xf>
    <xf numFmtId="0" fontId="6" fillId="35" borderId="19" xfId="0" applyFont="1" applyFill="1" applyBorder="1" applyAlignment="1" applyProtection="1">
      <alignment horizontal="right"/>
      <protection hidden="1"/>
    </xf>
    <xf numFmtId="0" fontId="0" fillId="46" borderId="11" xfId="0" applyFill="1" applyBorder="1" applyAlignment="1" applyProtection="1">
      <alignment horizontal="left" vertical="center"/>
      <protection hidden="1"/>
    </xf>
    <xf numFmtId="0" fontId="0" fillId="46" borderId="11" xfId="0" applyFill="1" applyBorder="1" applyAlignment="1" applyProtection="1">
      <alignment horizontal="center" vertical="center"/>
      <protection hidden="1"/>
    </xf>
    <xf numFmtId="44" fontId="0" fillId="46" borderId="11" xfId="43" applyFont="1" applyFill="1" applyBorder="1" applyAlignment="1" applyProtection="1">
      <alignment horizontal="center" vertical="center"/>
      <protection hidden="1"/>
    </xf>
    <xf numFmtId="0" fontId="0" fillId="47" borderId="11" xfId="0" applyFill="1" applyBorder="1" applyAlignment="1" applyProtection="1">
      <alignment horizontal="left" vertical="center"/>
      <protection hidden="1"/>
    </xf>
    <xf numFmtId="0" fontId="0" fillId="47" borderId="11" xfId="0" applyFill="1" applyBorder="1" applyAlignment="1" applyProtection="1">
      <alignment horizontal="center" vertical="center"/>
      <protection hidden="1"/>
    </xf>
    <xf numFmtId="44" fontId="0" fillId="47" borderId="11" xfId="43" applyFont="1" applyFill="1" applyBorder="1" applyAlignment="1" applyProtection="1">
      <alignment horizontal="center" vertical="center"/>
      <protection hidden="1"/>
    </xf>
    <xf numFmtId="0" fontId="29" fillId="0" borderId="0" xfId="0" applyFont="1" applyProtection="1">
      <protection hidden="1"/>
    </xf>
    <xf numFmtId="0" fontId="21" fillId="35" borderId="15" xfId="0" applyFont="1" applyFill="1" applyBorder="1" applyAlignment="1" applyProtection="1">
      <alignment horizontal="left"/>
      <protection hidden="1"/>
    </xf>
    <xf numFmtId="0" fontId="21" fillId="35" borderId="16" xfId="0" applyFont="1" applyFill="1" applyBorder="1" applyProtection="1">
      <protection hidden="1"/>
    </xf>
    <xf numFmtId="164" fontId="21" fillId="38" borderId="18" xfId="42" applyFont="1" applyFill="1" applyBorder="1" applyAlignment="1" applyProtection="1">
      <alignment horizontal="center" vertical="center"/>
      <protection hidden="1"/>
    </xf>
    <xf numFmtId="0" fontId="0" fillId="45" borderId="11" xfId="0" applyFill="1" applyBorder="1" applyAlignment="1" applyProtection="1">
      <alignment horizontal="left" vertical="center"/>
      <protection hidden="1"/>
    </xf>
    <xf numFmtId="0" fontId="0" fillId="45" borderId="11" xfId="0" applyFill="1" applyBorder="1" applyAlignment="1" applyProtection="1">
      <alignment horizontal="center" vertical="center"/>
      <protection hidden="1"/>
    </xf>
    <xf numFmtId="44" fontId="0" fillId="45" borderId="11" xfId="43" applyFont="1" applyFill="1" applyBorder="1" applyAlignment="1" applyProtection="1">
      <alignment horizontal="center" vertical="center"/>
      <protection hidden="1"/>
    </xf>
    <xf numFmtId="0" fontId="0" fillId="0" borderId="10" xfId="0" applyBorder="1" applyAlignment="1" applyProtection="1">
      <alignment horizontal="center"/>
      <protection hidden="1"/>
    </xf>
    <xf numFmtId="44" fontId="0" fillId="40" borderId="10" xfId="43" applyFont="1" applyFill="1" applyBorder="1" applyAlignment="1" applyProtection="1">
      <alignment horizontal="center" vertical="center"/>
      <protection hidden="1"/>
    </xf>
    <xf numFmtId="44" fontId="35" fillId="41" borderId="10" xfId="43" applyFont="1" applyFill="1" applyBorder="1" applyAlignment="1" applyProtection="1">
      <alignment horizontal="center" vertical="center"/>
      <protection hidden="1"/>
    </xf>
    <xf numFmtId="44" fontId="0" fillId="33" borderId="10" xfId="43" applyFont="1" applyFill="1" applyBorder="1" applyAlignment="1" applyProtection="1">
      <alignment horizontal="center" vertical="center"/>
      <protection hidden="1"/>
    </xf>
    <xf numFmtId="44" fontId="35" fillId="33" borderId="10" xfId="43" applyFont="1" applyFill="1" applyBorder="1" applyAlignment="1" applyProtection="1">
      <alignment horizontal="center" vertical="center"/>
      <protection hidden="1"/>
    </xf>
    <xf numFmtId="44" fontId="0" fillId="36" borderId="10" xfId="43" applyFont="1" applyFill="1" applyBorder="1" applyAlignment="1" applyProtection="1">
      <alignment horizontal="center" vertical="center"/>
      <protection hidden="1"/>
    </xf>
    <xf numFmtId="44" fontId="0" fillId="43" borderId="10" xfId="43" applyFont="1" applyFill="1" applyBorder="1" applyAlignment="1" applyProtection="1">
      <alignment horizontal="center" vertical="center"/>
      <protection hidden="1"/>
    </xf>
    <xf numFmtId="44" fontId="0" fillId="37" borderId="10" xfId="43" applyFont="1" applyFill="1" applyBorder="1" applyAlignment="1" applyProtection="1">
      <alignment horizontal="center" vertical="center"/>
      <protection hidden="1"/>
    </xf>
    <xf numFmtId="44" fontId="0" fillId="38" borderId="10" xfId="43" applyFont="1" applyFill="1" applyBorder="1" applyAlignment="1" applyProtection="1">
      <alignment horizontal="center" vertical="center"/>
      <protection hidden="1"/>
    </xf>
    <xf numFmtId="44" fontId="0" fillId="39" borderId="10" xfId="43" applyFont="1" applyFill="1" applyBorder="1" applyAlignment="1" applyProtection="1">
      <alignment horizontal="center" vertical="center"/>
      <protection hidden="1"/>
    </xf>
    <xf numFmtId="44" fontId="0" fillId="42" borderId="10" xfId="43" applyFont="1" applyFill="1" applyBorder="1" applyAlignment="1" applyProtection="1">
      <alignment horizontal="center" vertical="center"/>
      <protection hidden="1"/>
    </xf>
    <xf numFmtId="44" fontId="0" fillId="41" borderId="10" xfId="43" applyFont="1" applyFill="1" applyBorder="1" applyAlignment="1" applyProtection="1">
      <alignment horizontal="center" vertical="center"/>
      <protection hidden="1"/>
    </xf>
    <xf numFmtId="44" fontId="0" fillId="46" borderId="10" xfId="43" applyFont="1" applyFill="1" applyBorder="1" applyAlignment="1" applyProtection="1">
      <alignment horizontal="center" vertical="center"/>
      <protection hidden="1"/>
    </xf>
    <xf numFmtId="44" fontId="0" fillId="47" borderId="10" xfId="43" applyFont="1" applyFill="1" applyBorder="1" applyAlignment="1" applyProtection="1">
      <alignment horizontal="center" vertical="center"/>
      <protection hidden="1"/>
    </xf>
    <xf numFmtId="44" fontId="0" fillId="45" borderId="10" xfId="43" applyFont="1" applyFill="1" applyBorder="1" applyAlignment="1" applyProtection="1">
      <alignment horizontal="center" vertical="center"/>
      <protection hidden="1"/>
    </xf>
    <xf numFmtId="0" fontId="28" fillId="34" borderId="21" xfId="0" applyFont="1" applyFill="1" applyBorder="1" applyProtection="1">
      <protection hidden="1"/>
    </xf>
    <xf numFmtId="0" fontId="38" fillId="34" borderId="23" xfId="0" applyFont="1" applyFill="1" applyBorder="1" applyAlignment="1" applyProtection="1">
      <alignment horizontal="right"/>
      <protection hidden="1"/>
    </xf>
    <xf numFmtId="44" fontId="36" fillId="34" borderId="18" xfId="0" applyNumberFormat="1" applyFont="1" applyFill="1" applyBorder="1" applyProtection="1">
      <protection hidden="1"/>
    </xf>
    <xf numFmtId="44" fontId="37" fillId="0" borderId="0" xfId="0" applyNumberFormat="1" applyFont="1" applyProtection="1">
      <protection hidden="1"/>
    </xf>
    <xf numFmtId="0" fontId="37" fillId="0" borderId="0" xfId="0" applyFont="1" applyProtection="1">
      <protection hidden="1"/>
    </xf>
    <xf numFmtId="9" fontId="0" fillId="40" borderId="11" xfId="44" applyFont="1" applyFill="1" applyBorder="1" applyAlignment="1" applyProtection="1">
      <alignment horizontal="center" vertical="center"/>
      <protection locked="0" hidden="1"/>
    </xf>
    <xf numFmtId="9" fontId="35" fillId="41" borderId="11" xfId="44" applyFont="1" applyFill="1" applyBorder="1" applyAlignment="1" applyProtection="1">
      <alignment horizontal="center" vertical="center"/>
      <protection locked="0" hidden="1"/>
    </xf>
    <xf numFmtId="9" fontId="0" fillId="33" borderId="11" xfId="44" applyFont="1" applyFill="1" applyBorder="1" applyAlignment="1" applyProtection="1">
      <alignment horizontal="center" vertical="center"/>
      <protection locked="0" hidden="1"/>
    </xf>
    <xf numFmtId="9" fontId="35" fillId="33" borderId="11" xfId="44" applyFont="1" applyFill="1" applyBorder="1" applyAlignment="1" applyProtection="1">
      <alignment horizontal="center" vertical="center"/>
      <protection locked="0" hidden="1"/>
    </xf>
    <xf numFmtId="9" fontId="0" fillId="36" borderId="11" xfId="44" applyFont="1" applyFill="1" applyBorder="1" applyAlignment="1" applyProtection="1">
      <alignment horizontal="center" vertical="center"/>
      <protection locked="0" hidden="1"/>
    </xf>
    <xf numFmtId="9" fontId="0" fillId="43" borderId="11" xfId="44" applyFont="1" applyFill="1" applyBorder="1" applyAlignment="1" applyProtection="1">
      <alignment horizontal="center" vertical="center"/>
      <protection locked="0" hidden="1"/>
    </xf>
    <xf numFmtId="9" fontId="0" fillId="37" borderId="11" xfId="44" applyFont="1" applyFill="1" applyBorder="1" applyAlignment="1" applyProtection="1">
      <alignment horizontal="center" vertical="center"/>
      <protection locked="0" hidden="1"/>
    </xf>
    <xf numFmtId="9" fontId="0" fillId="38" borderId="11" xfId="44" applyFont="1" applyFill="1" applyBorder="1" applyAlignment="1" applyProtection="1">
      <alignment horizontal="center" vertical="center"/>
      <protection locked="0" hidden="1"/>
    </xf>
    <xf numFmtId="9" fontId="0" fillId="39" borderId="11" xfId="44" applyFont="1" applyFill="1" applyBorder="1" applyAlignment="1" applyProtection="1">
      <alignment horizontal="center" vertical="center"/>
      <protection locked="0" hidden="1"/>
    </xf>
    <xf numFmtId="9" fontId="0" fillId="42" borderId="11" xfId="44" applyFont="1" applyFill="1" applyBorder="1" applyAlignment="1" applyProtection="1">
      <alignment horizontal="center" vertical="center"/>
      <protection locked="0" hidden="1"/>
    </xf>
    <xf numFmtId="9" fontId="0" fillId="41" borderId="11" xfId="44" applyFont="1" applyFill="1" applyBorder="1" applyAlignment="1" applyProtection="1">
      <alignment horizontal="center" vertical="center"/>
      <protection locked="0" hidden="1"/>
    </xf>
    <xf numFmtId="9" fontId="0" fillId="46" borderId="11" xfId="44" applyFont="1" applyFill="1" applyBorder="1" applyAlignment="1" applyProtection="1">
      <alignment horizontal="center" vertical="center"/>
      <protection locked="0" hidden="1"/>
    </xf>
    <xf numFmtId="9" fontId="0" fillId="47" borderId="11" xfId="44" applyFont="1" applyFill="1" applyBorder="1" applyAlignment="1" applyProtection="1">
      <alignment horizontal="center" vertical="center"/>
      <protection locked="0" hidden="1"/>
    </xf>
    <xf numFmtId="9" fontId="0" fillId="45" borderId="11" xfId="44" applyFont="1" applyFill="1" applyBorder="1" applyAlignment="1" applyProtection="1">
      <alignment horizontal="center" vertical="center"/>
      <protection locked="0" hidden="1"/>
    </xf>
    <xf numFmtId="10" fontId="0" fillId="40" borderId="11" xfId="44" applyNumberFormat="1" applyFont="1" applyFill="1" applyBorder="1" applyAlignment="1" applyProtection="1">
      <alignment horizontal="center" vertical="center"/>
      <protection locked="0" hidden="1"/>
    </xf>
    <xf numFmtId="0" fontId="35" fillId="0" borderId="0" xfId="0" applyFont="1" applyProtection="1">
      <protection hidden="1"/>
    </xf>
    <xf numFmtId="0" fontId="35" fillId="35" borderId="20" xfId="0" applyFont="1" applyFill="1" applyBorder="1" applyProtection="1">
      <protection hidden="1"/>
    </xf>
    <xf numFmtId="0" fontId="35" fillId="35" borderId="17" xfId="0" applyFont="1" applyFill="1" applyBorder="1" applyProtection="1">
      <protection hidden="1"/>
    </xf>
    <xf numFmtId="44" fontId="39" fillId="0" borderId="0" xfId="0" applyNumberFormat="1" applyFont="1" applyAlignment="1" applyProtection="1">
      <alignment horizontal="center" vertical="center"/>
      <protection hidden="1"/>
    </xf>
    <xf numFmtId="10" fontId="39" fillId="0" borderId="0" xfId="44" applyNumberFormat="1" applyFont="1" applyBorder="1" applyAlignment="1" applyProtection="1">
      <alignment horizontal="left" vertical="center" indent="3"/>
      <protection hidden="1"/>
    </xf>
    <xf numFmtId="0" fontId="18" fillId="44" borderId="12" xfId="0" applyFont="1" applyFill="1" applyBorder="1" applyAlignment="1" applyProtection="1">
      <alignment horizontal="center" vertical="center"/>
      <protection hidden="1"/>
    </xf>
    <xf numFmtId="0" fontId="18" fillId="44" borderId="13" xfId="0" applyFont="1" applyFill="1" applyBorder="1" applyAlignment="1" applyProtection="1">
      <alignment horizontal="center" vertical="center"/>
      <protection hidden="1"/>
    </xf>
    <xf numFmtId="0" fontId="18" fillId="44" borderId="14" xfId="0" applyFont="1" applyFill="1" applyBorder="1" applyAlignment="1" applyProtection="1">
      <alignment horizontal="center" vertical="center"/>
      <protection hidden="1"/>
    </xf>
    <xf numFmtId="0" fontId="18" fillId="44" borderId="15" xfId="0" applyFont="1" applyFill="1" applyBorder="1" applyAlignment="1" applyProtection="1">
      <alignment horizontal="center" vertical="center"/>
      <protection hidden="1"/>
    </xf>
    <xf numFmtId="0" fontId="18" fillId="44" borderId="16" xfId="0" applyFont="1" applyFill="1" applyBorder="1" applyAlignment="1" applyProtection="1">
      <alignment horizontal="center" vertical="center"/>
      <protection hidden="1"/>
    </xf>
    <xf numFmtId="0" fontId="18" fillId="44" borderId="17" xfId="0" applyFont="1" applyFill="1" applyBorder="1" applyAlignment="1" applyProtection="1">
      <alignment horizontal="center" vertical="center"/>
      <protection hidden="1"/>
    </xf>
    <xf numFmtId="0" fontId="2" fillId="0" borderId="21" xfId="0" applyFont="1" applyBorder="1" applyAlignment="1" applyProtection="1">
      <alignment horizontal="center" vertical="center" wrapText="1"/>
      <protection hidden="1"/>
    </xf>
    <xf numFmtId="0" fontId="25" fillId="0" borderId="22" xfId="0" applyFont="1" applyBorder="1" applyAlignment="1" applyProtection="1">
      <alignment horizontal="center" vertical="center" wrapText="1"/>
      <protection hidden="1"/>
    </xf>
    <xf numFmtId="0" fontId="25" fillId="0" borderId="23" xfId="0" applyFont="1" applyBorder="1" applyAlignment="1" applyProtection="1">
      <alignment horizontal="center" vertical="center" wrapText="1"/>
      <protection hidden="1"/>
    </xf>
    <xf numFmtId="0" fontId="28" fillId="0" borderId="21" xfId="0" applyFont="1" applyBorder="1" applyAlignment="1" applyProtection="1">
      <alignment horizontal="center" vertical="center"/>
      <protection hidden="1"/>
    </xf>
    <xf numFmtId="0" fontId="28" fillId="0" borderId="22" xfId="0" applyFont="1" applyBorder="1" applyAlignment="1" applyProtection="1">
      <alignment horizontal="center" vertical="center"/>
      <protection hidden="1"/>
    </xf>
    <xf numFmtId="0" fontId="28" fillId="0" borderId="23" xfId="0" applyFont="1" applyBorder="1" applyAlignment="1" applyProtection="1">
      <alignment horizontal="center" vertical="center"/>
      <protection hidden="1"/>
    </xf>
    <xf numFmtId="0" fontId="40" fillId="34" borderId="12" xfId="0" applyFont="1" applyFill="1" applyBorder="1" applyAlignment="1" applyProtection="1">
      <alignment horizontal="left" vertical="center" wrapText="1"/>
      <protection hidden="1"/>
    </xf>
    <xf numFmtId="0" fontId="40" fillId="34" borderId="13" xfId="0" applyFont="1" applyFill="1" applyBorder="1" applyAlignment="1" applyProtection="1">
      <alignment horizontal="left" vertical="center" wrapText="1"/>
      <protection hidden="1"/>
    </xf>
    <xf numFmtId="0" fontId="40" fillId="34" borderId="14" xfId="0" applyFont="1" applyFill="1" applyBorder="1" applyAlignment="1" applyProtection="1">
      <alignment horizontal="left" vertical="center" wrapText="1"/>
      <protection hidden="1"/>
    </xf>
    <xf numFmtId="0" fontId="40" fillId="34" borderId="19" xfId="0" applyFont="1" applyFill="1" applyBorder="1" applyAlignment="1" applyProtection="1">
      <alignment horizontal="left" vertical="center" wrapText="1"/>
      <protection hidden="1"/>
    </xf>
    <xf numFmtId="0" fontId="40" fillId="34" borderId="0" xfId="0" applyFont="1" applyFill="1" applyAlignment="1" applyProtection="1">
      <alignment horizontal="left" vertical="center" wrapText="1"/>
      <protection hidden="1"/>
    </xf>
    <xf numFmtId="0" fontId="40" fillId="34" borderId="20" xfId="0" applyFont="1" applyFill="1" applyBorder="1" applyAlignment="1" applyProtection="1">
      <alignment horizontal="left" vertical="center" wrapText="1"/>
      <protection hidden="1"/>
    </xf>
    <xf numFmtId="0" fontId="40" fillId="34" borderId="15" xfId="0" applyFont="1" applyFill="1" applyBorder="1" applyAlignment="1" applyProtection="1">
      <alignment horizontal="left" vertical="center" wrapText="1"/>
      <protection hidden="1"/>
    </xf>
    <xf numFmtId="0" fontId="40" fillId="34" borderId="16" xfId="0" applyFont="1" applyFill="1" applyBorder="1" applyAlignment="1" applyProtection="1">
      <alignment horizontal="left" vertical="center" wrapText="1"/>
      <protection hidden="1"/>
    </xf>
    <xf numFmtId="0" fontId="40" fillId="34" borderId="17" xfId="0" applyFont="1" applyFill="1" applyBorder="1" applyAlignment="1" applyProtection="1">
      <alignment horizontal="left" vertical="center" wrapText="1"/>
      <protection hidden="1"/>
    </xf>
    <xf numFmtId="10" fontId="0" fillId="40" borderId="10" xfId="44" applyNumberFormat="1" applyFont="1" applyFill="1" applyBorder="1" applyAlignment="1" applyProtection="1">
      <alignment horizontal="center" vertical="center"/>
      <protection hidden="1"/>
    </xf>
    <xf numFmtId="10" fontId="35" fillId="41" borderId="10" xfId="44" applyNumberFormat="1" applyFont="1" applyFill="1" applyBorder="1" applyAlignment="1" applyProtection="1">
      <alignment horizontal="center" vertical="center"/>
      <protection hidden="1"/>
    </xf>
    <xf numFmtId="10" fontId="0" fillId="33" borderId="10" xfId="44" applyNumberFormat="1" applyFont="1" applyFill="1" applyBorder="1" applyAlignment="1" applyProtection="1">
      <alignment horizontal="center" vertical="center"/>
      <protection hidden="1"/>
    </xf>
    <xf numFmtId="10" fontId="35" fillId="33" borderId="10" xfId="44" applyNumberFormat="1" applyFont="1" applyFill="1" applyBorder="1" applyAlignment="1" applyProtection="1">
      <alignment horizontal="center" vertical="center"/>
      <protection hidden="1"/>
    </xf>
    <xf numFmtId="10" fontId="0" fillId="36" borderId="10" xfId="44" applyNumberFormat="1" applyFont="1" applyFill="1" applyBorder="1" applyAlignment="1" applyProtection="1">
      <alignment horizontal="center" vertical="center"/>
      <protection hidden="1"/>
    </xf>
    <xf numFmtId="10" fontId="0" fillId="43" borderId="10" xfId="44" applyNumberFormat="1" applyFont="1" applyFill="1" applyBorder="1" applyAlignment="1" applyProtection="1">
      <alignment horizontal="center" vertical="center"/>
      <protection hidden="1"/>
    </xf>
    <xf numFmtId="10" fontId="0" fillId="37" borderId="10" xfId="44" applyNumberFormat="1" applyFont="1" applyFill="1" applyBorder="1" applyAlignment="1" applyProtection="1">
      <alignment horizontal="center" vertical="center"/>
      <protection hidden="1"/>
    </xf>
    <xf numFmtId="10" fontId="0" fillId="38" borderId="10" xfId="44" applyNumberFormat="1" applyFont="1" applyFill="1" applyBorder="1" applyAlignment="1" applyProtection="1">
      <alignment horizontal="center" vertical="center"/>
      <protection hidden="1"/>
    </xf>
    <xf numFmtId="10" fontId="0" fillId="39" borderId="10" xfId="44" applyNumberFormat="1" applyFont="1" applyFill="1" applyBorder="1" applyAlignment="1" applyProtection="1">
      <alignment horizontal="center" vertical="center"/>
      <protection hidden="1"/>
    </xf>
    <xf numFmtId="10" fontId="0" fillId="42" borderId="10" xfId="44" applyNumberFormat="1" applyFont="1" applyFill="1" applyBorder="1" applyAlignment="1" applyProtection="1">
      <alignment horizontal="center" vertical="center"/>
      <protection hidden="1"/>
    </xf>
    <xf numFmtId="10" fontId="0" fillId="41" borderId="10" xfId="44" applyNumberFormat="1" applyFont="1" applyFill="1" applyBorder="1" applyAlignment="1" applyProtection="1">
      <alignment horizontal="center" vertical="center"/>
      <protection hidden="1"/>
    </xf>
    <xf numFmtId="10" fontId="0" fillId="46" borderId="10" xfId="44" applyNumberFormat="1" applyFont="1" applyFill="1" applyBorder="1" applyAlignment="1" applyProtection="1">
      <alignment horizontal="center" vertical="center"/>
      <protection hidden="1"/>
    </xf>
    <xf numFmtId="10" fontId="0" fillId="47" borderId="10" xfId="44" applyNumberFormat="1" applyFont="1" applyFill="1" applyBorder="1" applyAlignment="1" applyProtection="1">
      <alignment horizontal="center" vertical="center"/>
      <protection hidden="1"/>
    </xf>
    <xf numFmtId="10" fontId="0" fillId="45" borderId="10" xfId="44" applyNumberFormat="1" applyFont="1" applyFill="1" applyBorder="1" applyAlignment="1" applyProtection="1">
      <alignment horizontal="center" vertical="center"/>
      <protection hidden="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mma" xfId="42" builtinId="3"/>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Procent" xfId="44" builtinId="5"/>
    <cellStyle name="Standaard" xfId="0" builtinId="0"/>
    <cellStyle name="Titel" xfId="1" builtinId="15" customBuiltin="1"/>
    <cellStyle name="Totaal" xfId="17" builtinId="25" customBuiltin="1"/>
    <cellStyle name="Uitvoer" xfId="10" builtinId="21" customBuiltin="1"/>
    <cellStyle name="Valuta" xfId="43" builtinId="4"/>
    <cellStyle name="Verklarende tekst" xfId="16" builtinId="53" customBuiltin="1"/>
    <cellStyle name="Waarschuwingstekst" xfId="14" builtinId="11" customBuiltin="1"/>
  </cellStyles>
  <dxfs count="0"/>
  <tableStyles count="0" defaultTableStyle="TableStyleMedium9" defaultPivotStyle="PivotStyleLight16"/>
  <colors>
    <mruColors>
      <color rgb="FFFFFF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0"/>
  <sheetViews>
    <sheetView showGridLines="0" tabSelected="1" zoomScale="90" zoomScaleNormal="90" workbookViewId="0">
      <selection sqref="A1:XFD1048576"/>
    </sheetView>
  </sheetViews>
  <sheetFormatPr baseColWidth="10" defaultColWidth="0" defaultRowHeight="15" zeroHeight="1" x14ac:dyDescent="0.2"/>
  <cols>
    <col min="1" max="1" width="8.83203125" style="2" customWidth="1"/>
    <col min="2" max="2" width="6.5" style="2" customWidth="1"/>
    <col min="3" max="3" width="1.6640625" style="2" customWidth="1"/>
    <col min="4" max="4" width="3.6640625" style="2" customWidth="1"/>
    <col min="5" max="5" width="38.1640625" style="2" customWidth="1"/>
    <col min="6" max="6" width="22.6640625" style="2" customWidth="1"/>
    <col min="7" max="7" width="11" style="2" customWidth="1"/>
    <col min="8" max="11" width="12.6640625" style="2" customWidth="1"/>
    <col min="12" max="12" width="24.33203125" style="3" customWidth="1"/>
    <col min="13" max="13" width="10.6640625" style="2" customWidth="1"/>
    <col min="14" max="14" width="10.33203125" style="4" customWidth="1"/>
    <col min="15" max="15" width="15.33203125" style="111" customWidth="1"/>
    <col min="16" max="21" width="15.33203125" style="111" hidden="1" customWidth="1"/>
    <col min="22" max="22" width="3.6640625" style="111" customWidth="1"/>
    <col min="23" max="23" width="5.83203125" style="2" hidden="1" customWidth="1"/>
    <col min="24" max="24" width="3" style="2" hidden="1" customWidth="1"/>
    <col min="25" max="25" width="8.83203125" style="2" hidden="1" customWidth="1"/>
    <col min="26" max="26" width="42.6640625" style="2" hidden="1" customWidth="1"/>
    <col min="27" max="16384" width="8.83203125" style="2" hidden="1"/>
  </cols>
  <sheetData>
    <row r="1" spans="5:26" x14ac:dyDescent="0.2">
      <c r="E1" s="1"/>
    </row>
    <row r="2" spans="5:26" ht="17" thickBot="1" x14ac:dyDescent="0.25">
      <c r="E2" s="5"/>
    </row>
    <row r="3" spans="5:26" ht="65.25" customHeight="1" thickBot="1" x14ac:dyDescent="0.25">
      <c r="E3" s="122" t="s">
        <v>40</v>
      </c>
      <c r="F3" s="123"/>
      <c r="G3" s="123"/>
      <c r="H3" s="123"/>
      <c r="I3" s="123"/>
      <c r="J3" s="123"/>
      <c r="K3" s="123"/>
      <c r="L3" s="124"/>
    </row>
    <row r="4" spans="5:26" ht="15" customHeight="1" x14ac:dyDescent="0.2">
      <c r="E4" s="6"/>
      <c r="F4" s="7"/>
      <c r="G4" s="7"/>
      <c r="H4" s="7"/>
      <c r="I4" s="7"/>
      <c r="J4" s="7"/>
      <c r="K4" s="7"/>
      <c r="L4" s="7"/>
    </row>
    <row r="5" spans="5:26" ht="65.25" customHeight="1" thickBot="1" x14ac:dyDescent="0.25">
      <c r="E5" s="8" t="s">
        <v>14</v>
      </c>
      <c r="F5" s="9" t="s">
        <v>16</v>
      </c>
      <c r="G5" s="10" t="s">
        <v>12</v>
      </c>
      <c r="H5" s="10" t="s">
        <v>1</v>
      </c>
      <c r="I5" s="11" t="s">
        <v>13</v>
      </c>
      <c r="L5" s="2"/>
      <c r="N5" s="2"/>
    </row>
    <row r="6" spans="5:26" ht="16" thickBot="1" x14ac:dyDescent="0.25">
      <c r="E6" s="12" t="s">
        <v>17</v>
      </c>
      <c r="F6" s="110"/>
      <c r="G6" s="110"/>
      <c r="H6" s="110"/>
      <c r="I6" s="137">
        <f>U6</f>
        <v>0</v>
      </c>
      <c r="L6" s="125" t="s">
        <v>41</v>
      </c>
      <c r="M6" s="126"/>
      <c r="N6" s="126"/>
      <c r="O6" s="127"/>
      <c r="P6" s="114">
        <f>$N$8*F6</f>
        <v>0</v>
      </c>
      <c r="Q6" s="114">
        <f>$N$8-P6</f>
        <v>500</v>
      </c>
      <c r="R6" s="114">
        <f>Q6*G6</f>
        <v>0</v>
      </c>
      <c r="S6" s="114">
        <f>Q6*H6</f>
        <v>0</v>
      </c>
      <c r="T6" s="114">
        <f>Q6+R6+S6</f>
        <v>500</v>
      </c>
      <c r="U6" s="115">
        <f>($N$8-T6)/$N$8</f>
        <v>0</v>
      </c>
    </row>
    <row r="7" spans="5:26" x14ac:dyDescent="0.2">
      <c r="E7" s="15" t="s">
        <v>33</v>
      </c>
      <c r="F7" s="97"/>
      <c r="G7" s="97"/>
      <c r="H7" s="97"/>
      <c r="I7" s="138">
        <f t="shared" ref="I7:I23" si="0">U7</f>
        <v>0</v>
      </c>
      <c r="L7" s="18" t="s">
        <v>6</v>
      </c>
      <c r="M7" s="19"/>
      <c r="N7" s="20"/>
      <c r="O7" s="112"/>
      <c r="P7" s="114">
        <f t="shared" ref="P7:P21" si="1">$N$8*F7</f>
        <v>0</v>
      </c>
      <c r="Q7" s="114">
        <f t="shared" ref="Q7:Q23" si="2">$N$8-P7</f>
        <v>500</v>
      </c>
      <c r="R7" s="114">
        <f t="shared" ref="R7:R23" si="3">Q7*G7</f>
        <v>0</v>
      </c>
      <c r="S7" s="114">
        <f t="shared" ref="S7:S23" si="4">Q7*H7</f>
        <v>0</v>
      </c>
      <c r="T7" s="114">
        <f t="shared" ref="T7:T21" si="5">Q7+R7+S7</f>
        <v>500</v>
      </c>
      <c r="U7" s="115">
        <f t="shared" ref="U7:U23" si="6">($N$8-T7)/$N$8</f>
        <v>0</v>
      </c>
      <c r="Z7" s="21"/>
    </row>
    <row r="8" spans="5:26" x14ac:dyDescent="0.2">
      <c r="E8" s="15" t="s">
        <v>30</v>
      </c>
      <c r="F8" s="97"/>
      <c r="G8" s="97"/>
      <c r="H8" s="97"/>
      <c r="I8" s="138">
        <f t="shared" si="0"/>
        <v>0</v>
      </c>
      <c r="L8" s="22" t="s">
        <v>7</v>
      </c>
      <c r="M8" s="23"/>
      <c r="N8" s="20">
        <v>500</v>
      </c>
      <c r="O8" s="112"/>
      <c r="P8" s="114">
        <f t="shared" si="1"/>
        <v>0</v>
      </c>
      <c r="Q8" s="114">
        <f t="shared" si="2"/>
        <v>500</v>
      </c>
      <c r="R8" s="114">
        <f t="shared" si="3"/>
        <v>0</v>
      </c>
      <c r="S8" s="114">
        <f t="shared" si="4"/>
        <v>0</v>
      </c>
      <c r="T8" s="114">
        <f t="shared" si="5"/>
        <v>500</v>
      </c>
      <c r="U8" s="115">
        <f t="shared" si="6"/>
        <v>0</v>
      </c>
      <c r="Z8" s="21"/>
    </row>
    <row r="9" spans="5:26" x14ac:dyDescent="0.2">
      <c r="E9" s="24" t="s">
        <v>18</v>
      </c>
      <c r="F9" s="98"/>
      <c r="G9" s="98"/>
      <c r="H9" s="98"/>
      <c r="I9" s="139">
        <f t="shared" si="0"/>
        <v>0</v>
      </c>
      <c r="L9" s="27"/>
      <c r="M9" s="23"/>
      <c r="N9" s="20"/>
      <c r="O9" s="112"/>
      <c r="P9" s="114">
        <f t="shared" si="1"/>
        <v>0</v>
      </c>
      <c r="Q9" s="114">
        <f t="shared" si="2"/>
        <v>500</v>
      </c>
      <c r="R9" s="114">
        <f t="shared" si="3"/>
        <v>0</v>
      </c>
      <c r="S9" s="114">
        <f t="shared" si="4"/>
        <v>0</v>
      </c>
      <c r="T9" s="114">
        <f t="shared" si="5"/>
        <v>500</v>
      </c>
      <c r="U9" s="115">
        <f t="shared" si="6"/>
        <v>0</v>
      </c>
      <c r="Z9" s="21"/>
    </row>
    <row r="10" spans="5:26" x14ac:dyDescent="0.2">
      <c r="E10" s="28" t="s">
        <v>34</v>
      </c>
      <c r="F10" s="99"/>
      <c r="G10" s="99"/>
      <c r="H10" s="99"/>
      <c r="I10" s="140">
        <f t="shared" si="0"/>
        <v>0</v>
      </c>
      <c r="L10" s="27" t="s">
        <v>8</v>
      </c>
      <c r="M10" s="23">
        <v>0.4</v>
      </c>
      <c r="N10" s="20">
        <f>N8*M10</f>
        <v>200</v>
      </c>
      <c r="O10" s="112"/>
      <c r="P10" s="114">
        <f t="shared" si="1"/>
        <v>0</v>
      </c>
      <c r="Q10" s="114">
        <f t="shared" si="2"/>
        <v>500</v>
      </c>
      <c r="R10" s="114">
        <f t="shared" si="3"/>
        <v>0</v>
      </c>
      <c r="S10" s="114">
        <f t="shared" si="4"/>
        <v>0</v>
      </c>
      <c r="T10" s="114">
        <f t="shared" si="5"/>
        <v>500</v>
      </c>
      <c r="U10" s="115">
        <f t="shared" si="6"/>
        <v>0</v>
      </c>
      <c r="Z10" s="21"/>
    </row>
    <row r="11" spans="5:26" x14ac:dyDescent="0.2">
      <c r="E11" s="31" t="s">
        <v>19</v>
      </c>
      <c r="F11" s="100"/>
      <c r="G11" s="100"/>
      <c r="H11" s="100"/>
      <c r="I11" s="141">
        <f t="shared" si="0"/>
        <v>0</v>
      </c>
      <c r="L11" s="22" t="s">
        <v>0</v>
      </c>
      <c r="M11" s="23"/>
      <c r="N11" s="20">
        <f>N8-N10</f>
        <v>300</v>
      </c>
      <c r="O11" s="112"/>
      <c r="P11" s="114">
        <f t="shared" si="1"/>
        <v>0</v>
      </c>
      <c r="Q11" s="114">
        <f t="shared" si="2"/>
        <v>500</v>
      </c>
      <c r="R11" s="114">
        <f t="shared" si="3"/>
        <v>0</v>
      </c>
      <c r="S11" s="114">
        <f t="shared" si="4"/>
        <v>0</v>
      </c>
      <c r="T11" s="114">
        <f t="shared" si="5"/>
        <v>500</v>
      </c>
      <c r="U11" s="115">
        <f t="shared" si="6"/>
        <v>0</v>
      </c>
      <c r="Z11" s="21"/>
    </row>
    <row r="12" spans="5:26" x14ac:dyDescent="0.2">
      <c r="E12" s="34" t="s">
        <v>31</v>
      </c>
      <c r="F12" s="101"/>
      <c r="G12" s="101"/>
      <c r="H12" s="101"/>
      <c r="I12" s="142">
        <f t="shared" si="0"/>
        <v>0</v>
      </c>
      <c r="L12" s="37" t="s">
        <v>5</v>
      </c>
      <c r="M12" s="38"/>
      <c r="N12" s="39"/>
      <c r="O12" s="112"/>
      <c r="P12" s="114">
        <f t="shared" si="1"/>
        <v>0</v>
      </c>
      <c r="Q12" s="114">
        <f t="shared" si="2"/>
        <v>500</v>
      </c>
      <c r="R12" s="114">
        <f t="shared" si="3"/>
        <v>0</v>
      </c>
      <c r="S12" s="114">
        <f t="shared" si="4"/>
        <v>0</v>
      </c>
      <c r="T12" s="114">
        <f t="shared" si="5"/>
        <v>500</v>
      </c>
      <c r="U12" s="115">
        <f t="shared" si="6"/>
        <v>0</v>
      </c>
      <c r="Z12" s="21"/>
    </row>
    <row r="13" spans="5:26" ht="16" x14ac:dyDescent="0.2">
      <c r="E13" s="40" t="s">
        <v>32</v>
      </c>
      <c r="F13" s="102"/>
      <c r="G13" s="102"/>
      <c r="H13" s="102"/>
      <c r="I13" s="143">
        <f t="shared" si="0"/>
        <v>0</v>
      </c>
      <c r="L13" s="43" t="s">
        <v>2</v>
      </c>
      <c r="M13" s="44">
        <v>0.05</v>
      </c>
      <c r="N13" s="45">
        <f>N11*M13</f>
        <v>15</v>
      </c>
      <c r="O13" s="112"/>
      <c r="P13" s="114">
        <f t="shared" si="1"/>
        <v>0</v>
      </c>
      <c r="Q13" s="114">
        <f t="shared" si="2"/>
        <v>500</v>
      </c>
      <c r="R13" s="114">
        <f t="shared" si="3"/>
        <v>0</v>
      </c>
      <c r="S13" s="114">
        <f t="shared" si="4"/>
        <v>0</v>
      </c>
      <c r="T13" s="114">
        <f t="shared" si="5"/>
        <v>500</v>
      </c>
      <c r="U13" s="115">
        <f t="shared" si="6"/>
        <v>0</v>
      </c>
      <c r="Z13" s="21"/>
    </row>
    <row r="14" spans="5:26" x14ac:dyDescent="0.2">
      <c r="E14" s="46" t="s">
        <v>20</v>
      </c>
      <c r="F14" s="103"/>
      <c r="G14" s="103"/>
      <c r="H14" s="103"/>
      <c r="I14" s="144">
        <f t="shared" si="0"/>
        <v>0</v>
      </c>
      <c r="L14" s="43" t="s">
        <v>1</v>
      </c>
      <c r="M14" s="44">
        <v>7.4999999999999997E-2</v>
      </c>
      <c r="N14" s="45">
        <f>N11*M14</f>
        <v>22.5</v>
      </c>
      <c r="O14" s="112"/>
      <c r="P14" s="114">
        <f t="shared" si="1"/>
        <v>0</v>
      </c>
      <c r="Q14" s="114">
        <f t="shared" si="2"/>
        <v>500</v>
      </c>
      <c r="R14" s="114">
        <f t="shared" si="3"/>
        <v>0</v>
      </c>
      <c r="S14" s="114">
        <f t="shared" si="4"/>
        <v>0</v>
      </c>
      <c r="T14" s="114">
        <f t="shared" si="5"/>
        <v>500</v>
      </c>
      <c r="U14" s="115">
        <f t="shared" si="6"/>
        <v>0</v>
      </c>
      <c r="Z14" s="21"/>
    </row>
    <row r="15" spans="5:26" x14ac:dyDescent="0.2">
      <c r="E15" s="49" t="s">
        <v>21</v>
      </c>
      <c r="F15" s="104"/>
      <c r="G15" s="104"/>
      <c r="H15" s="104"/>
      <c r="I15" s="145">
        <f t="shared" si="0"/>
        <v>0</v>
      </c>
      <c r="L15" s="43" t="s">
        <v>3</v>
      </c>
      <c r="M15" s="52"/>
      <c r="N15" s="45">
        <f>SUM(N11:N14)</f>
        <v>337.5</v>
      </c>
      <c r="O15" s="112"/>
      <c r="P15" s="114">
        <f t="shared" si="1"/>
        <v>0</v>
      </c>
      <c r="Q15" s="114">
        <f t="shared" si="2"/>
        <v>500</v>
      </c>
      <c r="R15" s="114">
        <f t="shared" si="3"/>
        <v>0</v>
      </c>
      <c r="S15" s="114">
        <f t="shared" si="4"/>
        <v>0</v>
      </c>
      <c r="T15" s="114">
        <f t="shared" si="5"/>
        <v>500</v>
      </c>
      <c r="U15" s="115">
        <f t="shared" si="6"/>
        <v>0</v>
      </c>
      <c r="Z15" s="21"/>
    </row>
    <row r="16" spans="5:26" x14ac:dyDescent="0.2">
      <c r="E16" s="53" t="s">
        <v>22</v>
      </c>
      <c r="F16" s="105"/>
      <c r="G16" s="105"/>
      <c r="H16" s="105"/>
      <c r="I16" s="146">
        <f t="shared" si="0"/>
        <v>0</v>
      </c>
      <c r="L16" s="56"/>
      <c r="M16" s="57"/>
      <c r="N16" s="39"/>
      <c r="O16" s="112"/>
      <c r="P16" s="114">
        <f t="shared" si="1"/>
        <v>0</v>
      </c>
      <c r="Q16" s="114">
        <f t="shared" si="2"/>
        <v>500</v>
      </c>
      <c r="R16" s="114">
        <f t="shared" si="3"/>
        <v>0</v>
      </c>
      <c r="S16" s="114">
        <f t="shared" si="4"/>
        <v>0</v>
      </c>
      <c r="T16" s="114">
        <f t="shared" si="5"/>
        <v>500</v>
      </c>
      <c r="U16" s="115">
        <f t="shared" si="6"/>
        <v>0</v>
      </c>
      <c r="Z16" s="21"/>
    </row>
    <row r="17" spans="5:26" x14ac:dyDescent="0.2">
      <c r="E17" s="12" t="s">
        <v>23</v>
      </c>
      <c r="F17" s="96"/>
      <c r="G17" s="96"/>
      <c r="H17" s="96"/>
      <c r="I17" s="137">
        <f t="shared" si="0"/>
        <v>0</v>
      </c>
      <c r="L17" s="58" t="s">
        <v>9</v>
      </c>
      <c r="M17" s="57"/>
      <c r="N17" s="39"/>
      <c r="O17" s="112"/>
      <c r="P17" s="114">
        <f t="shared" si="1"/>
        <v>0</v>
      </c>
      <c r="Q17" s="114">
        <f t="shared" si="2"/>
        <v>500</v>
      </c>
      <c r="R17" s="114">
        <f t="shared" si="3"/>
        <v>0</v>
      </c>
      <c r="S17" s="114">
        <f t="shared" si="4"/>
        <v>0</v>
      </c>
      <c r="T17" s="114">
        <f t="shared" si="5"/>
        <v>500</v>
      </c>
      <c r="U17" s="115">
        <f t="shared" si="6"/>
        <v>0</v>
      </c>
      <c r="Z17" s="21"/>
    </row>
    <row r="18" spans="5:26" x14ac:dyDescent="0.2">
      <c r="E18" s="59" t="s">
        <v>24</v>
      </c>
      <c r="F18" s="106"/>
      <c r="G18" s="106"/>
      <c r="H18" s="106"/>
      <c r="I18" s="147">
        <f t="shared" si="0"/>
        <v>0</v>
      </c>
      <c r="L18" s="62" t="s">
        <v>7</v>
      </c>
      <c r="M18" s="57"/>
      <c r="N18" s="39">
        <f>N8</f>
        <v>500</v>
      </c>
      <c r="O18" s="112"/>
      <c r="P18" s="114">
        <f t="shared" si="1"/>
        <v>0</v>
      </c>
      <c r="Q18" s="114">
        <f t="shared" si="2"/>
        <v>500</v>
      </c>
      <c r="R18" s="114">
        <f t="shared" si="3"/>
        <v>0</v>
      </c>
      <c r="S18" s="114">
        <f t="shared" si="4"/>
        <v>0</v>
      </c>
      <c r="T18" s="114">
        <f t="shared" si="5"/>
        <v>500</v>
      </c>
      <c r="U18" s="115">
        <f t="shared" si="6"/>
        <v>0</v>
      </c>
      <c r="Z18" s="21"/>
    </row>
    <row r="19" spans="5:26" ht="16" thickBot="1" x14ac:dyDescent="0.25">
      <c r="E19" s="63" t="s">
        <v>25</v>
      </c>
      <c r="F19" s="107"/>
      <c r="G19" s="107"/>
      <c r="H19" s="107"/>
      <c r="I19" s="148">
        <f t="shared" si="0"/>
        <v>0</v>
      </c>
      <c r="L19" s="62" t="s">
        <v>15</v>
      </c>
      <c r="M19" s="57"/>
      <c r="N19" s="39">
        <f>N15</f>
        <v>337.5</v>
      </c>
      <c r="O19" s="112"/>
      <c r="P19" s="114">
        <f t="shared" si="1"/>
        <v>0</v>
      </c>
      <c r="Q19" s="114">
        <f t="shared" si="2"/>
        <v>500</v>
      </c>
      <c r="R19" s="114">
        <f t="shared" si="3"/>
        <v>0</v>
      </c>
      <c r="S19" s="114">
        <f t="shared" si="4"/>
        <v>0</v>
      </c>
      <c r="T19" s="114">
        <f t="shared" si="5"/>
        <v>500</v>
      </c>
      <c r="U19" s="115">
        <f t="shared" si="6"/>
        <v>0</v>
      </c>
      <c r="Z19" s="21"/>
    </row>
    <row r="20" spans="5:26" ht="16" thickBot="1" x14ac:dyDescent="0.25">
      <c r="E20" s="66" t="s">
        <v>26</v>
      </c>
      <c r="F20" s="108"/>
      <c r="G20" s="108"/>
      <c r="H20" s="108"/>
      <c r="I20" s="149">
        <f t="shared" si="0"/>
        <v>0</v>
      </c>
      <c r="K20" s="69"/>
      <c r="L20" s="70" t="s">
        <v>42</v>
      </c>
      <c r="M20" s="71"/>
      <c r="N20" s="72">
        <f>(N8-N19)/N8*100</f>
        <v>32.5</v>
      </c>
      <c r="O20" s="113" t="s">
        <v>4</v>
      </c>
      <c r="P20" s="114">
        <f t="shared" si="1"/>
        <v>0</v>
      </c>
      <c r="Q20" s="114">
        <f t="shared" si="2"/>
        <v>500</v>
      </c>
      <c r="R20" s="114">
        <f t="shared" si="3"/>
        <v>0</v>
      </c>
      <c r="S20" s="114">
        <f t="shared" si="4"/>
        <v>0</v>
      </c>
      <c r="T20" s="114">
        <f t="shared" si="5"/>
        <v>500</v>
      </c>
      <c r="U20" s="115">
        <f t="shared" si="6"/>
        <v>0</v>
      </c>
      <c r="Z20" s="21"/>
    </row>
    <row r="21" spans="5:26" x14ac:dyDescent="0.2">
      <c r="E21" s="24" t="s">
        <v>27</v>
      </c>
      <c r="F21" s="98"/>
      <c r="G21" s="98"/>
      <c r="H21" s="98"/>
      <c r="I21" s="139">
        <f t="shared" si="0"/>
        <v>0</v>
      </c>
      <c r="K21" s="69"/>
      <c r="P21" s="114">
        <f t="shared" si="1"/>
        <v>0</v>
      </c>
      <c r="Q21" s="114">
        <f t="shared" si="2"/>
        <v>500</v>
      </c>
      <c r="R21" s="114">
        <f t="shared" si="3"/>
        <v>0</v>
      </c>
      <c r="S21" s="114">
        <f t="shared" si="4"/>
        <v>0</v>
      </c>
      <c r="T21" s="114">
        <f t="shared" si="5"/>
        <v>500</v>
      </c>
      <c r="U21" s="115">
        <f t="shared" si="6"/>
        <v>0</v>
      </c>
      <c r="Z21" s="21"/>
    </row>
    <row r="22" spans="5:26" x14ac:dyDescent="0.2">
      <c r="E22" s="31" t="s">
        <v>28</v>
      </c>
      <c r="F22" s="100"/>
      <c r="G22" s="100"/>
      <c r="H22" s="100"/>
      <c r="I22" s="141">
        <f t="shared" si="0"/>
        <v>0</v>
      </c>
      <c r="P22" s="114">
        <f t="shared" ref="P22:P23" si="7">$N$8*F22</f>
        <v>0</v>
      </c>
      <c r="Q22" s="114">
        <f t="shared" si="2"/>
        <v>500</v>
      </c>
      <c r="R22" s="114">
        <f t="shared" si="3"/>
        <v>0</v>
      </c>
      <c r="S22" s="114">
        <f t="shared" si="4"/>
        <v>0</v>
      </c>
      <c r="T22" s="114">
        <f t="shared" ref="T22:T23" si="8">Q22+R22+S22</f>
        <v>500</v>
      </c>
      <c r="U22" s="115">
        <f t="shared" si="6"/>
        <v>0</v>
      </c>
      <c r="Z22" s="21"/>
    </row>
    <row r="23" spans="5:26" x14ac:dyDescent="0.2">
      <c r="E23" s="73" t="s">
        <v>29</v>
      </c>
      <c r="F23" s="109"/>
      <c r="G23" s="109"/>
      <c r="H23" s="109"/>
      <c r="I23" s="150">
        <f t="shared" si="0"/>
        <v>0</v>
      </c>
      <c r="P23" s="114">
        <f t="shared" si="7"/>
        <v>0</v>
      </c>
      <c r="Q23" s="114">
        <f t="shared" si="2"/>
        <v>500</v>
      </c>
      <c r="R23" s="114">
        <f t="shared" si="3"/>
        <v>0</v>
      </c>
      <c r="S23" s="114">
        <f t="shared" si="4"/>
        <v>0</v>
      </c>
      <c r="T23" s="114">
        <f t="shared" si="8"/>
        <v>500</v>
      </c>
      <c r="U23" s="115">
        <f t="shared" si="6"/>
        <v>0</v>
      </c>
    </row>
    <row r="24" spans="5:26" x14ac:dyDescent="0.2"/>
    <row r="25" spans="5:26" ht="16" thickBot="1" x14ac:dyDescent="0.25">
      <c r="F25" s="76" t="s">
        <v>35</v>
      </c>
      <c r="G25" s="76" t="s">
        <v>37</v>
      </c>
      <c r="H25" s="76" t="s">
        <v>36</v>
      </c>
      <c r="I25" s="76" t="s">
        <v>38</v>
      </c>
      <c r="K25" s="69"/>
    </row>
    <row r="26" spans="5:26" ht="15" customHeight="1" x14ac:dyDescent="0.2">
      <c r="E26" s="12" t="s">
        <v>17</v>
      </c>
      <c r="F26" s="13">
        <v>25</v>
      </c>
      <c r="G26" s="14">
        <v>500</v>
      </c>
      <c r="H26" s="14">
        <f>G26-(G26*I6)</f>
        <v>500</v>
      </c>
      <c r="I26" s="77">
        <f>F26*H26</f>
        <v>12500</v>
      </c>
      <c r="L26" s="128" t="s">
        <v>44</v>
      </c>
      <c r="M26" s="129"/>
      <c r="N26" s="129"/>
      <c r="O26" s="130"/>
    </row>
    <row r="27" spans="5:26" x14ac:dyDescent="0.2">
      <c r="E27" s="15" t="s">
        <v>33</v>
      </c>
      <c r="F27" s="16">
        <v>100</v>
      </c>
      <c r="G27" s="17">
        <v>500</v>
      </c>
      <c r="H27" s="17">
        <f t="shared" ref="H27:H43" si="9">G27-(G27*I7)</f>
        <v>500</v>
      </c>
      <c r="I27" s="78">
        <f t="shared" ref="I27:I42" si="10">F27*H27</f>
        <v>50000</v>
      </c>
      <c r="L27" s="131"/>
      <c r="M27" s="132"/>
      <c r="N27" s="132"/>
      <c r="O27" s="133"/>
    </row>
    <row r="28" spans="5:26" ht="17" customHeight="1" x14ac:dyDescent="0.2">
      <c r="E28" s="15" t="s">
        <v>30</v>
      </c>
      <c r="F28" s="16">
        <v>25</v>
      </c>
      <c r="G28" s="17">
        <v>500</v>
      </c>
      <c r="H28" s="17">
        <f t="shared" si="9"/>
        <v>500</v>
      </c>
      <c r="I28" s="78">
        <f t="shared" si="10"/>
        <v>12500</v>
      </c>
      <c r="L28" s="131"/>
      <c r="M28" s="132"/>
      <c r="N28" s="132"/>
      <c r="O28" s="133"/>
    </row>
    <row r="29" spans="5:26" x14ac:dyDescent="0.2">
      <c r="E29" s="24" t="s">
        <v>18</v>
      </c>
      <c r="F29" s="25">
        <v>100</v>
      </c>
      <c r="G29" s="26">
        <v>500</v>
      </c>
      <c r="H29" s="26">
        <f t="shared" si="9"/>
        <v>500</v>
      </c>
      <c r="I29" s="79">
        <f t="shared" si="10"/>
        <v>50000</v>
      </c>
      <c r="J29" s="69"/>
      <c r="L29" s="131"/>
      <c r="M29" s="132"/>
      <c r="N29" s="132"/>
      <c r="O29" s="133"/>
    </row>
    <row r="30" spans="5:26" x14ac:dyDescent="0.2">
      <c r="E30" s="28" t="s">
        <v>34</v>
      </c>
      <c r="F30" s="29">
        <v>25</v>
      </c>
      <c r="G30" s="30">
        <v>500</v>
      </c>
      <c r="H30" s="30">
        <f t="shared" si="9"/>
        <v>500</v>
      </c>
      <c r="I30" s="80">
        <f t="shared" si="10"/>
        <v>12500</v>
      </c>
      <c r="J30" s="69"/>
      <c r="L30" s="131"/>
      <c r="M30" s="132"/>
      <c r="N30" s="132"/>
      <c r="O30" s="133"/>
    </row>
    <row r="31" spans="5:26" ht="18" customHeight="1" x14ac:dyDescent="0.2">
      <c r="E31" s="31" t="s">
        <v>19</v>
      </c>
      <c r="F31" s="32">
        <v>50</v>
      </c>
      <c r="G31" s="33">
        <v>500</v>
      </c>
      <c r="H31" s="33">
        <f t="shared" si="9"/>
        <v>500</v>
      </c>
      <c r="I31" s="81">
        <f t="shared" si="10"/>
        <v>25000</v>
      </c>
      <c r="L31" s="131"/>
      <c r="M31" s="132"/>
      <c r="N31" s="132"/>
      <c r="O31" s="133"/>
    </row>
    <row r="32" spans="5:26" ht="15" customHeight="1" thickBot="1" x14ac:dyDescent="0.25">
      <c r="E32" s="34" t="s">
        <v>31</v>
      </c>
      <c r="F32" s="35">
        <v>100</v>
      </c>
      <c r="G32" s="36">
        <v>500</v>
      </c>
      <c r="H32" s="36">
        <f t="shared" si="9"/>
        <v>500</v>
      </c>
      <c r="I32" s="82">
        <f t="shared" si="10"/>
        <v>50000</v>
      </c>
      <c r="L32" s="134"/>
      <c r="M32" s="135"/>
      <c r="N32" s="135"/>
      <c r="O32" s="136"/>
    </row>
    <row r="33" spans="5:14" ht="17" customHeight="1" x14ac:dyDescent="0.2">
      <c r="E33" s="40" t="s">
        <v>32</v>
      </c>
      <c r="F33" s="41">
        <v>25</v>
      </c>
      <c r="G33" s="42">
        <v>500</v>
      </c>
      <c r="H33" s="42">
        <f t="shared" si="9"/>
        <v>500</v>
      </c>
      <c r="I33" s="83">
        <f t="shared" si="10"/>
        <v>12500</v>
      </c>
      <c r="L33" s="2"/>
      <c r="N33" s="2"/>
    </row>
    <row r="34" spans="5:14" x14ac:dyDescent="0.2">
      <c r="E34" s="46" t="s">
        <v>20</v>
      </c>
      <c r="F34" s="47">
        <v>25</v>
      </c>
      <c r="G34" s="48">
        <v>500</v>
      </c>
      <c r="H34" s="48">
        <f t="shared" si="9"/>
        <v>500</v>
      </c>
      <c r="I34" s="84">
        <f t="shared" si="10"/>
        <v>12500</v>
      </c>
      <c r="L34" s="2"/>
      <c r="N34" s="2"/>
    </row>
    <row r="35" spans="5:14" ht="17" customHeight="1" x14ac:dyDescent="0.2">
      <c r="E35" s="49" t="s">
        <v>21</v>
      </c>
      <c r="F35" s="50">
        <v>20</v>
      </c>
      <c r="G35" s="51">
        <v>500</v>
      </c>
      <c r="H35" s="51">
        <f t="shared" si="9"/>
        <v>500</v>
      </c>
      <c r="I35" s="85">
        <f t="shared" si="10"/>
        <v>10000</v>
      </c>
      <c r="L35" s="2"/>
      <c r="N35" s="2"/>
    </row>
    <row r="36" spans="5:14" ht="16" customHeight="1" x14ac:dyDescent="0.2">
      <c r="E36" s="53" t="s">
        <v>22</v>
      </c>
      <c r="F36" s="54">
        <v>10</v>
      </c>
      <c r="G36" s="55">
        <v>2500</v>
      </c>
      <c r="H36" s="55">
        <f t="shared" si="9"/>
        <v>2500</v>
      </c>
      <c r="I36" s="86">
        <f t="shared" si="10"/>
        <v>25000</v>
      </c>
      <c r="J36" s="69"/>
      <c r="L36" s="2"/>
      <c r="N36" s="2"/>
    </row>
    <row r="37" spans="5:14" x14ac:dyDescent="0.2">
      <c r="E37" s="12" t="s">
        <v>23</v>
      </c>
      <c r="F37" s="13">
        <v>10</v>
      </c>
      <c r="G37" s="14">
        <v>2500</v>
      </c>
      <c r="H37" s="14">
        <f t="shared" si="9"/>
        <v>2500</v>
      </c>
      <c r="I37" s="77">
        <f t="shared" si="10"/>
        <v>25000</v>
      </c>
      <c r="L37" s="2"/>
      <c r="N37" s="2"/>
    </row>
    <row r="38" spans="5:14" x14ac:dyDescent="0.2">
      <c r="E38" s="59" t="s">
        <v>24</v>
      </c>
      <c r="F38" s="60">
        <v>25</v>
      </c>
      <c r="G38" s="61">
        <v>500</v>
      </c>
      <c r="H38" s="61">
        <f t="shared" si="9"/>
        <v>500</v>
      </c>
      <c r="I38" s="87">
        <f t="shared" si="10"/>
        <v>12500</v>
      </c>
      <c r="L38" s="2"/>
      <c r="N38" s="2"/>
    </row>
    <row r="39" spans="5:14" x14ac:dyDescent="0.2">
      <c r="E39" s="63" t="s">
        <v>25</v>
      </c>
      <c r="F39" s="64">
        <v>25</v>
      </c>
      <c r="G39" s="65">
        <v>500</v>
      </c>
      <c r="H39" s="65">
        <f t="shared" si="9"/>
        <v>500</v>
      </c>
      <c r="I39" s="88">
        <f t="shared" si="10"/>
        <v>12500</v>
      </c>
      <c r="L39" s="2"/>
      <c r="N39" s="2"/>
    </row>
    <row r="40" spans="5:14" ht="17" customHeight="1" x14ac:dyDescent="0.2">
      <c r="E40" s="66" t="s">
        <v>26</v>
      </c>
      <c r="F40" s="67">
        <v>25</v>
      </c>
      <c r="G40" s="68">
        <v>500</v>
      </c>
      <c r="H40" s="68">
        <f t="shared" si="9"/>
        <v>500</v>
      </c>
      <c r="I40" s="89">
        <f t="shared" si="10"/>
        <v>12500</v>
      </c>
      <c r="L40" s="2"/>
      <c r="N40" s="2"/>
    </row>
    <row r="41" spans="5:14" x14ac:dyDescent="0.2">
      <c r="E41" s="24" t="s">
        <v>27</v>
      </c>
      <c r="F41" s="25">
        <v>25</v>
      </c>
      <c r="G41" s="26">
        <v>500</v>
      </c>
      <c r="H41" s="26">
        <f t="shared" si="9"/>
        <v>500</v>
      </c>
      <c r="I41" s="79">
        <f t="shared" si="10"/>
        <v>12500</v>
      </c>
      <c r="L41" s="2"/>
      <c r="N41" s="2"/>
    </row>
    <row r="42" spans="5:14" x14ac:dyDescent="0.2">
      <c r="E42" s="31" t="s">
        <v>28</v>
      </c>
      <c r="F42" s="32">
        <v>25</v>
      </c>
      <c r="G42" s="33">
        <v>500</v>
      </c>
      <c r="H42" s="33">
        <f t="shared" si="9"/>
        <v>500</v>
      </c>
      <c r="I42" s="81">
        <f t="shared" si="10"/>
        <v>12500</v>
      </c>
      <c r="L42" s="2"/>
      <c r="N42" s="2"/>
    </row>
    <row r="43" spans="5:14" ht="16" thickBot="1" x14ac:dyDescent="0.25">
      <c r="E43" s="73" t="s">
        <v>29</v>
      </c>
      <c r="F43" s="74">
        <v>100</v>
      </c>
      <c r="G43" s="75">
        <v>500</v>
      </c>
      <c r="H43" s="75">
        <f t="shared" si="9"/>
        <v>500</v>
      </c>
      <c r="I43" s="90">
        <f t="shared" ref="I43" si="11">F43*H43</f>
        <v>50000</v>
      </c>
      <c r="L43" s="2"/>
      <c r="N43" s="2"/>
    </row>
    <row r="44" spans="5:14" ht="16" thickBot="1" x14ac:dyDescent="0.25">
      <c r="F44" s="91"/>
      <c r="G44" s="92" t="s">
        <v>39</v>
      </c>
      <c r="H44" s="93">
        <f>I44/F45</f>
        <v>554.05405405405406</v>
      </c>
      <c r="I44" s="94">
        <f>SUM(I26:I43)</f>
        <v>410000</v>
      </c>
      <c r="J44" s="69"/>
      <c r="L44" s="2"/>
      <c r="N44" s="2"/>
    </row>
    <row r="45" spans="5:14" ht="17" customHeight="1" x14ac:dyDescent="0.2">
      <c r="F45" s="95">
        <f>SUM(F26:F43)</f>
        <v>740</v>
      </c>
      <c r="G45" s="69"/>
      <c r="H45" s="69"/>
      <c r="I45" s="69"/>
      <c r="J45" s="69"/>
      <c r="L45" s="2"/>
      <c r="N45" s="2"/>
    </row>
    <row r="46" spans="5:14" x14ac:dyDescent="0.2">
      <c r="E46" s="69" t="s">
        <v>10</v>
      </c>
      <c r="F46" s="69"/>
      <c r="G46" s="69"/>
      <c r="H46" s="69"/>
      <c r="I46" s="69"/>
      <c r="J46" s="69"/>
      <c r="L46" s="2"/>
      <c r="N46" s="2"/>
    </row>
    <row r="47" spans="5:14" ht="16" thickBot="1" x14ac:dyDescent="0.25">
      <c r="E47" s="69" t="s">
        <v>11</v>
      </c>
      <c r="L47" s="2"/>
      <c r="N47" s="2"/>
    </row>
    <row r="48" spans="5:14" x14ac:dyDescent="0.2">
      <c r="E48" s="116" t="s">
        <v>43</v>
      </c>
      <c r="F48" s="117"/>
      <c r="G48" s="117"/>
      <c r="H48" s="117"/>
      <c r="I48" s="117"/>
      <c r="J48" s="118"/>
      <c r="L48" s="2"/>
      <c r="N48" s="2"/>
    </row>
    <row r="49" spans="5:10" ht="16" thickBot="1" x14ac:dyDescent="0.25">
      <c r="E49" s="119"/>
      <c r="F49" s="120"/>
      <c r="G49" s="120"/>
      <c r="H49" s="120"/>
      <c r="I49" s="120"/>
      <c r="J49" s="121"/>
    </row>
    <row r="50" spans="5:10" x14ac:dyDescent="0.2"/>
  </sheetData>
  <sheetProtection algorithmName="SHA-512" hashValue="K5aHwiO+3sKInmpveZgVr2AgazTCuxEpSXZMJCg9zU06K4ChyceW5SBMDzjtbvWUAw+cR5z9vNmnhx2thiezSw==" saltValue="dViFKrmYOrMfpR1N05ULGQ==" spinCount="100000" sheet="1" objects="1" scenarios="1"/>
  <mergeCells count="4">
    <mergeCell ref="E48:J49"/>
    <mergeCell ref="E3:L3"/>
    <mergeCell ref="L6:O6"/>
    <mergeCell ref="L26:O32"/>
  </mergeCells>
  <phoneticPr fontId="34" type="noConversion"/>
  <pageMargins left="0.70866141732283472" right="0.70866141732283472" top="0.55118110236220474" bottom="0.55118110236220474" header="0.31496062992125984" footer="0.31496062992125984"/>
  <pageSetup paperSize="9" scale="78" orientation="landscape"/>
  <ignoredErrors>
    <ignoredError sqref="I6:I23" unlockedFormula="1"/>
  </ignoredError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kortingen</vt:lpstr>
      <vt:lpstr>kortingen!Afdrukbereik</vt:lpstr>
    </vt:vector>
  </TitlesOfParts>
  <Manager/>
  <Company>BURO-33</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Jean-Marc Pisters</dc:creator>
  <cp:keywords/>
  <dc:description>Alle rechten voorbehouden. © BURO-33, 2018</dc:description>
  <cp:lastModifiedBy>Jean-Marc Pisters</cp:lastModifiedBy>
  <cp:lastPrinted>2014-08-21T09:07:53Z</cp:lastPrinted>
  <dcterms:created xsi:type="dcterms:W3CDTF">2011-07-22T11:26:59Z</dcterms:created>
  <dcterms:modified xsi:type="dcterms:W3CDTF">2023-11-24T13:39:40Z</dcterms:modified>
  <cp:category/>
</cp:coreProperties>
</file>