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1 - JAN 2023 - DEC 2023\20230706 Levering mobiele telefoons\05 Concept documenten\"/>
    </mc:Choice>
  </mc:AlternateContent>
  <xr:revisionPtr revIDLastSave="0" documentId="13_ncr:1_{5CF3EDF4-7C0F-4E81-B5A4-EFBBB6E670D1}" xr6:coauthVersionLast="47" xr6:coauthVersionMax="47" xr10:uidLastSave="{00000000-0000-0000-0000-000000000000}"/>
  <bookViews>
    <workbookView xWindow="-57720" yWindow="-120" windowWidth="29040" windowHeight="15840" activeTab="1" xr2:uid="{D15BCC73-3989-40F4-929E-D51B067D479D}"/>
  </bookViews>
  <sheets>
    <sheet name="instructie ServiceDesk" sheetId="1" r:id="rId1"/>
    <sheet name="instructie leverancier" sheetId="2" r:id="rId2"/>
    <sheet name="gunningscriteria" sheetId="3" r:id="rId3"/>
    <sheet name="Gunningscriterium 1. Prijs" sheetId="4" r:id="rId4"/>
    <sheet name="Gunningscriterium 2. Levertijd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5" l="1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K31" i="4" s="1"/>
  <c r="I9" i="4"/>
  <c r="K9" i="4" s="1"/>
  <c r="B20" i="3"/>
  <c r="C34" i="5"/>
  <c r="A33" i="5"/>
  <c r="B33" i="5" s="1"/>
  <c r="A12" i="5"/>
  <c r="B12" i="5" s="1"/>
  <c r="A13" i="5"/>
  <c r="B13" i="5" s="1"/>
  <c r="A14" i="5"/>
  <c r="B14" i="5" s="1"/>
  <c r="A15" i="5"/>
  <c r="B15" i="5" s="1"/>
  <c r="A16" i="5"/>
  <c r="B16" i="5" s="1"/>
  <c r="A17" i="5"/>
  <c r="B17" i="5" s="1"/>
  <c r="A18" i="5"/>
  <c r="B18" i="5" s="1"/>
  <c r="A19" i="5"/>
  <c r="B19" i="5" s="1"/>
  <c r="A20" i="5"/>
  <c r="B20" i="5" s="1"/>
  <c r="A21" i="5"/>
  <c r="B21" i="5" s="1"/>
  <c r="A22" i="5"/>
  <c r="B22" i="5" s="1"/>
  <c r="A23" i="5"/>
  <c r="B23" i="5" s="1"/>
  <c r="A24" i="5"/>
  <c r="B24" i="5" s="1"/>
  <c r="A25" i="5"/>
  <c r="B25" i="5" s="1"/>
  <c r="A26" i="5"/>
  <c r="B26" i="5" s="1"/>
  <c r="A27" i="5"/>
  <c r="B27" i="5" s="1"/>
  <c r="A28" i="5"/>
  <c r="B28" i="5" s="1"/>
  <c r="A29" i="5"/>
  <c r="B29" i="5" s="1"/>
  <c r="A30" i="5"/>
  <c r="B30" i="5" s="1"/>
  <c r="A31" i="5"/>
  <c r="B31" i="5" s="1"/>
  <c r="A32" i="5"/>
  <c r="B32" i="5" s="1"/>
  <c r="A11" i="5"/>
  <c r="B11" i="5" s="1"/>
  <c r="B6" i="5"/>
  <c r="B7" i="5"/>
  <c r="B8" i="5"/>
  <c r="B5" i="5"/>
  <c r="B6" i="3"/>
  <c r="K32" i="4" l="1"/>
</calcChain>
</file>

<file path=xl/sharedStrings.xml><?xml version="1.0" encoding="utf-8"?>
<sst xmlns="http://schemas.openxmlformats.org/spreadsheetml/2006/main" count="189" uniqueCount="135">
  <si>
    <t>omschrijving</t>
  </si>
  <si>
    <t>artikelnummer leverancier</t>
  </si>
  <si>
    <t>artikelnummer fabrikant</t>
  </si>
  <si>
    <t>verpakkings eenheid</t>
  </si>
  <si>
    <t>aantal (stuks)</t>
  </si>
  <si>
    <t>Gunningscriteria</t>
  </si>
  <si>
    <t>Totaal</t>
  </si>
  <si>
    <t>aantal punten</t>
  </si>
  <si>
    <t>maximum aantal punten</t>
  </si>
  <si>
    <t xml:space="preserve">Het aantal punten dat volgens dit criterium kan worden behaald wordt berekend volgens de formule: </t>
  </si>
  <si>
    <t>LP * MP</t>
  </si>
  <si>
    <t>P</t>
  </si>
  <si>
    <t>= score</t>
  </si>
  <si>
    <t>MP = maximum aantal te behalen punten </t>
  </si>
  <si>
    <t>LP   = offerte met de laagste prijs </t>
  </si>
  <si>
    <t>P     = prijs van de desbetreffende raamcontractant</t>
  </si>
  <si>
    <t>Gunningscriterium 1: Prijs</t>
  </si>
  <si>
    <t xml:space="preserve">Het aantal punten dat volgens dit criterium kan worden behaald wordt berekend volgens de onderstaande tabel: </t>
  </si>
  <si>
    <t>levertijd in dagen</t>
  </si>
  <si>
    <t>1. Totaalprijs</t>
  </si>
  <si>
    <t>2. Levertijd</t>
  </si>
  <si>
    <t>De Raamcontractant met het hoogste Totaal aantal punten krijgt de opdracht gegund.</t>
  </si>
  <si>
    <t>Beoordeling Gunningscriterium 1. Totaalprijs</t>
  </si>
  <si>
    <t>Beoordeling Gunningscriterium 2. Levertijd</t>
  </si>
  <si>
    <t>NB: Levertijd is niet standaard onderdeel van de gunningscriteria.</t>
  </si>
  <si>
    <t>Naam raamcontractant</t>
  </si>
  <si>
    <t>Naam rechtsgeldig vertegenwoordiger</t>
  </si>
  <si>
    <t xml:space="preserve">Plaats </t>
  </si>
  <si>
    <t>Datum</t>
  </si>
  <si>
    <t>Handtekening:</t>
  </si>
  <si>
    <t>Gunningscriterium 2: Levertijd</t>
  </si>
  <si>
    <t>Gemiddelde levertijd</t>
  </si>
  <si>
    <t>Prijs</t>
  </si>
  <si>
    <t>Totaalprijs</t>
  </si>
  <si>
    <t>Het kan dus zijn dat de Levertijd met 0 punten wordt gewaardeerd.</t>
  </si>
  <si>
    <t>BTW</t>
  </si>
  <si>
    <t>Instructie medewerkers Servicedesk VRU</t>
  </si>
  <si>
    <t>1.</t>
  </si>
  <si>
    <t>Vul in het tabblad "gunningscriteria" de grijs gearceerde velden van de bovenste tabel in:</t>
  </si>
  <si>
    <t>2.</t>
  </si>
  <si>
    <t>3.</t>
  </si>
  <si>
    <t>levertijd in dagen indien langer dan standaard</t>
  </si>
  <si>
    <t>4.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</si>
  <si>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Aantal te behalen punten voor prijs (altijd invullen)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</si>
  <si>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Indien je minder rijen nodig hebt dan in het formulier zijn opgenomen, kun je de resterende rijen leeg laten of de rijen die leeg zijn verwijderen.</t>
    </r>
  </si>
  <si>
    <t>Tabblad "gunningscriteria"</t>
  </si>
  <si>
    <t>Tabblad "gunningscriterium 1. Prijs"</t>
  </si>
  <si>
    <t>Vul in het tabblad "gunningscriterium 1. Prijs" de grijs gearceerde velden van de tabel in:</t>
  </si>
  <si>
    <t>Wees zo specifiek mogelijk, geef bijvoorbeeld ook aan welke processorsnelheid, hoeveelheid geheugen, specificatie soort USB-aansluiting, etc.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</si>
  <si>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Kolom A - </t>
    </r>
    <r>
      <rPr>
        <i/>
        <sz val="11"/>
        <color theme="1"/>
        <rFont val="Calibri"/>
        <family val="2"/>
      </rPr>
      <t>omschrijving</t>
    </r>
    <r>
      <rPr>
        <sz val="11"/>
        <color theme="1"/>
        <rFont val="Calibri"/>
        <family val="2"/>
      </rPr>
      <t>: een omschrijving van het betreffende product.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</si>
  <si>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Kolom B - </t>
    </r>
    <r>
      <rPr>
        <i/>
        <sz val="11"/>
        <color theme="1"/>
        <rFont val="Calibri"/>
        <family val="2"/>
      </rPr>
      <t>aantal (stuks)</t>
    </r>
    <r>
      <rPr>
        <sz val="11"/>
        <color theme="1"/>
        <rFont val="Calibri"/>
        <family val="2"/>
      </rPr>
      <t>: hoeveel stuks je nodig hebt.</t>
    </r>
  </si>
  <si>
    <t>Uw offerte dient uiterlijk te worden ingediend op:</t>
  </si>
  <si>
    <t>&lt;&lt;datum&gt;&gt;</t>
  </si>
  <si>
    <t>&lt;&lt;tijd&gt;&gt;</t>
  </si>
  <si>
    <t>Bepaal de waarde van de opdracht (op basis van bijvoorbeeld de prijzen op internet).</t>
  </si>
  <si>
    <r>
      <t xml:space="preserve">Welke partij dit is, vind je in eis 11.1 van het Programma van Eisen. </t>
    </r>
    <r>
      <rPr>
        <i/>
        <sz val="11"/>
        <color theme="1"/>
        <rFont val="Calibri"/>
        <family val="2"/>
      </rPr>
      <t>(Na gunning wordt deze informatie hier ingevoegd met de namen van de partijen).</t>
    </r>
  </si>
  <si>
    <t>Algemeen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</si>
  <si>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Is de waarde exclusief BTW minder dan € 750? Dan stuur je deze minicompetitie naar één partij.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</si>
  <si>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Is de waarde exclusief BTW € 750 of meer? Dan stuur je deze minicompetitie naar alle drie (twee) de gecontracteerde partijen op.</t>
    </r>
  </si>
  <si>
    <t>(Na gunning wordt de leveranciersinformatie hier ingevoegd met de namen van de partijen).</t>
  </si>
  <si>
    <t>5.</t>
  </si>
  <si>
    <t>Indien er ook punten toegekend worden aan Levertijd:
Vul in het tabblad "gunningscriteria" de grijs gearceerde velden van de tabel onder "Beoordeling Gunningscriterium 2. Levertijd" in:</t>
  </si>
  <si>
    <t>Vul in het tabblad "gunningscriteria" de grijs gearceerde velden onder "Uw offerte dient uiterlijk te worden ingediend op" in:</t>
  </si>
  <si>
    <t>Let hierbij niet op de standaard verpakkingseenheid; als je bijvoorbeeld 4 stuks screenprotectors wilt en deze worden in een verpakking van 2 stuks verkocht, vul je hier bij aantal 4 in.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</si>
  <si>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Kolom C - </t>
    </r>
    <r>
      <rPr>
        <i/>
        <sz val="11"/>
        <color theme="1"/>
        <rFont val="Calibri"/>
        <family val="2"/>
      </rPr>
      <t>artikelnummer fabrikant</t>
    </r>
    <r>
      <rPr>
        <sz val="11"/>
        <color theme="1"/>
        <rFont val="Calibri"/>
        <family val="2"/>
      </rPr>
      <t>: het artikelnummer van de fabrikant</t>
    </r>
  </si>
  <si>
    <t>Vul dit altijd in. Zo krijg je exact wat je vraagt.</t>
  </si>
  <si>
    <t>6.</t>
  </si>
  <si>
    <t>a</t>
  </si>
  <si>
    <t>b</t>
  </si>
  <si>
    <t>c</t>
  </si>
  <si>
    <t>d</t>
  </si>
  <si>
    <t>Tabblad "gunningscriterium 2. Levertijd"</t>
  </si>
  <si>
    <t>7.</t>
  </si>
  <si>
    <t>De gegevens hier worden over genomen van het tabblad "gunningscriterium 1. Prijs". Hier hoeft dus niets ingevuld te worden.</t>
  </si>
  <si>
    <t>Verzenden van de offerteaanvraag</t>
  </si>
  <si>
    <t>8.</t>
  </si>
  <si>
    <t>a.</t>
  </si>
  <si>
    <t>Verstuur de mini competitie, afhankelijk van de geraamde waarde, naar:</t>
  </si>
  <si>
    <t>b.</t>
  </si>
  <si>
    <t>Opdrachtwaarde &lt; € 750 exclusief BTW: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</si>
  <si>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van 15 april 2024 tot 15 december 2024 aan partij (</t>
    </r>
    <r>
      <rPr>
        <i/>
        <sz val="11"/>
        <color theme="1"/>
        <rFont val="Calibri"/>
        <family val="2"/>
      </rPr>
      <t>&lt;&lt;naam en e-mail als eerste geëindigde partij invullen&gt;&gt;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</si>
  <si>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van 15 december 2024 tot 15 augustus 2025 aan partij (</t>
    </r>
    <r>
      <rPr>
        <i/>
        <sz val="11"/>
        <color theme="1"/>
        <rFont val="Calibri"/>
        <family val="2"/>
      </rPr>
      <t>&lt;&lt;naam en e-mail als tweede geëindigde partij invullen&gt;&gt;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</si>
  <si>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> van 15 augustus 2025 tot 15 april 2026 aan partij (</t>
    </r>
    <r>
      <rPr>
        <i/>
        <sz val="11"/>
        <color theme="1"/>
        <rFont val="Calibri"/>
        <family val="2"/>
      </rPr>
      <t>&lt;&lt;naam en e-mail als derde geëindigde partij invullen&gt;&gt;</t>
    </r>
    <r>
      <rPr>
        <sz val="11"/>
        <color theme="1"/>
        <rFont val="Calibri"/>
        <family val="2"/>
      </rPr>
      <t>)</t>
    </r>
  </si>
  <si>
    <t>Opdrachtwaarde vanaf € 750 exclusief BTW:</t>
  </si>
  <si>
    <t>Aan alle gecontracteerde partijen: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</si>
  <si>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(</t>
    </r>
    <r>
      <rPr>
        <i/>
        <sz val="11"/>
        <color theme="1"/>
        <rFont val="Calibri"/>
        <family val="2"/>
      </rPr>
      <t>&lt;&lt;naam en e-mail als eerste geëindigde partij invullen&gt;&gt;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</si>
  <si>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</t>
    </r>
    <r>
      <rPr>
        <i/>
        <sz val="11"/>
        <color theme="1"/>
        <rFont val="Calibri"/>
        <family val="2"/>
      </rPr>
      <t>&lt;&lt;naam en e-mail als tweede geëindigde partij invullen&gt;&gt;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</si>
  <si>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> (</t>
    </r>
    <r>
      <rPr>
        <i/>
        <sz val="11"/>
        <color theme="1"/>
        <rFont val="Calibri"/>
        <family val="2"/>
      </rPr>
      <t>&lt;&lt;naam en e-mail als derde geëindigde partij invullen&gt;&gt;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</si>
  <si>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> cc aan inkoop@vru.nl</t>
    </r>
  </si>
  <si>
    <t>Instructie medewerkers leverancier</t>
  </si>
  <si>
    <t>De leverancier vult alle geel gearceerde velden in:</t>
  </si>
  <si>
    <t>Op dit tabblad vindt u de volgende informatie:</t>
  </si>
  <si>
    <t>(Levertijd is niet standaard onderdeel van de gunningscriteria)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</si>
  <si>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De weging van de gunningscriteria Prijs en Levertijd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</si>
  <si>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Indien van toepassing: </t>
    </r>
    <r>
      <rPr>
        <sz val="11"/>
        <color theme="1"/>
        <rFont val="Calibri"/>
        <family val="2"/>
      </rPr>
      <t>De weging van de gunningscriteria Prijs en Levertijd (onder "</t>
    </r>
    <r>
      <rPr>
        <i/>
        <sz val="11"/>
        <color theme="1"/>
        <rFont val="Calibri"/>
        <family val="2"/>
      </rPr>
      <t>Beoordeling Gunningscriterium 2. Levertijd</t>
    </r>
    <r>
      <rPr>
        <sz val="11"/>
        <color theme="1"/>
        <rFont val="Calibri"/>
        <family val="2"/>
        <charset val="2"/>
      </rPr>
      <t>").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</si>
  <si>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De datum en tijdstip waarop u uiterlijk de ingevulde minicompetitie retour dient te sturen.</t>
    </r>
  </si>
  <si>
    <t>d.</t>
  </si>
  <si>
    <t>U hoeft hier dus geen informatie in te vullen.</t>
  </si>
  <si>
    <t>In de kop van het tabblad dient u de volgende gegevens in te vullen: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</si>
  <si>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Naam rechtsgeldig vertegenwoordiger</t>
    </r>
    <r>
      <rPr>
        <sz val="11"/>
        <color theme="1"/>
        <rFont val="Calibri"/>
        <family val="2"/>
      </rPr>
      <t>: de naam van de persoon die de minicompetitie rechtsgeldig voorziet van een handtekening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</si>
  <si>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Datum</t>
    </r>
    <r>
      <rPr>
        <sz val="11"/>
        <color theme="1"/>
        <rFont val="Calibri"/>
        <family val="2"/>
      </rPr>
      <t>: de datum van ondertekening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</si>
  <si>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Plaats</t>
    </r>
    <r>
      <rPr>
        <sz val="11"/>
        <color theme="1"/>
        <rFont val="Calibri"/>
        <family val="2"/>
      </rPr>
      <t>: de plaats van ondertekening (vaak de vestigingsplaats)</t>
    </r>
  </si>
  <si>
    <t>e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</si>
  <si>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H</t>
    </r>
    <r>
      <rPr>
        <i/>
        <sz val="11"/>
        <color theme="1"/>
        <rFont val="Calibri"/>
        <family val="2"/>
      </rPr>
      <t>andtekening</t>
    </r>
    <r>
      <rPr>
        <sz val="11"/>
        <color theme="1"/>
        <rFont val="Calibri"/>
        <family val="2"/>
      </rPr>
      <t xml:space="preserve">: de handtekening van de persoon als bij b ingevuld. </t>
    </r>
  </si>
  <si>
    <t>In de tabel dient u per gevraagd artikel de volgende gegevens in te vullen: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</si>
  <si>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Naam raamcontractant</t>
    </r>
    <r>
      <rPr>
        <sz val="11"/>
        <color theme="1"/>
        <rFont val="Calibri"/>
        <family val="2"/>
      </rPr>
      <t>: de naam van uw organisatie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</si>
  <si>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Verpakkingseenheid</t>
    </r>
    <r>
      <rPr>
        <sz val="11"/>
        <color theme="1"/>
        <rFont val="Calibri"/>
        <family val="2"/>
      </rPr>
      <t>: de verpakkingseenheid waarin u het product aanbiedt (bijv. stuks, doos a 2 stuks, etc).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</si>
  <si>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L</t>
    </r>
    <r>
      <rPr>
        <i/>
        <sz val="11"/>
        <color theme="1"/>
        <rFont val="Calibri"/>
        <family val="2"/>
      </rPr>
      <t>evertijd: de levertijd van het betreffende artikel. 
Alleen invullen indien levertijd geen gunningscriterium is.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</si>
  <si>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BTW: percentage aanpassen indien van toepassing. </t>
    </r>
  </si>
  <si>
    <t>f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</si>
  <si>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Prijs: deze kolom bevat formules en mag u niet aanpassen! </t>
    </r>
  </si>
  <si>
    <t>In de kop van het tabblad worden de volgende gegevens over genomen van het tabblad "Gunningscriterium 1. Prijs":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</si>
  <si>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Naam raamcontractant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</si>
  <si>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Naam rechtsgeldig vertegenwoordiger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</si>
  <si>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Datum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</si>
  <si>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Plaats</t>
    </r>
    <r>
      <rPr>
        <sz val="11"/>
        <color theme="1"/>
        <rFont val="Calibri"/>
        <family val="2"/>
      </rPr>
      <t xml:space="preserve">: de plaats van ondertekening 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</si>
  <si>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Artikelnummer leverancier</t>
    </r>
    <r>
      <rPr>
        <sz val="11"/>
        <color theme="1"/>
        <rFont val="Calibri"/>
        <family val="2"/>
      </rPr>
      <t>: het artikelnummer voor bestelling zoals bij u bekend.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</si>
  <si>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Levertijd in dagen</t>
    </r>
    <r>
      <rPr>
        <sz val="11"/>
        <color theme="1"/>
        <rFont val="Calibri"/>
        <family val="2"/>
      </rPr>
      <t>: de levertijd van het betreffende artikel in dagen.</t>
    </r>
  </si>
  <si>
    <t>Dit zijn kalenderdagen en geen werkdagen!</t>
  </si>
  <si>
    <t>Verstuur de ingevulde en rechtsgeldig ondertekende mini competitie, afhankelijk van de waarde, naar: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</si>
  <si>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servicedesk@vru.nl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</si>
  <si>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inkoop@vru.nl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</si>
  <si>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Het toesturen van de ingevulde minicompetitie naar andere personen of mailadressen binnen de VRU (ook in cc en bcc) leidt er toe dat uw offerte terzijde wordt gelegd en u dus niet in aanmerking komt voor gunning!</t>
    </r>
  </si>
  <si>
    <t xml:space="preserve">&gt; 7 </t>
  </si>
  <si>
    <t>Bepaal hoeveel punten je wilt geven voor prijs en hoeveel voor levertijd.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</si>
  <si>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Kolom "aantal punten": het aantal punten dat wordt toegekend voor het betreffende aantal dagen.
    </t>
    </r>
    <r>
      <rPr>
        <sz val="11"/>
        <color theme="1"/>
        <rFont val="Calibri"/>
        <family val="2"/>
        <charset val="2"/>
      </rPr>
      <t xml:space="preserve">De snelste levertijd krijgt automatisch het maximaal aantal punten.
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</si>
  <si>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Je kunt de punten verder verdelen zoals je zelf wilt. Hierbij geldt alleen: later geleverd = minder punten</t>
    </r>
  </si>
  <si>
    <t>Alleen als levertijd belangrijk is en je de artikelen sneller nodig hebt dan de standaard levertijd van 5 werkdagen: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</si>
  <si>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Datum waarop je de offerte uiterlijk wilt ontvangen</t>
    </r>
    <r>
      <rPr>
        <sz val="11"/>
        <color theme="1"/>
        <rFont val="Calibri"/>
        <family val="2"/>
        <charset val="2"/>
      </rPr>
      <t xml:space="preserve"> (standaard: 5 werkdagen na verzenden)</t>
    </r>
  </si>
  <si>
    <t>kortings percentage</t>
  </si>
  <si>
    <t>prijs volgens productenten prijslijst per  
stuk excl. BTW</t>
  </si>
  <si>
    <t>prijs per stuk incl. korting excl. BTW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</si>
  <si>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>Aantal te behalen punten voor levertijd (altijd 0 (nul) invullen als dit niet van toepassing is)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</si>
  <si>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Tijdstip waarvoor de offerte moet zijn ontvangen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</si>
  <si>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"/>
        <family val="2"/>
      </rPr>
      <t xml:space="preserve"> </t>
    </r>
    <r>
      <rPr>
        <i/>
        <sz val="11"/>
        <color theme="1"/>
        <rFont val="Calibri"/>
        <family val="2"/>
      </rPr>
      <t>Prijs per stuk</t>
    </r>
    <r>
      <rPr>
        <sz val="11"/>
        <color theme="1"/>
        <rFont val="Calibri"/>
        <family val="2"/>
      </rPr>
      <t>: de prijs per stuk van het artikel volgens de producenten prijslijst voor zakelijke markt of, indien deze niet beschikbaar is, de consumenten markt.
Indien het artikel in een grotere eenheid dan 1 stuks wordt aangeboden (bijvoorbeeld verpakking van 2 stuks, dient de prijs te worden terug gerekend naar een prijs per stuk.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</si>
</sst>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[$-F400]h:mm:ss\ AM/PM"/>
    <numFmt numFmtId="166" formatCode="_ [$€-413]\ * #,##0.00_ ;_ [$€-413]\ * \-#,##0.00_ ;_ [$€-413]\ * &quot;-&quot;??_ ;_ @_ "/>
  </numFmts>
  <fonts count="12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rgb="FFC00000"/>
      <name val="Calibri"/>
      <family val="2"/>
    </font>
    <font>
      <b/>
      <sz val="14"/>
      <color theme="0"/>
      <name val="Calibri"/>
      <family val="2"/>
    </font>
    <font>
      <b/>
      <sz val="11"/>
      <color rgb="FFD10A0F"/>
      <name val="Calibri"/>
      <family val="2"/>
    </font>
    <font>
      <sz val="11"/>
      <color theme="1"/>
      <name val="Wingdings"/>
      <charset val="2"/>
    </font>
    <font>
      <sz val="11"/>
      <color theme="1"/>
      <name val="Calibri"/>
      <family val="2"/>
      <charset val="2"/>
    </font>
    <font>
      <i/>
      <sz val="11"/>
      <color theme="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10A0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medium">
        <color rgb="FFF29450"/>
      </bottom>
      <diagonal/>
    </border>
    <border>
      <left style="medium">
        <color rgb="FFF29450"/>
      </left>
      <right style="thin">
        <color rgb="FFF29450"/>
      </right>
      <top style="medium">
        <color rgb="FFF29450"/>
      </top>
      <bottom style="thin">
        <color theme="0" tint="-0.34998626667073579"/>
      </bottom>
      <diagonal/>
    </border>
    <border>
      <left style="thin">
        <color rgb="FFF29450"/>
      </left>
      <right style="thin">
        <color rgb="FFF29450"/>
      </right>
      <top style="medium">
        <color rgb="FFF29450"/>
      </top>
      <bottom style="thin">
        <color theme="0" tint="-0.34998626667073579"/>
      </bottom>
      <diagonal/>
    </border>
    <border>
      <left style="thin">
        <color rgb="FFF29450"/>
      </left>
      <right style="medium">
        <color rgb="FFF29450"/>
      </right>
      <top style="medium">
        <color rgb="FFF29450"/>
      </top>
      <bottom style="thin">
        <color theme="0" tint="-0.34998626667073579"/>
      </bottom>
      <diagonal/>
    </border>
    <border>
      <left style="medium">
        <color rgb="FFF29450"/>
      </left>
      <right style="thin">
        <color rgb="FFF2945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29450"/>
      </left>
      <right style="thin">
        <color rgb="FFF2945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29450"/>
      </left>
      <right style="medium">
        <color rgb="FFF29450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F29450"/>
      </left>
      <right style="thin">
        <color rgb="FFF29450"/>
      </right>
      <top style="thin">
        <color theme="0" tint="-0.34998626667073579"/>
      </top>
      <bottom style="medium">
        <color rgb="FFF29450"/>
      </bottom>
      <diagonal/>
    </border>
    <border>
      <left style="thin">
        <color rgb="FFF29450"/>
      </left>
      <right style="thin">
        <color rgb="FFF29450"/>
      </right>
      <top style="thin">
        <color theme="0" tint="-0.34998626667073579"/>
      </top>
      <bottom style="medium">
        <color rgb="FFF29450"/>
      </bottom>
      <diagonal/>
    </border>
    <border>
      <left style="thin">
        <color rgb="FFF29450"/>
      </left>
      <right style="medium">
        <color rgb="FFF29450"/>
      </right>
      <top style="thin">
        <color theme="0" tint="-0.34998626667073579"/>
      </top>
      <bottom style="medium">
        <color rgb="FFF2945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F29450"/>
      </top>
      <bottom style="medium">
        <color rgb="FFF29450"/>
      </bottom>
      <diagonal/>
    </border>
    <border>
      <left/>
      <right style="thin">
        <color rgb="FFF29450"/>
      </right>
      <top style="medium">
        <color rgb="FFF29450"/>
      </top>
      <bottom style="medium">
        <color rgb="FFF29450"/>
      </bottom>
      <diagonal/>
    </border>
    <border>
      <left style="thin">
        <color rgb="FFF29450"/>
      </left>
      <right/>
      <top style="medium">
        <color rgb="FFF29450"/>
      </top>
      <bottom style="medium">
        <color rgb="FFF2945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44" fontId="0" fillId="0" borderId="0" xfId="1" applyFont="1"/>
    <xf numFmtId="0" fontId="0" fillId="0" borderId="2" xfId="0" applyBorder="1"/>
    <xf numFmtId="0" fontId="0" fillId="0" borderId="3" xfId="0" applyBorder="1"/>
    <xf numFmtId="44" fontId="0" fillId="0" borderId="4" xfId="1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44" fontId="4" fillId="0" borderId="4" xfId="1" applyFont="1" applyBorder="1" applyAlignment="1">
      <alignment wrapText="1"/>
    </xf>
    <xf numFmtId="0" fontId="0" fillId="0" borderId="5" xfId="0" applyBorder="1"/>
    <xf numFmtId="0" fontId="0" fillId="0" borderId="6" xfId="0" applyBorder="1"/>
    <xf numFmtId="44" fontId="0" fillId="0" borderId="7" xfId="1" applyFont="1" applyBorder="1"/>
    <xf numFmtId="0" fontId="0" fillId="0" borderId="8" xfId="0" applyBorder="1"/>
    <xf numFmtId="0" fontId="0" fillId="0" borderId="9" xfId="0" applyBorder="1"/>
    <xf numFmtId="44" fontId="0" fillId="0" borderId="10" xfId="1" applyFont="1" applyBorder="1"/>
    <xf numFmtId="0" fontId="0" fillId="0" borderId="11" xfId="0" applyBorder="1"/>
    <xf numFmtId="0" fontId="0" fillId="0" borderId="12" xfId="0" applyBorder="1"/>
    <xf numFmtId="44" fontId="0" fillId="0" borderId="13" xfId="1" applyFont="1" applyBorder="1"/>
    <xf numFmtId="9" fontId="4" fillId="0" borderId="3" xfId="2" applyFont="1" applyBorder="1" applyAlignment="1">
      <alignment wrapText="1"/>
    </xf>
    <xf numFmtId="9" fontId="0" fillId="0" borderId="0" xfId="2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9" fontId="3" fillId="0" borderId="0" xfId="2" applyFont="1"/>
    <xf numFmtId="0" fontId="4" fillId="0" borderId="4" xfId="0" applyFont="1" applyBorder="1" applyAlignment="1">
      <alignment wrapText="1"/>
    </xf>
    <xf numFmtId="0" fontId="0" fillId="0" borderId="4" xfId="0" applyBorder="1"/>
    <xf numFmtId="0" fontId="0" fillId="3" borderId="6" xfId="0" applyFill="1" applyBorder="1"/>
    <xf numFmtId="9" fontId="0" fillId="3" borderId="6" xfId="2" applyFont="1" applyFill="1" applyBorder="1"/>
    <xf numFmtId="0" fontId="0" fillId="3" borderId="9" xfId="0" applyFill="1" applyBorder="1"/>
    <xf numFmtId="9" fontId="0" fillId="3" borderId="9" xfId="2" applyFont="1" applyFill="1" applyBorder="1"/>
    <xf numFmtId="0" fontId="0" fillId="3" borderId="12" xfId="0" applyFill="1" applyBorder="1"/>
    <xf numFmtId="9" fontId="0" fillId="3" borderId="12" xfId="2" applyFont="1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1" xfId="0" applyFill="1" applyBorder="1"/>
    <xf numFmtId="0" fontId="0" fillId="4" borderId="12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13" xfId="0" applyFill="1" applyBorder="1"/>
    <xf numFmtId="44" fontId="4" fillId="0" borderId="3" xfId="1" applyFont="1" applyBorder="1" applyAlignment="1">
      <alignment wrapText="1"/>
    </xf>
    <xf numFmtId="44" fontId="0" fillId="3" borderId="6" xfId="1" applyFont="1" applyFill="1" applyBorder="1"/>
    <xf numFmtId="44" fontId="0" fillId="3" borderId="9" xfId="1" applyFont="1" applyFill="1" applyBorder="1"/>
    <xf numFmtId="44" fontId="0" fillId="3" borderId="12" xfId="1" applyFont="1" applyFill="1" applyBorder="1"/>
    <xf numFmtId="0" fontId="0" fillId="4" borderId="10" xfId="0" applyFill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wrapText="1"/>
    </xf>
    <xf numFmtId="0" fontId="0" fillId="0" borderId="0" xfId="0" applyAlignment="1">
      <alignment vertical="top"/>
    </xf>
    <xf numFmtId="164" fontId="0" fillId="4" borderId="0" xfId="0" applyNumberFormat="1" applyFill="1"/>
    <xf numFmtId="165" fontId="0" fillId="4" borderId="0" xfId="0" applyNumberFormat="1" applyFill="1" applyAlignment="1">
      <alignment wrapText="1"/>
    </xf>
    <xf numFmtId="0" fontId="0" fillId="0" borderId="24" xfId="0" applyBorder="1"/>
    <xf numFmtId="0" fontId="0" fillId="0" borderId="25" xfId="0" applyBorder="1"/>
    <xf numFmtId="0" fontId="0" fillId="0" borderId="24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24" xfId="0" applyBorder="1" applyAlignment="1">
      <alignment horizontal="right"/>
    </xf>
    <xf numFmtId="0" fontId="0" fillId="0" borderId="26" xfId="0" applyBorder="1" applyAlignment="1">
      <alignment horizontal="right"/>
    </xf>
    <xf numFmtId="0" fontId="10" fillId="0" borderId="24" xfId="0" applyFont="1" applyBorder="1" applyAlignment="1">
      <alignment horizontal="left" vertical="top"/>
    </xf>
    <xf numFmtId="0" fontId="10" fillId="0" borderId="0" xfId="0" applyFont="1" applyAlignment="1">
      <alignment vertical="top"/>
    </xf>
    <xf numFmtId="0" fontId="10" fillId="0" borderId="24" xfId="0" applyFont="1" applyBorder="1" applyAlignment="1">
      <alignment horizontal="right" vertical="top"/>
    </xf>
    <xf numFmtId="0" fontId="10" fillId="0" borderId="26" xfId="0" applyFont="1" applyBorder="1" applyAlignment="1">
      <alignment horizontal="left" vertical="top"/>
    </xf>
    <xf numFmtId="0" fontId="0" fillId="4" borderId="25" xfId="0" applyFill="1" applyBorder="1" applyAlignment="1">
      <alignment vertical="top"/>
    </xf>
    <xf numFmtId="0" fontId="0" fillId="0" borderId="24" xfId="0" applyBorder="1" applyAlignment="1">
      <alignment horizontal="righ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right" vertical="top"/>
    </xf>
    <xf numFmtId="0" fontId="0" fillId="0" borderId="26" xfId="0" applyBorder="1" applyAlignment="1">
      <alignment vertical="top"/>
    </xf>
    <xf numFmtId="0" fontId="10" fillId="3" borderId="25" xfId="0" applyFont="1" applyFill="1" applyBorder="1" applyAlignment="1">
      <alignment vertical="top"/>
    </xf>
    <xf numFmtId="0" fontId="0" fillId="0" borderId="0" xfId="0" applyAlignment="1">
      <alignment horizontal="left" indent="2"/>
    </xf>
    <xf numFmtId="0" fontId="8" fillId="0" borderId="0" xfId="0" applyFont="1" applyAlignment="1">
      <alignment horizontal="left" vertical="top" indent="1"/>
    </xf>
    <xf numFmtId="0" fontId="8" fillId="0" borderId="25" xfId="0" applyFont="1" applyBorder="1" applyAlignment="1">
      <alignment horizontal="left" vertical="top" indent="1"/>
    </xf>
    <xf numFmtId="0" fontId="8" fillId="0" borderId="27" xfId="0" applyFont="1" applyBorder="1" applyAlignment="1">
      <alignment horizontal="left" vertical="top" indent="1"/>
    </xf>
    <xf numFmtId="0" fontId="8" fillId="0" borderId="28" xfId="0" applyFont="1" applyBorder="1" applyAlignment="1">
      <alignment horizontal="left" vertical="top" indent="1"/>
    </xf>
    <xf numFmtId="0" fontId="10" fillId="0" borderId="0" xfId="0" applyFont="1" applyAlignment="1">
      <alignment horizontal="left" vertical="top"/>
    </xf>
    <xf numFmtId="0" fontId="10" fillId="0" borderId="25" xfId="0" applyFont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9" fillId="0" borderId="27" xfId="0" applyFont="1" applyBorder="1" applyAlignment="1">
      <alignment horizontal="left" vertical="top" wrapText="1" indent="1"/>
    </xf>
    <xf numFmtId="0" fontId="8" fillId="0" borderId="28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2"/>
    </xf>
    <xf numFmtId="0" fontId="0" fillId="0" borderId="25" xfId="0" applyBorder="1" applyAlignment="1">
      <alignment horizontal="left" vertical="top" wrapText="1" indent="2"/>
    </xf>
    <xf numFmtId="0" fontId="5" fillId="2" borderId="0" xfId="0" applyFont="1" applyFill="1" applyAlignment="1">
      <alignment horizontal="center" vertical="top"/>
    </xf>
    <xf numFmtId="0" fontId="8" fillId="0" borderId="0" xfId="0" applyFont="1" applyAlignment="1">
      <alignment horizontal="left" vertical="top" wrapText="1" indent="1"/>
    </xf>
    <xf numFmtId="0" fontId="8" fillId="0" borderId="25" xfId="0" applyFont="1" applyBorder="1" applyAlignment="1">
      <alignment horizontal="left" vertical="top" wrapText="1" indent="1"/>
    </xf>
    <xf numFmtId="0" fontId="8" fillId="0" borderId="27" xfId="0" applyFont="1" applyBorder="1" applyAlignment="1">
      <alignment horizontal="left" vertical="top" wrapText="1"/>
    </xf>
    <xf numFmtId="0" fontId="8" fillId="0" borderId="28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 indent="1"/>
    </xf>
    <xf numFmtId="0" fontId="0" fillId="0" borderId="0" xfId="0" applyAlignment="1">
      <alignment horizontal="left"/>
    </xf>
    <xf numFmtId="0" fontId="0" fillId="0" borderId="2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8" fillId="0" borderId="0" xfId="0" applyFont="1" applyAlignment="1">
      <alignment horizontal="left" indent="1"/>
    </xf>
    <xf numFmtId="0" fontId="8" fillId="0" borderId="25" xfId="0" applyFont="1" applyBorder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8" fillId="0" borderId="25" xfId="0" applyFont="1" applyBorder="1" applyAlignment="1">
      <alignment horizontal="left" wrapText="1" indent="1"/>
    </xf>
    <xf numFmtId="0" fontId="6" fillId="0" borderId="0" xfId="0" applyFont="1" applyAlignment="1">
      <alignment horizontal="left"/>
    </xf>
    <xf numFmtId="0" fontId="5" fillId="2" borderId="0" xfId="0" applyFont="1" applyFill="1" applyAlignment="1">
      <alignment horizontal="center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20" xfId="0" applyFont="1" applyBorder="1" applyAlignment="1">
      <alignment horizontal="right" wrapText="1"/>
    </xf>
    <xf numFmtId="0" fontId="4" fillId="0" borderId="18" xfId="0" applyFont="1" applyBorder="1" applyAlignment="1">
      <alignment horizontal="right" wrapText="1"/>
    </xf>
    <xf numFmtId="0" fontId="4" fillId="0" borderId="19" xfId="0" applyFont="1" applyBorder="1" applyAlignment="1">
      <alignment horizontal="right" wrapText="1"/>
    </xf>
    <xf numFmtId="0" fontId="0" fillId="3" borderId="1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0" borderId="5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0" fillId="0" borderId="2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25" xfId="0" applyFont="1" applyBorder="1" applyAlignment="1">
      <alignment horizontal="left" vertical="top"/>
    </xf>
    <xf numFmtId="166" fontId="0" fillId="3" borderId="6" xfId="2" applyNumberFormat="1" applyFont="1" applyFill="1" applyBorder="1"/>
    <xf numFmtId="166" fontId="0" fillId="3" borderId="9" xfId="2" applyNumberFormat="1" applyFont="1" applyFill="1" applyBorder="1"/>
    <xf numFmtId="166" fontId="0" fillId="3" borderId="12" xfId="2" applyNumberFormat="1" applyFont="1" applyFill="1" applyBorder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29450"/>
      <color rgb="FFD10A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6CFE0-B005-4874-820E-5DA9ED1174B4}">
  <dimension ref="A1:C43"/>
  <sheetViews>
    <sheetView showGridLines="0" workbookViewId="0">
      <selection activeCell="A21" sqref="A21:C21"/>
    </sheetView>
  </sheetViews>
  <sheetFormatPr defaultRowHeight="15"/>
  <cols>
    <col min="1" max="1" width="3.7109375" style="55" customWidth="1"/>
    <col min="2" max="2" width="117.42578125" style="55" customWidth="1"/>
    <col min="3" max="16384" width="9.140625" style="55"/>
  </cols>
  <sheetData>
    <row r="1" spans="1:3" ht="18.75">
      <c r="A1" s="90" t="s">
        <v>36</v>
      </c>
      <c r="B1" s="90"/>
      <c r="C1" s="90"/>
    </row>
    <row r="3" spans="1:3">
      <c r="A3" s="83" t="s">
        <v>56</v>
      </c>
      <c r="B3" s="84"/>
      <c r="C3" s="85"/>
    </row>
    <row r="4" spans="1:3" s="65" customFormat="1">
      <c r="A4" s="64" t="s">
        <v>37</v>
      </c>
      <c r="B4" s="79" t="s">
        <v>54</v>
      </c>
      <c r="C4" s="80"/>
    </row>
    <row r="5" spans="1:3" s="65" customFormat="1">
      <c r="A5" s="66" t="s">
        <v>67</v>
      </c>
      <c r="B5" s="75" t="s">
        <v>57</v>
      </c>
      <c r="C5" s="76"/>
    </row>
    <row r="6" spans="1:3" s="65" customFormat="1" ht="30" customHeight="1">
      <c r="A6" s="64"/>
      <c r="B6" s="91" t="s">
        <v>55</v>
      </c>
      <c r="C6" s="92"/>
    </row>
    <row r="7" spans="1:3">
      <c r="A7" s="66" t="s">
        <v>68</v>
      </c>
      <c r="B7" s="75" t="s">
        <v>58</v>
      </c>
      <c r="C7" s="76"/>
    </row>
    <row r="8" spans="1:3" s="65" customFormat="1">
      <c r="A8" s="67"/>
      <c r="B8" s="86" t="s">
        <v>59</v>
      </c>
      <c r="C8" s="87"/>
    </row>
    <row r="9" spans="1:3">
      <c r="A9" s="83" t="s">
        <v>45</v>
      </c>
      <c r="B9" s="84"/>
      <c r="C9" s="85"/>
    </row>
    <row r="10" spans="1:3">
      <c r="A10" s="60" t="s">
        <v>39</v>
      </c>
      <c r="B10" s="121" t="s">
        <v>127</v>
      </c>
      <c r="C10" s="122"/>
    </row>
    <row r="11" spans="1:3" ht="15.75" customHeight="1">
      <c r="A11" s="60"/>
      <c r="B11" s="119" t="s">
        <v>124</v>
      </c>
      <c r="C11" s="120"/>
    </row>
    <row r="12" spans="1:3">
      <c r="A12" s="60" t="s">
        <v>40</v>
      </c>
      <c r="B12" s="55" t="s">
        <v>38</v>
      </c>
      <c r="C12" s="68"/>
    </row>
    <row r="13" spans="1:3">
      <c r="A13" s="69" t="s">
        <v>67</v>
      </c>
      <c r="B13" s="75" t="s">
        <v>43</v>
      </c>
      <c r="C13" s="76"/>
    </row>
    <row r="14" spans="1:3">
      <c r="A14" s="69" t="s">
        <v>68</v>
      </c>
      <c r="B14" s="75" t="s">
        <v>132</v>
      </c>
      <c r="C14" s="76"/>
    </row>
    <row r="15" spans="1:3" ht="30.75" customHeight="1">
      <c r="A15" s="60" t="s">
        <v>42</v>
      </c>
      <c r="B15" s="61" t="s">
        <v>61</v>
      </c>
      <c r="C15" s="68"/>
    </row>
    <row r="16" spans="1:3" ht="31.5" customHeight="1">
      <c r="A16" s="69" t="s">
        <v>67</v>
      </c>
      <c r="B16" s="91" t="s">
        <v>125</v>
      </c>
      <c r="C16" s="76"/>
    </row>
    <row r="17" spans="1:3" ht="15.75" customHeight="1">
      <c r="A17" s="69" t="s">
        <v>68</v>
      </c>
      <c r="B17" s="91" t="s">
        <v>126</v>
      </c>
      <c r="C17" s="92"/>
    </row>
    <row r="18" spans="1:3" ht="16.5" customHeight="1">
      <c r="A18" s="60" t="s">
        <v>60</v>
      </c>
      <c r="B18" s="55" t="s">
        <v>62</v>
      </c>
      <c r="C18" s="68"/>
    </row>
    <row r="19" spans="1:3">
      <c r="A19" s="69" t="s">
        <v>67</v>
      </c>
      <c r="B19" s="75" t="s">
        <v>128</v>
      </c>
      <c r="C19" s="76"/>
    </row>
    <row r="20" spans="1:3">
      <c r="A20" s="71" t="s">
        <v>68</v>
      </c>
      <c r="B20" s="75" t="s">
        <v>133</v>
      </c>
      <c r="C20" s="76"/>
    </row>
    <row r="21" spans="1:3">
      <c r="A21" s="83" t="s">
        <v>46</v>
      </c>
      <c r="B21" s="84"/>
      <c r="C21" s="85"/>
    </row>
    <row r="22" spans="1:3">
      <c r="A22" s="60" t="s">
        <v>66</v>
      </c>
      <c r="B22" s="55" t="s">
        <v>47</v>
      </c>
      <c r="C22" s="68"/>
    </row>
    <row r="23" spans="1:3">
      <c r="A23" s="69" t="s">
        <v>67</v>
      </c>
      <c r="B23" s="75" t="s">
        <v>49</v>
      </c>
      <c r="C23" s="76"/>
    </row>
    <row r="24" spans="1:3" ht="30" customHeight="1">
      <c r="A24" s="69"/>
      <c r="B24" s="88" t="s">
        <v>48</v>
      </c>
      <c r="C24" s="89"/>
    </row>
    <row r="25" spans="1:3">
      <c r="A25" s="69" t="s">
        <v>68</v>
      </c>
      <c r="B25" s="75" t="s">
        <v>50</v>
      </c>
      <c r="C25" s="76"/>
    </row>
    <row r="26" spans="1:3" ht="30" customHeight="1">
      <c r="A26" s="69"/>
      <c r="B26" s="88" t="s">
        <v>63</v>
      </c>
      <c r="C26" s="89"/>
    </row>
    <row r="27" spans="1:3">
      <c r="A27" s="69" t="s">
        <v>69</v>
      </c>
      <c r="B27" s="75" t="s">
        <v>64</v>
      </c>
      <c r="C27" s="76"/>
    </row>
    <row r="28" spans="1:3">
      <c r="A28" s="69"/>
      <c r="B28" s="88" t="s">
        <v>65</v>
      </c>
      <c r="C28" s="89"/>
    </row>
    <row r="29" spans="1:3" ht="30" customHeight="1">
      <c r="A29" s="71" t="s">
        <v>70</v>
      </c>
      <c r="B29" s="93" t="s">
        <v>44</v>
      </c>
      <c r="C29" s="94"/>
    </row>
    <row r="30" spans="1:3">
      <c r="A30" s="83" t="s">
        <v>71</v>
      </c>
      <c r="B30" s="84"/>
      <c r="C30" s="85"/>
    </row>
    <row r="31" spans="1:3">
      <c r="A31" s="72" t="s">
        <v>72</v>
      </c>
      <c r="B31" s="81" t="s">
        <v>73</v>
      </c>
      <c r="C31" s="82"/>
    </row>
    <row r="32" spans="1:3">
      <c r="A32" s="83" t="s">
        <v>74</v>
      </c>
      <c r="B32" s="84"/>
      <c r="C32" s="85"/>
    </row>
    <row r="33" spans="1:3">
      <c r="A33" s="60" t="s">
        <v>75</v>
      </c>
      <c r="B33" s="79" t="s">
        <v>77</v>
      </c>
      <c r="C33" s="80"/>
    </row>
    <row r="34" spans="1:3">
      <c r="A34" s="69" t="s">
        <v>76</v>
      </c>
      <c r="B34" s="79" t="s">
        <v>79</v>
      </c>
      <c r="C34" s="80"/>
    </row>
    <row r="35" spans="1:3">
      <c r="A35" s="60"/>
      <c r="B35" s="75" t="s">
        <v>80</v>
      </c>
      <c r="C35" s="76"/>
    </row>
    <row r="36" spans="1:3">
      <c r="A36" s="60"/>
      <c r="B36" s="75" t="s">
        <v>81</v>
      </c>
      <c r="C36" s="76"/>
    </row>
    <row r="37" spans="1:3">
      <c r="A37" s="60"/>
      <c r="B37" s="75" t="s">
        <v>82</v>
      </c>
      <c r="C37" s="76"/>
    </row>
    <row r="38" spans="1:3">
      <c r="A38" s="69" t="s">
        <v>78</v>
      </c>
      <c r="B38" s="79" t="s">
        <v>83</v>
      </c>
      <c r="C38" s="80"/>
    </row>
    <row r="39" spans="1:3">
      <c r="A39" s="60"/>
      <c r="B39" s="79" t="s">
        <v>84</v>
      </c>
      <c r="C39" s="80"/>
    </row>
    <row r="40" spans="1:3">
      <c r="A40" s="60"/>
      <c r="B40" s="75" t="s">
        <v>85</v>
      </c>
      <c r="C40" s="76"/>
    </row>
    <row r="41" spans="1:3">
      <c r="A41" s="60"/>
      <c r="B41" s="75" t="s">
        <v>86</v>
      </c>
      <c r="C41" s="76"/>
    </row>
    <row r="42" spans="1:3">
      <c r="A42" s="60"/>
      <c r="B42" s="75" t="s">
        <v>87</v>
      </c>
      <c r="C42" s="76"/>
    </row>
    <row r="43" spans="1:3">
      <c r="A43" s="72"/>
      <c r="B43" s="77" t="s">
        <v>88</v>
      </c>
      <c r="C43" s="78"/>
    </row>
  </sheetData>
  <mergeCells count="38">
    <mergeCell ref="A1:C1"/>
    <mergeCell ref="B17:C17"/>
    <mergeCell ref="A3:C3"/>
    <mergeCell ref="A21:C21"/>
    <mergeCell ref="B24:C24"/>
    <mergeCell ref="A9:C9"/>
    <mergeCell ref="B6:C6"/>
    <mergeCell ref="B7:C7"/>
    <mergeCell ref="B4:C4"/>
    <mergeCell ref="B10:C10"/>
    <mergeCell ref="B31:C31"/>
    <mergeCell ref="A32:C32"/>
    <mergeCell ref="B13:C13"/>
    <mergeCell ref="B14:C14"/>
    <mergeCell ref="B5:C5"/>
    <mergeCell ref="B8:C8"/>
    <mergeCell ref="B28:C28"/>
    <mergeCell ref="A30:C30"/>
    <mergeCell ref="B16:C16"/>
    <mergeCell ref="B19:C19"/>
    <mergeCell ref="B20:C20"/>
    <mergeCell ref="B23:C23"/>
    <mergeCell ref="B29:C29"/>
    <mergeCell ref="B11:C11"/>
    <mergeCell ref="B35:C35"/>
    <mergeCell ref="B36:C36"/>
    <mergeCell ref="B37:C37"/>
    <mergeCell ref="B38:C38"/>
    <mergeCell ref="B26:C26"/>
    <mergeCell ref="B40:C40"/>
    <mergeCell ref="B41:C41"/>
    <mergeCell ref="B42:C42"/>
    <mergeCell ref="B43:C43"/>
    <mergeCell ref="B25:C25"/>
    <mergeCell ref="B27:C27"/>
    <mergeCell ref="B33:C33"/>
    <mergeCell ref="B34:C34"/>
    <mergeCell ref="B39:C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1CC02-8E92-407E-8A19-5C08A2724A4C}">
  <dimension ref="A1:C43"/>
  <sheetViews>
    <sheetView showGridLines="0" tabSelected="1" topLeftCell="A3" workbookViewId="0">
      <selection activeCell="A24" sqref="A24:XFD24"/>
    </sheetView>
  </sheetViews>
  <sheetFormatPr defaultRowHeight="15"/>
  <cols>
    <col min="1" max="1" width="6.140625" customWidth="1"/>
    <col min="2" max="2" width="103.140625" customWidth="1"/>
  </cols>
  <sheetData>
    <row r="1" spans="1:3" ht="18.75">
      <c r="A1" s="90" t="s">
        <v>89</v>
      </c>
      <c r="B1" s="90"/>
      <c r="C1" s="90"/>
    </row>
    <row r="3" spans="1:3" s="55" customFormat="1">
      <c r="A3" s="83" t="s">
        <v>56</v>
      </c>
      <c r="B3" s="84"/>
      <c r="C3" s="85"/>
    </row>
    <row r="4" spans="1:3" s="65" customFormat="1">
      <c r="A4" s="64" t="s">
        <v>37</v>
      </c>
      <c r="B4" s="65" t="s">
        <v>90</v>
      </c>
      <c r="C4" s="73"/>
    </row>
    <row r="5" spans="1:3" s="55" customFormat="1">
      <c r="A5" s="83" t="s">
        <v>45</v>
      </c>
      <c r="B5" s="84"/>
      <c r="C5" s="85"/>
    </row>
    <row r="6" spans="1:3">
      <c r="A6" s="58" t="s">
        <v>39</v>
      </c>
      <c r="B6" s="96" t="s">
        <v>91</v>
      </c>
      <c r="C6" s="97"/>
    </row>
    <row r="7" spans="1:3">
      <c r="A7" s="62" t="s">
        <v>67</v>
      </c>
      <c r="B7" s="100" t="s">
        <v>93</v>
      </c>
      <c r="C7" s="101"/>
    </row>
    <row r="8" spans="1:3">
      <c r="A8" s="62"/>
      <c r="B8" s="74" t="s">
        <v>92</v>
      </c>
      <c r="C8" s="59"/>
    </row>
    <row r="9" spans="1:3" ht="30.75" customHeight="1">
      <c r="A9" s="69" t="s">
        <v>68</v>
      </c>
      <c r="B9" s="102" t="s">
        <v>94</v>
      </c>
      <c r="C9" s="103"/>
    </row>
    <row r="10" spans="1:3">
      <c r="A10" s="62" t="s">
        <v>69</v>
      </c>
      <c r="B10" s="100" t="s">
        <v>95</v>
      </c>
      <c r="C10" s="101"/>
    </row>
    <row r="11" spans="1:3">
      <c r="A11" s="63" t="s">
        <v>96</v>
      </c>
      <c r="B11" s="98" t="s">
        <v>97</v>
      </c>
      <c r="C11" s="99"/>
    </row>
    <row r="12" spans="1:3">
      <c r="A12" s="83" t="s">
        <v>46</v>
      </c>
      <c r="B12" s="84"/>
      <c r="C12" s="85"/>
    </row>
    <row r="13" spans="1:3">
      <c r="A13" s="60" t="s">
        <v>40</v>
      </c>
      <c r="B13" s="96" t="s">
        <v>98</v>
      </c>
      <c r="C13" s="97"/>
    </row>
    <row r="14" spans="1:3">
      <c r="A14" s="69" t="s">
        <v>67</v>
      </c>
      <c r="B14" s="75" t="s">
        <v>105</v>
      </c>
      <c r="C14" s="76"/>
    </row>
    <row r="15" spans="1:3" ht="30.75" customHeight="1">
      <c r="A15" s="69" t="s">
        <v>68</v>
      </c>
      <c r="B15" s="91" t="s">
        <v>99</v>
      </c>
      <c r="C15" s="92"/>
    </row>
    <row r="16" spans="1:3">
      <c r="A16" s="69" t="s">
        <v>69</v>
      </c>
      <c r="B16" s="75" t="s">
        <v>100</v>
      </c>
      <c r="C16" s="76"/>
    </row>
    <row r="17" spans="1:3">
      <c r="A17" s="69" t="s">
        <v>70</v>
      </c>
      <c r="B17" s="75" t="s">
        <v>101</v>
      </c>
      <c r="C17" s="76"/>
    </row>
    <row r="18" spans="1:3">
      <c r="A18" s="69" t="s">
        <v>102</v>
      </c>
      <c r="B18" s="75" t="s">
        <v>103</v>
      </c>
      <c r="C18" s="76"/>
    </row>
    <row r="19" spans="1:3">
      <c r="A19" s="60" t="s">
        <v>42</v>
      </c>
      <c r="B19" s="96" t="s">
        <v>104</v>
      </c>
      <c r="C19" s="97"/>
    </row>
    <row r="20" spans="1:3">
      <c r="A20" s="69" t="s">
        <v>67</v>
      </c>
      <c r="B20" s="75" t="s">
        <v>116</v>
      </c>
      <c r="C20" s="76"/>
    </row>
    <row r="21" spans="1:3" ht="15.75" customHeight="1">
      <c r="A21" s="69" t="s">
        <v>68</v>
      </c>
      <c r="B21" s="91" t="s">
        <v>106</v>
      </c>
      <c r="C21" s="92"/>
    </row>
    <row r="22" spans="1:3" ht="29.25" customHeight="1">
      <c r="A22" s="69" t="s">
        <v>69</v>
      </c>
      <c r="B22" s="91" t="s">
        <v>107</v>
      </c>
      <c r="C22" s="76"/>
    </row>
    <row r="23" spans="1:3" ht="61.5" customHeight="1">
      <c r="A23" s="69" t="s">
        <v>70</v>
      </c>
      <c r="B23" s="91" t="s">
        <v>134</v>
      </c>
      <c r="C23" s="76"/>
    </row>
    <row r="24" spans="1:3">
      <c r="A24" s="69" t="s">
        <v>102</v>
      </c>
      <c r="B24" s="75" t="s">
        <v>108</v>
      </c>
      <c r="C24" s="76"/>
    </row>
    <row r="25" spans="1:3">
      <c r="A25" s="71" t="s">
        <v>109</v>
      </c>
      <c r="B25" s="75" t="s">
        <v>110</v>
      </c>
      <c r="C25" s="76"/>
    </row>
    <row r="26" spans="1:3">
      <c r="A26" s="83" t="s">
        <v>71</v>
      </c>
      <c r="B26" s="84"/>
      <c r="C26" s="85"/>
    </row>
    <row r="27" spans="1:3">
      <c r="A27" s="60" t="s">
        <v>40</v>
      </c>
      <c r="B27" s="96" t="s">
        <v>111</v>
      </c>
      <c r="C27" s="97"/>
    </row>
    <row r="28" spans="1:3">
      <c r="A28" s="69" t="s">
        <v>67</v>
      </c>
      <c r="B28" s="75" t="s">
        <v>112</v>
      </c>
      <c r="C28" s="76"/>
    </row>
    <row r="29" spans="1:3">
      <c r="A29" s="69" t="s">
        <v>68</v>
      </c>
      <c r="B29" s="91" t="s">
        <v>113</v>
      </c>
      <c r="C29" s="92"/>
    </row>
    <row r="30" spans="1:3">
      <c r="A30" s="69" t="s">
        <v>69</v>
      </c>
      <c r="B30" s="75" t="s">
        <v>114</v>
      </c>
      <c r="C30" s="76"/>
    </row>
    <row r="31" spans="1:3">
      <c r="A31" s="69" t="s">
        <v>70</v>
      </c>
      <c r="B31" s="75" t="s">
        <v>115</v>
      </c>
      <c r="C31" s="76"/>
    </row>
    <row r="32" spans="1:3">
      <c r="A32" s="70" t="s">
        <v>42</v>
      </c>
      <c r="B32" s="96" t="s">
        <v>98</v>
      </c>
      <c r="C32" s="97"/>
    </row>
    <row r="33" spans="1:3">
      <c r="A33" s="69" t="s">
        <v>67</v>
      </c>
      <c r="B33" s="75" t="s">
        <v>103</v>
      </c>
      <c r="C33" s="76"/>
    </row>
    <row r="34" spans="1:3">
      <c r="A34" s="60" t="s">
        <v>60</v>
      </c>
      <c r="B34" s="96" t="s">
        <v>104</v>
      </c>
      <c r="C34" s="97"/>
    </row>
    <row r="35" spans="1:3">
      <c r="A35" s="69" t="s">
        <v>67</v>
      </c>
      <c r="B35" s="75" t="s">
        <v>117</v>
      </c>
      <c r="C35" s="76"/>
    </row>
    <row r="36" spans="1:3">
      <c r="A36" s="69"/>
      <c r="B36" s="91" t="s">
        <v>118</v>
      </c>
      <c r="C36" s="92"/>
    </row>
    <row r="37" spans="1:3">
      <c r="A37" s="83" t="s">
        <v>74</v>
      </c>
      <c r="B37" s="84"/>
      <c r="C37" s="85"/>
    </row>
    <row r="38" spans="1:3">
      <c r="A38" s="60" t="s">
        <v>66</v>
      </c>
      <c r="B38" s="79" t="s">
        <v>119</v>
      </c>
      <c r="C38" s="80"/>
    </row>
    <row r="39" spans="1:3">
      <c r="A39" s="69" t="s">
        <v>76</v>
      </c>
      <c r="B39" s="79" t="s">
        <v>79</v>
      </c>
      <c r="C39" s="80"/>
    </row>
    <row r="40" spans="1:3">
      <c r="A40" s="60"/>
      <c r="B40" s="75" t="s">
        <v>120</v>
      </c>
      <c r="C40" s="76"/>
    </row>
    <row r="41" spans="1:3">
      <c r="A41" s="69" t="s">
        <v>78</v>
      </c>
      <c r="B41" s="79" t="s">
        <v>83</v>
      </c>
      <c r="C41" s="80"/>
    </row>
    <row r="42" spans="1:3">
      <c r="A42" s="60"/>
      <c r="B42" s="75" t="s">
        <v>121</v>
      </c>
      <c r="C42" s="76"/>
    </row>
    <row r="43" spans="1:3" ht="31.5" customHeight="1">
      <c r="A43" s="72"/>
      <c r="B43" s="95" t="s">
        <v>122</v>
      </c>
      <c r="C43" s="87"/>
    </row>
  </sheetData>
  <mergeCells count="40">
    <mergeCell ref="A1:C1"/>
    <mergeCell ref="A3:C3"/>
    <mergeCell ref="B11:C11"/>
    <mergeCell ref="A12:C12"/>
    <mergeCell ref="B14:C14"/>
    <mergeCell ref="B15:C15"/>
    <mergeCell ref="A5:C5"/>
    <mergeCell ref="B6:C6"/>
    <mergeCell ref="B7:C7"/>
    <mergeCell ref="B9:C9"/>
    <mergeCell ref="B10:C10"/>
    <mergeCell ref="B30:C30"/>
    <mergeCell ref="B16:C16"/>
    <mergeCell ref="B17:C17"/>
    <mergeCell ref="B25:C25"/>
    <mergeCell ref="B13:C13"/>
    <mergeCell ref="B18:C18"/>
    <mergeCell ref="B19:C19"/>
    <mergeCell ref="B20:C20"/>
    <mergeCell ref="B21:C21"/>
    <mergeCell ref="B22:C22"/>
    <mergeCell ref="B23:C23"/>
    <mergeCell ref="B24:C24"/>
    <mergeCell ref="A26:C26"/>
    <mergeCell ref="B27:C27"/>
    <mergeCell ref="B28:C28"/>
    <mergeCell ref="B29:C29"/>
    <mergeCell ref="B32:C32"/>
    <mergeCell ref="A37:C37"/>
    <mergeCell ref="B31:C31"/>
    <mergeCell ref="B33:C33"/>
    <mergeCell ref="B34:C34"/>
    <mergeCell ref="B35:C35"/>
    <mergeCell ref="B36:C36"/>
    <mergeCell ref="B41:C41"/>
    <mergeCell ref="B42:C42"/>
    <mergeCell ref="B43:C43"/>
    <mergeCell ref="B38:C38"/>
    <mergeCell ref="B39:C39"/>
    <mergeCell ref="B40:C40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87EA-15CB-411D-8621-12E96C4BDFBB}">
  <dimension ref="A1:G35"/>
  <sheetViews>
    <sheetView showGridLines="0" zoomScale="154" zoomScaleNormal="154" workbookViewId="0">
      <selection activeCell="B4" sqref="B4"/>
    </sheetView>
  </sheetViews>
  <sheetFormatPr defaultRowHeight="15"/>
  <cols>
    <col min="1" max="1" width="20.42578125" bestFit="1" customWidth="1"/>
    <col min="2" max="2" width="15.5703125" style="19" customWidth="1"/>
    <col min="3" max="3" width="50.28515625" customWidth="1"/>
    <col min="5" max="5" width="9.140625" customWidth="1"/>
    <col min="6" max="6" width="5" customWidth="1"/>
  </cols>
  <sheetData>
    <row r="1" spans="1:7" ht="18.75">
      <c r="A1" s="105" t="s">
        <v>5</v>
      </c>
      <c r="B1" s="105"/>
      <c r="C1" s="105"/>
    </row>
    <row r="2" spans="1:7" ht="16.5" customHeight="1" thickBot="1">
      <c r="A2" s="53"/>
      <c r="B2" s="54"/>
      <c r="C2" s="53"/>
    </row>
    <row r="3" spans="1:7" ht="30.75" thickBot="1">
      <c r="A3" s="26"/>
      <c r="B3" s="29" t="s">
        <v>8</v>
      </c>
    </row>
    <row r="4" spans="1:7">
      <c r="A4" s="25" t="s">
        <v>19</v>
      </c>
      <c r="B4" s="40"/>
    </row>
    <row r="5" spans="1:7" ht="15.75" thickBot="1">
      <c r="A5" s="14" t="s">
        <v>20</v>
      </c>
      <c r="B5" s="44"/>
    </row>
    <row r="6" spans="1:7" ht="15.75" thickBot="1">
      <c r="A6" s="2" t="s">
        <v>6</v>
      </c>
      <c r="B6" s="28">
        <f>SUM(B4:B5)</f>
        <v>0</v>
      </c>
    </row>
    <row r="8" spans="1:7">
      <c r="A8" s="104" t="s">
        <v>22</v>
      </c>
      <c r="B8" s="104"/>
      <c r="C8" s="104"/>
    </row>
    <row r="9" spans="1:7" ht="29.25" customHeight="1">
      <c r="A9" s="108" t="s">
        <v>9</v>
      </c>
      <c r="B9" s="108"/>
      <c r="C9" s="108"/>
      <c r="D9" s="19"/>
      <c r="E9" s="19"/>
      <c r="F9" s="19"/>
      <c r="G9" s="19"/>
    </row>
    <row r="10" spans="1:7" ht="15.75" thickBot="1">
      <c r="A10" s="22" t="s">
        <v>10</v>
      </c>
      <c r="B10" s="106" t="s">
        <v>12</v>
      </c>
    </row>
    <row r="11" spans="1:7">
      <c r="A11" s="21" t="s">
        <v>11</v>
      </c>
      <c r="B11" s="107"/>
    </row>
    <row r="12" spans="1:7">
      <c r="A12" s="21"/>
      <c r="B12" s="20"/>
    </row>
    <row r="13" spans="1:7">
      <c r="A13" s="23" t="s">
        <v>13</v>
      </c>
      <c r="B13" s="20"/>
    </row>
    <row r="14" spans="1:7">
      <c r="A14" s="23" t="s">
        <v>14</v>
      </c>
      <c r="B14" s="20"/>
    </row>
    <row r="15" spans="1:7">
      <c r="A15" s="23" t="s">
        <v>15</v>
      </c>
      <c r="B15" s="20"/>
    </row>
    <row r="16" spans="1:7">
      <c r="A16" s="21"/>
      <c r="B16" s="20"/>
    </row>
    <row r="17" spans="1:3">
      <c r="A17" s="104" t="s">
        <v>23</v>
      </c>
      <c r="B17" s="104"/>
      <c r="C17" s="104"/>
    </row>
    <row r="18" spans="1:3" ht="30" customHeight="1" thickBot="1">
      <c r="A18" s="108" t="s">
        <v>17</v>
      </c>
      <c r="B18" s="108"/>
      <c r="C18" s="108"/>
    </row>
    <row r="19" spans="1:3" ht="15.75" thickBot="1">
      <c r="A19" s="26" t="s">
        <v>18</v>
      </c>
      <c r="B19" s="27" t="s">
        <v>7</v>
      </c>
      <c r="C19" s="24"/>
    </row>
    <row r="20" spans="1:3">
      <c r="A20" s="116">
        <v>1</v>
      </c>
      <c r="B20" s="118">
        <f>B5</f>
        <v>0</v>
      </c>
      <c r="C20" s="24"/>
    </row>
    <row r="21" spans="1:3">
      <c r="A21" s="117">
        <v>2</v>
      </c>
      <c r="B21" s="52"/>
      <c r="C21" s="24"/>
    </row>
    <row r="22" spans="1:3">
      <c r="A22" s="117">
        <v>3</v>
      </c>
      <c r="B22" s="52"/>
      <c r="C22" s="24"/>
    </row>
    <row r="23" spans="1:3">
      <c r="A23" s="117">
        <v>4</v>
      </c>
      <c r="B23" s="52"/>
      <c r="C23" s="24"/>
    </row>
    <row r="24" spans="1:3">
      <c r="A24" s="117">
        <v>5</v>
      </c>
      <c r="B24" s="52"/>
      <c r="C24" s="24"/>
    </row>
    <row r="25" spans="1:3">
      <c r="A25" s="117">
        <v>6</v>
      </c>
      <c r="B25" s="52"/>
      <c r="C25" s="24"/>
    </row>
    <row r="26" spans="1:3">
      <c r="A26" s="117">
        <v>7</v>
      </c>
      <c r="B26" s="52"/>
    </row>
    <row r="27" spans="1:3">
      <c r="A27" s="117" t="s">
        <v>123</v>
      </c>
      <c r="B27" s="52">
        <v>0</v>
      </c>
    </row>
    <row r="29" spans="1:3">
      <c r="A29" s="104" t="s">
        <v>51</v>
      </c>
      <c r="B29" s="104"/>
      <c r="C29" s="104"/>
    </row>
    <row r="30" spans="1:3">
      <c r="A30" s="56" t="s">
        <v>52</v>
      </c>
      <c r="B30" s="57" t="s">
        <v>53</v>
      </c>
    </row>
    <row r="32" spans="1:3">
      <c r="A32" s="104" t="s">
        <v>21</v>
      </c>
      <c r="B32" s="104"/>
      <c r="C32" s="104"/>
    </row>
    <row r="34" spans="1:1">
      <c r="A34" t="s">
        <v>24</v>
      </c>
    </row>
    <row r="35" spans="1:1">
      <c r="A35" t="s">
        <v>34</v>
      </c>
    </row>
  </sheetData>
  <mergeCells count="8">
    <mergeCell ref="A32:C32"/>
    <mergeCell ref="A17:C17"/>
    <mergeCell ref="A29:C29"/>
    <mergeCell ref="A8:C8"/>
    <mergeCell ref="A1:C1"/>
    <mergeCell ref="B10:B11"/>
    <mergeCell ref="A9:C9"/>
    <mergeCell ref="A18:C1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32020-DCF8-4A84-ABE7-434C5E555F2D}">
  <sheetPr>
    <pageSetUpPr fitToPage="1"/>
  </sheetPr>
  <dimension ref="A1:M32"/>
  <sheetViews>
    <sheetView showGridLines="0" zoomScaleNormal="100" workbookViewId="0">
      <selection activeCell="H29" sqref="H29"/>
    </sheetView>
  </sheetViews>
  <sheetFormatPr defaultRowHeight="15"/>
  <cols>
    <col min="1" max="1" width="48.140625" customWidth="1"/>
    <col min="2" max="2" width="9.7109375" customWidth="1"/>
    <col min="3" max="3" width="14.28515625" customWidth="1"/>
    <col min="4" max="4" width="14.42578125" bestFit="1" customWidth="1"/>
    <col min="5" max="5" width="11.85546875" customWidth="1"/>
    <col min="6" max="6" width="16.7109375" customWidth="1"/>
    <col min="7" max="9" width="14.28515625" style="1" customWidth="1"/>
    <col min="10" max="10" width="9.140625" style="18"/>
    <col min="11" max="11" width="12.140625" style="1" customWidth="1"/>
  </cols>
  <sheetData>
    <row r="1" spans="1:13" ht="18.75">
      <c r="A1" s="105" t="s">
        <v>16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3" spans="1:13">
      <c r="A3" t="s">
        <v>25</v>
      </c>
      <c r="B3" s="112"/>
      <c r="C3" s="112"/>
      <c r="D3" s="112"/>
      <c r="G3" s="1" t="s">
        <v>29</v>
      </c>
    </row>
    <row r="4" spans="1:13">
      <c r="A4" t="s">
        <v>26</v>
      </c>
      <c r="B4" s="112"/>
      <c r="C4" s="112"/>
      <c r="D4" s="112"/>
      <c r="G4" s="112"/>
      <c r="H4" s="112"/>
      <c r="I4" s="112"/>
      <c r="J4" s="112"/>
      <c r="K4" s="112"/>
    </row>
    <row r="5" spans="1:13">
      <c r="A5" t="s">
        <v>28</v>
      </c>
      <c r="B5" s="112"/>
      <c r="C5" s="112"/>
      <c r="D5" s="112"/>
      <c r="G5" s="112"/>
      <c r="H5" s="112"/>
      <c r="I5" s="112"/>
      <c r="J5" s="112"/>
      <c r="K5" s="112"/>
    </row>
    <row r="6" spans="1:13">
      <c r="A6" t="s">
        <v>27</v>
      </c>
      <c r="B6" s="113"/>
      <c r="C6" s="114"/>
      <c r="D6" s="115"/>
      <c r="G6" s="112"/>
      <c r="H6" s="112"/>
      <c r="I6" s="112"/>
      <c r="J6" s="112"/>
      <c r="K6" s="112"/>
    </row>
    <row r="7" spans="1:13" ht="15.75" thickBot="1"/>
    <row r="8" spans="1:13" ht="60.75" thickBot="1">
      <c r="A8" s="5" t="s">
        <v>0</v>
      </c>
      <c r="B8" s="6" t="s">
        <v>4</v>
      </c>
      <c r="C8" s="6" t="s">
        <v>2</v>
      </c>
      <c r="D8" s="6" t="s">
        <v>1</v>
      </c>
      <c r="E8" s="6" t="s">
        <v>3</v>
      </c>
      <c r="F8" s="6" t="s">
        <v>41</v>
      </c>
      <c r="G8" s="48" t="s">
        <v>130</v>
      </c>
      <c r="H8" s="48" t="s">
        <v>129</v>
      </c>
      <c r="I8" s="48" t="s">
        <v>131</v>
      </c>
      <c r="J8" s="17" t="s">
        <v>35</v>
      </c>
      <c r="K8" s="7" t="s">
        <v>32</v>
      </c>
    </row>
    <row r="9" spans="1:13">
      <c r="A9" s="39"/>
      <c r="B9" s="40"/>
      <c r="C9" s="40"/>
      <c r="D9" s="33"/>
      <c r="E9" s="33"/>
      <c r="F9" s="33"/>
      <c r="G9" s="49"/>
      <c r="H9" s="34"/>
      <c r="I9" s="123">
        <f>G9-(G9*H9)</f>
        <v>0</v>
      </c>
      <c r="J9" s="34">
        <v>0.21</v>
      </c>
      <c r="K9" s="10">
        <f>B9*(I9+(I9*J9))</f>
        <v>0</v>
      </c>
      <c r="M9" s="30">
        <v>0.21</v>
      </c>
    </row>
    <row r="10" spans="1:13">
      <c r="A10" s="41"/>
      <c r="B10" s="42"/>
      <c r="C10" s="42"/>
      <c r="D10" s="35"/>
      <c r="E10" s="35"/>
      <c r="F10" s="35"/>
      <c r="G10" s="50"/>
      <c r="H10" s="36"/>
      <c r="I10" s="124">
        <f t="shared" ref="I10:I31" si="0">G10-(G10*H10)</f>
        <v>0</v>
      </c>
      <c r="J10" s="36">
        <v>0.21</v>
      </c>
      <c r="K10" s="13">
        <f t="shared" ref="K10:K31" si="1">B10*(I10+(I10*J10))</f>
        <v>0</v>
      </c>
    </row>
    <row r="11" spans="1:13">
      <c r="A11" s="41"/>
      <c r="B11" s="42"/>
      <c r="C11" s="42"/>
      <c r="D11" s="35"/>
      <c r="E11" s="35"/>
      <c r="F11" s="35"/>
      <c r="G11" s="50"/>
      <c r="H11" s="36"/>
      <c r="I11" s="124">
        <f t="shared" si="0"/>
        <v>0</v>
      </c>
      <c r="J11" s="36">
        <v>0.21</v>
      </c>
      <c r="K11" s="13">
        <f t="shared" si="1"/>
        <v>0</v>
      </c>
    </row>
    <row r="12" spans="1:13">
      <c r="A12" s="41"/>
      <c r="B12" s="42"/>
      <c r="C12" s="42"/>
      <c r="D12" s="35"/>
      <c r="E12" s="35"/>
      <c r="F12" s="35"/>
      <c r="G12" s="50"/>
      <c r="H12" s="36"/>
      <c r="I12" s="124">
        <f t="shared" si="0"/>
        <v>0</v>
      </c>
      <c r="J12" s="36">
        <v>0.21</v>
      </c>
      <c r="K12" s="13">
        <f t="shared" si="1"/>
        <v>0</v>
      </c>
    </row>
    <row r="13" spans="1:13">
      <c r="A13" s="41"/>
      <c r="B13" s="42"/>
      <c r="C13" s="42"/>
      <c r="D13" s="35"/>
      <c r="E13" s="35"/>
      <c r="F13" s="35"/>
      <c r="G13" s="50"/>
      <c r="H13" s="36"/>
      <c r="I13" s="124">
        <f t="shared" si="0"/>
        <v>0</v>
      </c>
      <c r="J13" s="36">
        <v>0.21</v>
      </c>
      <c r="K13" s="13">
        <f t="shared" si="1"/>
        <v>0</v>
      </c>
    </row>
    <row r="14" spans="1:13">
      <c r="A14" s="41"/>
      <c r="B14" s="42"/>
      <c r="C14" s="42"/>
      <c r="D14" s="35"/>
      <c r="E14" s="35"/>
      <c r="F14" s="35"/>
      <c r="G14" s="50"/>
      <c r="H14" s="36"/>
      <c r="I14" s="124">
        <f t="shared" si="0"/>
        <v>0</v>
      </c>
      <c r="J14" s="36">
        <v>0.21</v>
      </c>
      <c r="K14" s="13">
        <f t="shared" si="1"/>
        <v>0</v>
      </c>
    </row>
    <row r="15" spans="1:13">
      <c r="A15" s="41"/>
      <c r="B15" s="42"/>
      <c r="C15" s="42"/>
      <c r="D15" s="35"/>
      <c r="E15" s="35"/>
      <c r="F15" s="35"/>
      <c r="G15" s="50"/>
      <c r="H15" s="36"/>
      <c r="I15" s="124">
        <f t="shared" si="0"/>
        <v>0</v>
      </c>
      <c r="J15" s="36">
        <v>0.21</v>
      </c>
      <c r="K15" s="13">
        <f t="shared" si="1"/>
        <v>0</v>
      </c>
    </row>
    <row r="16" spans="1:13">
      <c r="A16" s="41"/>
      <c r="B16" s="42"/>
      <c r="C16" s="42"/>
      <c r="D16" s="35"/>
      <c r="E16" s="35"/>
      <c r="F16" s="35"/>
      <c r="G16" s="50"/>
      <c r="H16" s="36"/>
      <c r="I16" s="124">
        <f t="shared" si="0"/>
        <v>0</v>
      </c>
      <c r="J16" s="36">
        <v>0.21</v>
      </c>
      <c r="K16" s="13">
        <f t="shared" si="1"/>
        <v>0</v>
      </c>
    </row>
    <row r="17" spans="1:11">
      <c r="A17" s="41"/>
      <c r="B17" s="42"/>
      <c r="C17" s="42"/>
      <c r="D17" s="35"/>
      <c r="E17" s="35"/>
      <c r="F17" s="35"/>
      <c r="G17" s="50"/>
      <c r="H17" s="36"/>
      <c r="I17" s="124">
        <f t="shared" si="0"/>
        <v>0</v>
      </c>
      <c r="J17" s="36">
        <v>0.21</v>
      </c>
      <c r="K17" s="13">
        <f t="shared" si="1"/>
        <v>0</v>
      </c>
    </row>
    <row r="18" spans="1:11">
      <c r="A18" s="41"/>
      <c r="B18" s="42"/>
      <c r="C18" s="42"/>
      <c r="D18" s="35"/>
      <c r="E18" s="35"/>
      <c r="F18" s="35"/>
      <c r="G18" s="50"/>
      <c r="H18" s="36"/>
      <c r="I18" s="124">
        <f t="shared" si="0"/>
        <v>0</v>
      </c>
      <c r="J18" s="36">
        <v>0.21</v>
      </c>
      <c r="K18" s="13">
        <f t="shared" si="1"/>
        <v>0</v>
      </c>
    </row>
    <row r="19" spans="1:11">
      <c r="A19" s="41"/>
      <c r="B19" s="42"/>
      <c r="C19" s="42"/>
      <c r="D19" s="35"/>
      <c r="E19" s="35"/>
      <c r="F19" s="35"/>
      <c r="G19" s="50"/>
      <c r="H19" s="36"/>
      <c r="I19" s="124">
        <f t="shared" si="0"/>
        <v>0</v>
      </c>
      <c r="J19" s="36">
        <v>0.21</v>
      </c>
      <c r="K19" s="13">
        <f t="shared" si="1"/>
        <v>0</v>
      </c>
    </row>
    <row r="20" spans="1:11">
      <c r="A20" s="41"/>
      <c r="B20" s="42"/>
      <c r="C20" s="42"/>
      <c r="D20" s="35"/>
      <c r="E20" s="35"/>
      <c r="F20" s="35"/>
      <c r="G20" s="50"/>
      <c r="H20" s="36"/>
      <c r="I20" s="124">
        <f t="shared" si="0"/>
        <v>0</v>
      </c>
      <c r="J20" s="36">
        <v>0.21</v>
      </c>
      <c r="K20" s="13">
        <f t="shared" si="1"/>
        <v>0</v>
      </c>
    </row>
    <row r="21" spans="1:11">
      <c r="A21" s="41"/>
      <c r="B21" s="42"/>
      <c r="C21" s="42"/>
      <c r="D21" s="35"/>
      <c r="E21" s="35"/>
      <c r="F21" s="35"/>
      <c r="G21" s="50"/>
      <c r="H21" s="36"/>
      <c r="I21" s="124">
        <f t="shared" si="0"/>
        <v>0</v>
      </c>
      <c r="J21" s="36">
        <v>0.21</v>
      </c>
      <c r="K21" s="13">
        <f t="shared" si="1"/>
        <v>0</v>
      </c>
    </row>
    <row r="22" spans="1:11">
      <c r="A22" s="41"/>
      <c r="B22" s="42"/>
      <c r="C22" s="42"/>
      <c r="D22" s="35"/>
      <c r="E22" s="35"/>
      <c r="F22" s="35"/>
      <c r="G22" s="50"/>
      <c r="H22" s="36"/>
      <c r="I22" s="124">
        <f t="shared" si="0"/>
        <v>0</v>
      </c>
      <c r="J22" s="36">
        <v>0.21</v>
      </c>
      <c r="K22" s="13">
        <f t="shared" si="1"/>
        <v>0</v>
      </c>
    </row>
    <row r="23" spans="1:11">
      <c r="A23" s="41"/>
      <c r="B23" s="42"/>
      <c r="C23" s="42"/>
      <c r="D23" s="35"/>
      <c r="E23" s="35"/>
      <c r="F23" s="35"/>
      <c r="G23" s="50"/>
      <c r="H23" s="36"/>
      <c r="I23" s="124">
        <f t="shared" si="0"/>
        <v>0</v>
      </c>
      <c r="J23" s="36">
        <v>0.21</v>
      </c>
      <c r="K23" s="13">
        <f t="shared" si="1"/>
        <v>0</v>
      </c>
    </row>
    <row r="24" spans="1:11">
      <c r="A24" s="41"/>
      <c r="B24" s="42"/>
      <c r="C24" s="42"/>
      <c r="D24" s="35"/>
      <c r="E24" s="35"/>
      <c r="F24" s="35"/>
      <c r="G24" s="50"/>
      <c r="H24" s="36"/>
      <c r="I24" s="124">
        <f t="shared" si="0"/>
        <v>0</v>
      </c>
      <c r="J24" s="36">
        <v>0.21</v>
      </c>
      <c r="K24" s="13">
        <f t="shared" si="1"/>
        <v>0</v>
      </c>
    </row>
    <row r="25" spans="1:11">
      <c r="A25" s="41"/>
      <c r="B25" s="42"/>
      <c r="C25" s="42"/>
      <c r="D25" s="35"/>
      <c r="E25" s="35"/>
      <c r="F25" s="35"/>
      <c r="G25" s="50"/>
      <c r="H25" s="36"/>
      <c r="I25" s="124">
        <f t="shared" si="0"/>
        <v>0</v>
      </c>
      <c r="J25" s="36">
        <v>0.21</v>
      </c>
      <c r="K25" s="13">
        <f t="shared" si="1"/>
        <v>0</v>
      </c>
    </row>
    <row r="26" spans="1:11">
      <c r="A26" s="41"/>
      <c r="B26" s="42"/>
      <c r="C26" s="42"/>
      <c r="D26" s="35"/>
      <c r="E26" s="35"/>
      <c r="F26" s="35"/>
      <c r="G26" s="50"/>
      <c r="H26" s="36"/>
      <c r="I26" s="124">
        <f t="shared" si="0"/>
        <v>0</v>
      </c>
      <c r="J26" s="36">
        <v>0.21</v>
      </c>
      <c r="K26" s="13">
        <f t="shared" si="1"/>
        <v>0</v>
      </c>
    </row>
    <row r="27" spans="1:11">
      <c r="A27" s="41"/>
      <c r="B27" s="42"/>
      <c r="C27" s="42"/>
      <c r="D27" s="35"/>
      <c r="E27" s="35"/>
      <c r="F27" s="35"/>
      <c r="G27" s="50"/>
      <c r="H27" s="36"/>
      <c r="I27" s="124">
        <f t="shared" si="0"/>
        <v>0</v>
      </c>
      <c r="J27" s="36">
        <v>0.21</v>
      </c>
      <c r="K27" s="13">
        <f t="shared" si="1"/>
        <v>0</v>
      </c>
    </row>
    <row r="28" spans="1:11">
      <c r="A28" s="41"/>
      <c r="B28" s="42"/>
      <c r="C28" s="42"/>
      <c r="D28" s="35"/>
      <c r="E28" s="35"/>
      <c r="F28" s="35"/>
      <c r="G28" s="50"/>
      <c r="H28" s="36"/>
      <c r="I28" s="124">
        <f t="shared" si="0"/>
        <v>0</v>
      </c>
      <c r="J28" s="36">
        <v>0.21</v>
      </c>
      <c r="K28" s="13">
        <f t="shared" si="1"/>
        <v>0</v>
      </c>
    </row>
    <row r="29" spans="1:11">
      <c r="A29" s="41"/>
      <c r="B29" s="42"/>
      <c r="C29" s="42"/>
      <c r="D29" s="35"/>
      <c r="E29" s="35"/>
      <c r="F29" s="35"/>
      <c r="G29" s="50"/>
      <c r="H29" s="36"/>
      <c r="I29" s="124">
        <f t="shared" si="0"/>
        <v>0</v>
      </c>
      <c r="J29" s="36">
        <v>0.21</v>
      </c>
      <c r="K29" s="13">
        <f t="shared" si="1"/>
        <v>0</v>
      </c>
    </row>
    <row r="30" spans="1:11">
      <c r="A30" s="41"/>
      <c r="B30" s="42"/>
      <c r="C30" s="42"/>
      <c r="D30" s="35"/>
      <c r="E30" s="35"/>
      <c r="F30" s="35"/>
      <c r="G30" s="50"/>
      <c r="H30" s="36"/>
      <c r="I30" s="124">
        <f t="shared" si="0"/>
        <v>0</v>
      </c>
      <c r="J30" s="36">
        <v>0.21</v>
      </c>
      <c r="K30" s="13">
        <f t="shared" si="1"/>
        <v>0</v>
      </c>
    </row>
    <row r="31" spans="1:11" ht="15.75" thickBot="1">
      <c r="A31" s="43"/>
      <c r="B31" s="44"/>
      <c r="C31" s="44"/>
      <c r="D31" s="37"/>
      <c r="E31" s="37"/>
      <c r="F31" s="37"/>
      <c r="G31" s="51"/>
      <c r="H31" s="38"/>
      <c r="I31" s="125">
        <f t="shared" si="0"/>
        <v>0</v>
      </c>
      <c r="J31" s="38">
        <v>0.21</v>
      </c>
      <c r="K31" s="16">
        <f t="shared" si="1"/>
        <v>0</v>
      </c>
    </row>
    <row r="32" spans="1:11" ht="15.75" thickBot="1">
      <c r="A32" s="109" t="s">
        <v>33</v>
      </c>
      <c r="B32" s="110"/>
      <c r="C32" s="110"/>
      <c r="D32" s="110"/>
      <c r="E32" s="110"/>
      <c r="F32" s="110"/>
      <c r="G32" s="110"/>
      <c r="H32" s="110"/>
      <c r="I32" s="110"/>
      <c r="J32" s="111"/>
      <c r="K32" s="4">
        <f>SUM(K9:K31)</f>
        <v>0</v>
      </c>
    </row>
  </sheetData>
  <mergeCells count="7">
    <mergeCell ref="A32:J32"/>
    <mergeCell ref="A1:K1"/>
    <mergeCell ref="B3:D3"/>
    <mergeCell ref="B5:D5"/>
    <mergeCell ref="B4:D4"/>
    <mergeCell ref="G4:K6"/>
    <mergeCell ref="B6:D6"/>
  </mergeCells>
  <dataValidations count="1">
    <dataValidation type="list" allowBlank="1" showInputMessage="1" showErrorMessage="1" sqref="J9:J31" xr:uid="{0B76B0B7-9A0A-479B-A84F-B7F28455EA40}">
      <formula1>$M$8:$M$9</formula1>
    </dataValidation>
  </dataValidations>
  <pageMargins left="0.51181102362204722" right="0.51181102362204722" top="0.74803149606299213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ABF80-B93D-4CE6-9802-D2BC842E49C1}">
  <dimension ref="A1:G34"/>
  <sheetViews>
    <sheetView showGridLines="0" workbookViewId="0">
      <selection activeCell="A3" sqref="A3"/>
    </sheetView>
  </sheetViews>
  <sheetFormatPr defaultRowHeight="15"/>
  <cols>
    <col min="1" max="1" width="49" customWidth="1"/>
    <col min="2" max="2" width="21.7109375" customWidth="1"/>
    <col min="3" max="3" width="18" customWidth="1"/>
    <col min="7" max="7" width="12.42578125" customWidth="1"/>
  </cols>
  <sheetData>
    <row r="1" spans="1:7" ht="18.75">
      <c r="A1" s="105" t="s">
        <v>30</v>
      </c>
      <c r="B1" s="105"/>
      <c r="C1" s="105"/>
      <c r="D1" s="105"/>
      <c r="E1" s="105"/>
      <c r="F1" s="105"/>
      <c r="G1" s="105"/>
    </row>
    <row r="2" spans="1:7">
      <c r="F2" s="18"/>
      <c r="G2" s="1"/>
    </row>
    <row r="3" spans="1:7">
      <c r="A3" t="str">
        <f>IF(gunningscriteria!B5&gt;=1, "", "Het gunningscriterium Levertijd is niet ingevuld. U hoeft dit tabblad dus niet in te vullen.")</f>
        <v>Het gunningscriterium Levertijd is niet ingevuld. U hoeft dit tabblad dus niet in te vullen.</v>
      </c>
      <c r="F3" s="18"/>
      <c r="G3" s="1"/>
    </row>
    <row r="4" spans="1:7">
      <c r="F4" s="18"/>
      <c r="G4" s="1"/>
    </row>
    <row r="5" spans="1:7">
      <c r="A5" t="s">
        <v>25</v>
      </c>
      <c r="B5" s="112" t="str">
        <f>IF(LEN('Gunningscriterium 1. Prijs'!B3)&gt;1,'Gunningscriterium 1. Prijs'!B3,"")</f>
        <v/>
      </c>
      <c r="C5" s="112"/>
      <c r="E5" t="s">
        <v>29</v>
      </c>
      <c r="F5" s="18"/>
      <c r="G5" s="1"/>
    </row>
    <row r="6" spans="1:7">
      <c r="A6" t="s">
        <v>26</v>
      </c>
      <c r="B6" s="112" t="str">
        <f>IF(LEN('Gunningscriterium 1. Prijs'!B4)&gt;1,'Gunningscriterium 1. Prijs'!B4,"")</f>
        <v/>
      </c>
      <c r="C6" s="112"/>
      <c r="E6" s="112"/>
      <c r="F6" s="112"/>
      <c r="G6" s="112"/>
    </row>
    <row r="7" spans="1:7">
      <c r="A7" t="s">
        <v>28</v>
      </c>
      <c r="B7" s="112" t="str">
        <f>IF(LEN('Gunningscriterium 1. Prijs'!B5)&gt;1,'Gunningscriterium 1. Prijs'!B5,"")</f>
        <v/>
      </c>
      <c r="C7" s="112"/>
      <c r="E7" s="112"/>
      <c r="F7" s="112"/>
      <c r="G7" s="112"/>
    </row>
    <row r="8" spans="1:7">
      <c r="A8" t="s">
        <v>27</v>
      </c>
      <c r="B8" s="112" t="str">
        <f>IF(LEN('Gunningscriterium 1. Prijs'!B6)&gt;1,'Gunningscriterium 1. Prijs'!B6,"")</f>
        <v/>
      </c>
      <c r="C8" s="112"/>
      <c r="E8" s="112"/>
      <c r="F8" s="112"/>
      <c r="G8" s="112"/>
    </row>
    <row r="9" spans="1:7" ht="15.75" thickBot="1">
      <c r="F9" s="18"/>
      <c r="G9" s="1"/>
    </row>
    <row r="10" spans="1:7" ht="30.75" thickBot="1">
      <c r="A10" s="5" t="s">
        <v>0</v>
      </c>
      <c r="B10" s="6" t="s">
        <v>2</v>
      </c>
      <c r="C10" s="31" t="s">
        <v>18</v>
      </c>
    </row>
    <row r="11" spans="1:7">
      <c r="A11" s="8" t="str">
        <f>IF(LEN('Gunningscriterium 1. Prijs'!A9)&gt;1,'Gunningscriterium 1. Prijs'!A9,"")</f>
        <v/>
      </c>
      <c r="B11" s="9" t="str">
        <f>IF(LEN(A11)&gt;1,'Gunningscriterium 1. Prijs'!C9,"")</f>
        <v/>
      </c>
      <c r="C11" s="45"/>
    </row>
    <row r="12" spans="1:7">
      <c r="A12" s="11" t="str">
        <f>IF(LEN('Gunningscriterium 1. Prijs'!A10)&gt;1,'Gunningscriterium 1. Prijs'!A10,"")</f>
        <v/>
      </c>
      <c r="B12" s="12" t="str">
        <f>IF(LEN(A12)&gt;1,'Gunningscriterium 1. Prijs'!C10,"")</f>
        <v/>
      </c>
      <c r="C12" s="46"/>
    </row>
    <row r="13" spans="1:7">
      <c r="A13" s="11" t="str">
        <f>IF(LEN('Gunningscriterium 1. Prijs'!A11)&gt;1,'Gunningscriterium 1. Prijs'!A11,"")</f>
        <v/>
      </c>
      <c r="B13" s="12" t="str">
        <f>IF(LEN(A13)&gt;1,'Gunningscriterium 1. Prijs'!C11,"")</f>
        <v/>
      </c>
      <c r="C13" s="46"/>
    </row>
    <row r="14" spans="1:7">
      <c r="A14" s="11" t="str">
        <f>IF(LEN('Gunningscriterium 1. Prijs'!A12)&gt;1,'Gunningscriterium 1. Prijs'!A12,"")</f>
        <v/>
      </c>
      <c r="B14" s="12" t="str">
        <f>IF(LEN(A14)&gt;1,'Gunningscriterium 1. Prijs'!C12,"")</f>
        <v/>
      </c>
      <c r="C14" s="46"/>
    </row>
    <row r="15" spans="1:7">
      <c r="A15" s="11" t="str">
        <f>IF(LEN('Gunningscriterium 1. Prijs'!A13)&gt;1,'Gunningscriterium 1. Prijs'!A13,"")</f>
        <v/>
      </c>
      <c r="B15" s="12" t="str">
        <f>IF(LEN(A15)&gt;1,'Gunningscriterium 1. Prijs'!C13,"")</f>
        <v/>
      </c>
      <c r="C15" s="46"/>
    </row>
    <row r="16" spans="1:7">
      <c r="A16" s="11" t="str">
        <f>IF(LEN('Gunningscriterium 1. Prijs'!A14)&gt;1,'Gunningscriterium 1. Prijs'!A14,"")</f>
        <v/>
      </c>
      <c r="B16" s="12" t="str">
        <f>IF(LEN(A16)&gt;1,'Gunningscriterium 1. Prijs'!C14,"")</f>
        <v/>
      </c>
      <c r="C16" s="46"/>
    </row>
    <row r="17" spans="1:3">
      <c r="A17" s="11" t="str">
        <f>IF(LEN('Gunningscriterium 1. Prijs'!A15)&gt;1,'Gunningscriterium 1. Prijs'!A15,"")</f>
        <v/>
      </c>
      <c r="B17" s="12" t="str">
        <f>IF(LEN(A17)&gt;1,'Gunningscriterium 1. Prijs'!C15,"")</f>
        <v/>
      </c>
      <c r="C17" s="46"/>
    </row>
    <row r="18" spans="1:3">
      <c r="A18" s="11" t="str">
        <f>IF(LEN('Gunningscriterium 1. Prijs'!A16)&gt;1,'Gunningscriterium 1. Prijs'!A16,"")</f>
        <v/>
      </c>
      <c r="B18" s="12" t="str">
        <f>IF(LEN(A18)&gt;1,'Gunningscriterium 1. Prijs'!C16,"")</f>
        <v/>
      </c>
      <c r="C18" s="46"/>
    </row>
    <row r="19" spans="1:3">
      <c r="A19" s="11" t="str">
        <f>IF(LEN('Gunningscriterium 1. Prijs'!A17)&gt;1,'Gunningscriterium 1. Prijs'!A17,"")</f>
        <v/>
      </c>
      <c r="B19" s="12" t="str">
        <f>IF(LEN(A19)&gt;1,'Gunningscriterium 1. Prijs'!C17,"")</f>
        <v/>
      </c>
      <c r="C19" s="46"/>
    </row>
    <row r="20" spans="1:3">
      <c r="A20" s="11" t="str">
        <f>IF(LEN('Gunningscriterium 1. Prijs'!A18)&gt;1,'Gunningscriterium 1. Prijs'!A18,"")</f>
        <v/>
      </c>
      <c r="B20" s="12" t="str">
        <f>IF(LEN(A20)&gt;1,'Gunningscriterium 1. Prijs'!C18,"")</f>
        <v/>
      </c>
      <c r="C20" s="46"/>
    </row>
    <row r="21" spans="1:3">
      <c r="A21" s="11" t="str">
        <f>IF(LEN('Gunningscriterium 1. Prijs'!A19)&gt;1,'Gunningscriterium 1. Prijs'!A19,"")</f>
        <v/>
      </c>
      <c r="B21" s="12" t="str">
        <f>IF(LEN(A21)&gt;1,'Gunningscriterium 1. Prijs'!C19,"")</f>
        <v/>
      </c>
      <c r="C21" s="46"/>
    </row>
    <row r="22" spans="1:3">
      <c r="A22" s="11" t="str">
        <f>IF(LEN('Gunningscriterium 1. Prijs'!A20)&gt;1,'Gunningscriterium 1. Prijs'!A20,"")</f>
        <v/>
      </c>
      <c r="B22" s="12" t="str">
        <f>IF(LEN(A22)&gt;1,'Gunningscriterium 1. Prijs'!C20,"")</f>
        <v/>
      </c>
      <c r="C22" s="46"/>
    </row>
    <row r="23" spans="1:3">
      <c r="A23" s="11" t="str">
        <f>IF(LEN('Gunningscriterium 1. Prijs'!A21)&gt;1,'Gunningscriterium 1. Prijs'!A21,"")</f>
        <v/>
      </c>
      <c r="B23" s="12" t="str">
        <f>IF(LEN(A23)&gt;1,'Gunningscriterium 1. Prijs'!C21,"")</f>
        <v/>
      </c>
      <c r="C23" s="46"/>
    </row>
    <row r="24" spans="1:3">
      <c r="A24" s="11" t="str">
        <f>IF(LEN('Gunningscriterium 1. Prijs'!A22)&gt;1,'Gunningscriterium 1. Prijs'!A22,"")</f>
        <v/>
      </c>
      <c r="B24" s="12" t="str">
        <f>IF(LEN(A24)&gt;1,'Gunningscriterium 1. Prijs'!C22,"")</f>
        <v/>
      </c>
      <c r="C24" s="46"/>
    </row>
    <row r="25" spans="1:3">
      <c r="A25" s="11" t="str">
        <f>IF(LEN('Gunningscriterium 1. Prijs'!A23)&gt;1,'Gunningscriterium 1. Prijs'!A23,"")</f>
        <v/>
      </c>
      <c r="B25" s="12" t="str">
        <f>IF(LEN(A25)&gt;1,'Gunningscriterium 1. Prijs'!C23,"")</f>
        <v/>
      </c>
      <c r="C25" s="46"/>
    </row>
    <row r="26" spans="1:3">
      <c r="A26" s="11" t="str">
        <f>IF(LEN('Gunningscriterium 1. Prijs'!A24)&gt;1,'Gunningscriterium 1. Prijs'!A24,"")</f>
        <v/>
      </c>
      <c r="B26" s="12" t="str">
        <f>IF(LEN(A26)&gt;1,'Gunningscriterium 1. Prijs'!C24,"")</f>
        <v/>
      </c>
      <c r="C26" s="46"/>
    </row>
    <row r="27" spans="1:3">
      <c r="A27" s="11" t="str">
        <f>IF(LEN('Gunningscriterium 1. Prijs'!A25)&gt;1,'Gunningscriterium 1. Prijs'!A25,"")</f>
        <v/>
      </c>
      <c r="B27" s="12" t="str">
        <f>IF(LEN(A27)&gt;1,'Gunningscriterium 1. Prijs'!C25,"")</f>
        <v/>
      </c>
      <c r="C27" s="46"/>
    </row>
    <row r="28" spans="1:3">
      <c r="A28" s="11" t="str">
        <f>IF(LEN('Gunningscriterium 1. Prijs'!A26)&gt;1,'Gunningscriterium 1. Prijs'!A26,"")</f>
        <v/>
      </c>
      <c r="B28" s="12" t="str">
        <f>IF(LEN(A28)&gt;1,'Gunningscriterium 1. Prijs'!C26,"")</f>
        <v/>
      </c>
      <c r="C28" s="46"/>
    </row>
    <row r="29" spans="1:3">
      <c r="A29" s="11" t="str">
        <f>IF(LEN('Gunningscriterium 1. Prijs'!A27)&gt;1,'Gunningscriterium 1. Prijs'!A27,"")</f>
        <v/>
      </c>
      <c r="B29" s="12" t="str">
        <f>IF(LEN(A29)&gt;1,'Gunningscriterium 1. Prijs'!C27,"")</f>
        <v/>
      </c>
      <c r="C29" s="46"/>
    </row>
    <row r="30" spans="1:3">
      <c r="A30" s="11" t="str">
        <f>IF(LEN('Gunningscriterium 1. Prijs'!A28)&gt;1,'Gunningscriterium 1. Prijs'!A28,"")</f>
        <v/>
      </c>
      <c r="B30" s="12" t="str">
        <f>IF(LEN(A30)&gt;1,'Gunningscriterium 1. Prijs'!C28,"")</f>
        <v/>
      </c>
      <c r="C30" s="46"/>
    </row>
    <row r="31" spans="1:3">
      <c r="A31" s="11" t="str">
        <f>IF(LEN('Gunningscriterium 1. Prijs'!A29)&gt;1,'Gunningscriterium 1. Prijs'!A29,"")</f>
        <v/>
      </c>
      <c r="B31" s="12" t="str">
        <f>IF(LEN(A31)&gt;1,'Gunningscriterium 1. Prijs'!C29,"")</f>
        <v/>
      </c>
      <c r="C31" s="46"/>
    </row>
    <row r="32" spans="1:3">
      <c r="A32" s="11" t="str">
        <f>IF(LEN('Gunningscriterium 1. Prijs'!A30)&gt;1,'Gunningscriterium 1. Prijs'!A30,"")</f>
        <v/>
      </c>
      <c r="B32" s="12" t="str">
        <f>IF(LEN(A32)&gt;1,'Gunningscriterium 1. Prijs'!C30,"")</f>
        <v/>
      </c>
      <c r="C32" s="46"/>
    </row>
    <row r="33" spans="1:3" ht="15.75" thickBot="1">
      <c r="A33" s="14" t="str">
        <f>IF(LEN('Gunningscriterium 1. Prijs'!A31)&gt;1,'Gunningscriterium 1. Prijs'!A31,"")</f>
        <v/>
      </c>
      <c r="B33" s="15" t="str">
        <f>IF(LEN(A33)&gt;1,'Gunningscriterium 1. Prijs'!C31,"")</f>
        <v/>
      </c>
      <c r="C33" s="47"/>
    </row>
    <row r="34" spans="1:3" ht="15.75" thickBot="1">
      <c r="A34" s="2" t="s">
        <v>31</v>
      </c>
      <c r="B34" s="3"/>
      <c r="C34" s="32" t="str">
        <f>IF(SUM(C11:C33)&gt;0,AVERAGE(C11:C33),"n.v.t.")</f>
        <v>n.v.t.</v>
      </c>
    </row>
  </sheetData>
  <mergeCells count="6">
    <mergeCell ref="A1:G1"/>
    <mergeCell ref="B5:C5"/>
    <mergeCell ref="B6:C6"/>
    <mergeCell ref="E6:G8"/>
    <mergeCell ref="B7:C7"/>
    <mergeCell ref="B8:C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 ServiceDesk</vt:lpstr>
      <vt:lpstr>instructie leverancier</vt:lpstr>
      <vt:lpstr>gunningscriteria</vt:lpstr>
      <vt:lpstr>Gunningscriterium 1. Prijs</vt:lpstr>
      <vt:lpstr>Gunningscriterium 2. Levertijd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Nowee, Petra</dc:creator>
  <cp:lastModifiedBy>Nowee, Petra</cp:lastModifiedBy>
  <cp:lastPrinted>2024-01-04T11:05:17Z</cp:lastPrinted>
  <dcterms:created xsi:type="dcterms:W3CDTF">2023-11-17T09:05:26Z</dcterms:created>
  <dcterms:modified xsi:type="dcterms:W3CDTF">2024-01-04T11:15:39Z</dcterms:modified>
</cp:coreProperties>
</file>