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filterPrivacy="1" codeName="ThisWorkbook" autoCompressPictures="0"/>
  <xr:revisionPtr revIDLastSave="0" documentId="13_ncr:1_{342A9EDC-B6BD-9446-9F0C-4687DAABCEF5}" xr6:coauthVersionLast="47" xr6:coauthVersionMax="47" xr10:uidLastSave="{00000000-0000-0000-0000-000000000000}"/>
  <bookViews>
    <workbookView xWindow="32460" yWindow="500" windowWidth="38340" windowHeight="20440" xr2:uid="{00000000-000D-0000-FFFF-FFFF00000000}"/>
  </bookViews>
  <sheets>
    <sheet name="Beoordelen Demo" sheetId="6" r:id="rId1"/>
    <sheet name="Beoordelaar 1" sheetId="7" r:id="rId2"/>
    <sheet name="Beoordelaar 2" sheetId="15" r:id="rId3"/>
    <sheet name="Beoordelaar 3" sheetId="16" r:id="rId4"/>
    <sheet name="Beoordelaar 4" sheetId="17" r:id="rId5"/>
    <sheet name="Beoordelaar 5" sheetId="18" r:id="rId6"/>
    <sheet name="Consensus" sheetId="9" r:id="rId7"/>
    <sheet name="Eindscores" sheetId="21" r:id="rId8"/>
  </sheets>
  <externalReferences>
    <externalReference r:id="rId9"/>
  </externalReferences>
  <definedNames>
    <definedName name="SCORE">'Beoordelen Demo'!$D$3:$D$8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0" i="9" l="1"/>
  <c r="D79" i="9"/>
  <c r="G79" i="9"/>
  <c r="J79" i="9"/>
  <c r="J72" i="9"/>
  <c r="G72" i="9"/>
  <c r="D72" i="9"/>
  <c r="D65" i="9"/>
  <c r="G65" i="9"/>
  <c r="J65" i="9"/>
  <c r="J58" i="9"/>
  <c r="G58" i="9"/>
  <c r="D58" i="9"/>
  <c r="J77" i="9"/>
  <c r="J76" i="9"/>
  <c r="J75" i="9"/>
  <c r="J74" i="9"/>
  <c r="J73" i="9"/>
  <c r="G77" i="9"/>
  <c r="G76" i="9"/>
  <c r="G75" i="9"/>
  <c r="G74" i="9"/>
  <c r="G73" i="9"/>
  <c r="J70" i="9"/>
  <c r="J69" i="9"/>
  <c r="J68" i="9"/>
  <c r="J67" i="9"/>
  <c r="J66" i="9"/>
  <c r="G70" i="9"/>
  <c r="G69" i="9"/>
  <c r="G68" i="9"/>
  <c r="G67" i="9"/>
  <c r="G66" i="9"/>
  <c r="J63" i="9"/>
  <c r="J62" i="9"/>
  <c r="J61" i="9"/>
  <c r="J60" i="9"/>
  <c r="J59" i="9"/>
  <c r="G63" i="9"/>
  <c r="G62" i="9"/>
  <c r="G61" i="9"/>
  <c r="G60" i="9"/>
  <c r="G59" i="9"/>
  <c r="D77" i="9"/>
  <c r="D76" i="9"/>
  <c r="D75" i="9"/>
  <c r="D74" i="9"/>
  <c r="D73" i="9"/>
  <c r="D70" i="9"/>
  <c r="D69" i="9"/>
  <c r="D68" i="9"/>
  <c r="D67" i="9"/>
  <c r="D66" i="9"/>
  <c r="D63" i="9"/>
  <c r="D62" i="9"/>
  <c r="D61" i="9"/>
  <c r="D60" i="9"/>
  <c r="D59" i="9"/>
  <c r="A73" i="9"/>
  <c r="A66" i="9"/>
  <c r="A59" i="9"/>
  <c r="A24" i="18"/>
  <c r="A23" i="18"/>
  <c r="A22" i="18"/>
  <c r="A21" i="18"/>
  <c r="A20" i="18"/>
  <c r="A19" i="18"/>
  <c r="A24" i="17"/>
  <c r="A23" i="17"/>
  <c r="A22" i="17"/>
  <c r="A21" i="17"/>
  <c r="A20" i="17"/>
  <c r="A19" i="17"/>
  <c r="A24" i="16"/>
  <c r="A23" i="16"/>
  <c r="A22" i="16"/>
  <c r="A21" i="16"/>
  <c r="A20" i="16"/>
  <c r="A19" i="16"/>
  <c r="A24" i="15"/>
  <c r="A23" i="15"/>
  <c r="A22" i="15"/>
  <c r="A21" i="15"/>
  <c r="A20" i="15"/>
  <c r="A19" i="15"/>
  <c r="A24" i="7"/>
  <c r="A22" i="7"/>
  <c r="A20" i="7"/>
  <c r="A23" i="7"/>
  <c r="A21" i="7"/>
  <c r="A19" i="7"/>
  <c r="G80" i="9" l="1"/>
  <c r="J80" i="9"/>
  <c r="J51" i="9"/>
  <c r="G51" i="9"/>
  <c r="D51" i="9"/>
  <c r="J44" i="9"/>
  <c r="G44" i="9"/>
  <c r="D44" i="9"/>
  <c r="J37" i="9"/>
  <c r="G37" i="9"/>
  <c r="D37" i="9"/>
  <c r="D30" i="9"/>
  <c r="G30" i="9"/>
  <c r="J30" i="9"/>
  <c r="J23" i="9"/>
  <c r="G23" i="9"/>
  <c r="D23" i="9"/>
  <c r="J16" i="9"/>
  <c r="G16" i="9"/>
  <c r="D16" i="9"/>
  <c r="J9" i="9"/>
  <c r="G9" i="9"/>
  <c r="D9" i="9"/>
  <c r="I1" i="17" l="1"/>
  <c r="F1" i="17"/>
  <c r="C1" i="17"/>
  <c r="I1" i="16"/>
  <c r="F1" i="16"/>
  <c r="C1" i="16"/>
  <c r="I1" i="15"/>
  <c r="F1" i="15"/>
  <c r="C1" i="15"/>
  <c r="C5" i="21"/>
  <c r="C6" i="21" s="1"/>
  <c r="C10" i="21" s="1"/>
  <c r="G5" i="21"/>
  <c r="E5" i="21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A5" i="21"/>
  <c r="G2" i="21"/>
  <c r="E2" i="21"/>
  <c r="C2" i="21"/>
  <c r="J56" i="9"/>
  <c r="J55" i="9"/>
  <c r="J54" i="9"/>
  <c r="J53" i="9"/>
  <c r="J52" i="9"/>
  <c r="G56" i="9"/>
  <c r="G55" i="9"/>
  <c r="G54" i="9"/>
  <c r="G53" i="9"/>
  <c r="G52" i="9"/>
  <c r="D56" i="9"/>
  <c r="D55" i="9"/>
  <c r="D54" i="9"/>
  <c r="D53" i="9"/>
  <c r="D52" i="9"/>
  <c r="B56" i="9"/>
  <c r="B55" i="9"/>
  <c r="B54" i="9"/>
  <c r="B53" i="9"/>
  <c r="B52" i="9"/>
  <c r="A52" i="9"/>
  <c r="J49" i="9"/>
  <c r="J48" i="9"/>
  <c r="J47" i="9"/>
  <c r="J46" i="9"/>
  <c r="J45" i="9"/>
  <c r="G49" i="9"/>
  <c r="G48" i="9"/>
  <c r="G47" i="9"/>
  <c r="G46" i="9"/>
  <c r="G45" i="9"/>
  <c r="D49" i="9"/>
  <c r="D48" i="9"/>
  <c r="D47" i="9"/>
  <c r="D46" i="9"/>
  <c r="D45" i="9"/>
  <c r="B49" i="9"/>
  <c r="B48" i="9"/>
  <c r="B47" i="9"/>
  <c r="B46" i="9"/>
  <c r="B45" i="9"/>
  <c r="A45" i="9"/>
  <c r="J42" i="9"/>
  <c r="J41" i="9"/>
  <c r="J40" i="9"/>
  <c r="J39" i="9"/>
  <c r="J38" i="9"/>
  <c r="G42" i="9"/>
  <c r="G41" i="9"/>
  <c r="G40" i="9"/>
  <c r="G39" i="9"/>
  <c r="G38" i="9"/>
  <c r="D42" i="9"/>
  <c r="D41" i="9"/>
  <c r="D40" i="9"/>
  <c r="D39" i="9"/>
  <c r="D38" i="9"/>
  <c r="B42" i="9"/>
  <c r="B41" i="9"/>
  <c r="B40" i="9"/>
  <c r="B39" i="9"/>
  <c r="B38" i="9"/>
  <c r="A38" i="9"/>
  <c r="A18" i="7"/>
  <c r="A17" i="7"/>
  <c r="A16" i="7"/>
  <c r="A15" i="7"/>
  <c r="A14" i="7"/>
  <c r="A13" i="7"/>
  <c r="B32" i="9"/>
  <c r="B33" i="9"/>
  <c r="B34" i="9"/>
  <c r="B35" i="9"/>
  <c r="B31" i="9"/>
  <c r="B25" i="9"/>
  <c r="B74" i="9" s="1"/>
  <c r="B26" i="9"/>
  <c r="B75" i="9" s="1"/>
  <c r="B27" i="9"/>
  <c r="B76" i="9" s="1"/>
  <c r="B28" i="9"/>
  <c r="B77" i="9" s="1"/>
  <c r="B24" i="9"/>
  <c r="B73" i="9" s="1"/>
  <c r="B18" i="9"/>
  <c r="B67" i="9" s="1"/>
  <c r="B19" i="9"/>
  <c r="B68" i="9" s="1"/>
  <c r="B20" i="9"/>
  <c r="B69" i="9" s="1"/>
  <c r="B21" i="9"/>
  <c r="B70" i="9" s="1"/>
  <c r="B17" i="9"/>
  <c r="B66" i="9" s="1"/>
  <c r="B11" i="9"/>
  <c r="B60" i="9" s="1"/>
  <c r="B12" i="9"/>
  <c r="B61" i="9" s="1"/>
  <c r="B13" i="9"/>
  <c r="B62" i="9" s="1"/>
  <c r="B14" i="9"/>
  <c r="B63" i="9" s="1"/>
  <c r="B10" i="9"/>
  <c r="B59" i="9" s="1"/>
  <c r="J35" i="9"/>
  <c r="J34" i="9"/>
  <c r="J33" i="9"/>
  <c r="J32" i="9"/>
  <c r="J31" i="9"/>
  <c r="J28" i="9"/>
  <c r="J27" i="9"/>
  <c r="J26" i="9"/>
  <c r="J25" i="9"/>
  <c r="J24" i="9"/>
  <c r="J21" i="9"/>
  <c r="J20" i="9"/>
  <c r="J19" i="9"/>
  <c r="J14" i="9"/>
  <c r="J13" i="9"/>
  <c r="J12" i="9"/>
  <c r="J7" i="9"/>
  <c r="J6" i="9"/>
  <c r="J5" i="9"/>
  <c r="G35" i="9"/>
  <c r="G34" i="9"/>
  <c r="G33" i="9"/>
  <c r="G32" i="9"/>
  <c r="G31" i="9"/>
  <c r="G28" i="9"/>
  <c r="G27" i="9"/>
  <c r="G26" i="9"/>
  <c r="G25" i="9"/>
  <c r="G24" i="9"/>
  <c r="G21" i="9"/>
  <c r="G20" i="9"/>
  <c r="G19" i="9"/>
  <c r="G14" i="9"/>
  <c r="G13" i="9"/>
  <c r="G12" i="9"/>
  <c r="G7" i="9"/>
  <c r="G6" i="9"/>
  <c r="G5" i="9"/>
  <c r="D35" i="9"/>
  <c r="D34" i="9"/>
  <c r="D33" i="9"/>
  <c r="D32" i="9"/>
  <c r="D31" i="9"/>
  <c r="D28" i="9"/>
  <c r="D27" i="9"/>
  <c r="D26" i="9"/>
  <c r="D25" i="9"/>
  <c r="D24" i="9"/>
  <c r="D21" i="9"/>
  <c r="D20" i="9"/>
  <c r="D19" i="9"/>
  <c r="D14" i="9"/>
  <c r="D13" i="9"/>
  <c r="D12" i="9"/>
  <c r="D7" i="9"/>
  <c r="D6" i="9"/>
  <c r="D5" i="9"/>
  <c r="J17" i="9"/>
  <c r="G17" i="9"/>
  <c r="D17" i="9"/>
  <c r="A31" i="9"/>
  <c r="A24" i="9"/>
  <c r="A12" i="7"/>
  <c r="A10" i="7"/>
  <c r="A8" i="7"/>
  <c r="A6" i="7"/>
  <c r="A4" i="7"/>
  <c r="A11" i="7"/>
  <c r="A9" i="7"/>
  <c r="J18" i="9"/>
  <c r="J10" i="9"/>
  <c r="G18" i="9"/>
  <c r="G10" i="9"/>
  <c r="D18" i="9"/>
  <c r="D10" i="9"/>
  <c r="D2" i="9"/>
  <c r="A17" i="9"/>
  <c r="A7" i="7"/>
  <c r="J11" i="9"/>
  <c r="G11" i="9"/>
  <c r="D11" i="9"/>
  <c r="J3" i="9"/>
  <c r="J4" i="9"/>
  <c r="G3" i="9"/>
  <c r="G4" i="9"/>
  <c r="D3" i="9"/>
  <c r="D4" i="9"/>
  <c r="J2" i="9"/>
  <c r="G2" i="9"/>
  <c r="A2" i="9"/>
  <c r="A5" i="7"/>
  <c r="A3" i="7"/>
  <c r="A10" i="9"/>
  <c r="A3" i="9"/>
  <c r="E6" i="21" l="1"/>
  <c r="E10" i="21" s="1"/>
  <c r="G6" i="21"/>
  <c r="G10" i="21" s="1"/>
</calcChain>
</file>

<file path=xl/sharedStrings.xml><?xml version="1.0" encoding="utf-8"?>
<sst xmlns="http://schemas.openxmlformats.org/spreadsheetml/2006/main" count="572" uniqueCount="51">
  <si>
    <t>&lt;MOTIVATIE&gt;</t>
  </si>
  <si>
    <t>Consensus</t>
  </si>
  <si>
    <t>Score:</t>
  </si>
  <si>
    <t>De afzonderlijke items zullen worden beoordeeld met:</t>
  </si>
  <si>
    <t>Te behalen score op basis van consensus</t>
  </si>
  <si>
    <t>Inschrijver 1</t>
  </si>
  <si>
    <t>Inschrijver 2</t>
  </si>
  <si>
    <t>Inschrijver 3</t>
  </si>
  <si>
    <t>SCORE:</t>
  </si>
  <si>
    <t>Motivatie consensus</t>
  </si>
  <si>
    <t>&lt;&lt;MOTIVATIE&gt;&gt;</t>
  </si>
  <si>
    <t>KO</t>
  </si>
  <si>
    <t>Uitmuntend</t>
  </si>
  <si>
    <t>Goed</t>
  </si>
  <si>
    <t>Voldoende</t>
  </si>
  <si>
    <t>Matig</t>
  </si>
  <si>
    <t>Onvoldoende</t>
  </si>
  <si>
    <t xml:space="preserve"> </t>
  </si>
  <si>
    <t>Beoordeling demo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</si>
  <si>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</si>
  <si>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</si>
  <si>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</si>
  <si>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</si>
  <si>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</si>
  <si>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Zie "Bijlage 6 Kwaliteit"</t>
  </si>
  <si>
    <t>1. BEANTWOORDING OPEN VRAGEN</t>
  </si>
  <si>
    <t>Totaalwaardes 2. Demonstratie applicatie</t>
  </si>
  <si>
    <t>Beoordelaar 1: &lt;&lt;&gt;&gt;</t>
  </si>
  <si>
    <t>Beoordelaar 2: &lt;&lt;&gt;&gt;</t>
  </si>
  <si>
    <t>Beoordelaar 3: &lt;&lt;&gt;&gt;</t>
  </si>
  <si>
    <t>Beoordelaar 4: &lt;&lt;&gt;&gt;</t>
  </si>
  <si>
    <t>Beoordelaar 5: &lt;&lt;&gt;&gt;</t>
  </si>
  <si>
    <t>Beoordelaar 2</t>
  </si>
  <si>
    <t>Beoordelaar 1</t>
  </si>
  <si>
    <t>Beoordelaar 3</t>
  </si>
  <si>
    <t>Beoordelaar 4</t>
  </si>
  <si>
    <t>Beoordelaar 5</t>
  </si>
  <si>
    <t>2. DEMONSTRATIE AANGEBODEN ROOSTERPAKKET</t>
  </si>
  <si>
    <t>Casus 1. BASISROOSTER</t>
  </si>
  <si>
    <t>Casus 2. KEUZEWERKTIJD UREN</t>
  </si>
  <si>
    <t>Casus 3. TOETSROOSTER</t>
  </si>
  <si>
    <t>Casus 4. MAATWERKTRAJECT</t>
  </si>
  <si>
    <t>Casus 5. OUDERSPREEKUUR/ 10 MINUTEN GESPREKKEN/ ROL OUDERS</t>
  </si>
  <si>
    <t>Casus 6. DECANEN</t>
  </si>
  <si>
    <t>Casus 7. LEIDINGGEVENDEN</t>
  </si>
  <si>
    <t>Casus 8. FUNCTIONEEL BEHEER</t>
  </si>
  <si>
    <t>Totaal behaalde waarde DEMO</t>
  </si>
  <si>
    <t>Formulier D - invulformulier open vraag 7.1.4</t>
  </si>
  <si>
    <t>Casus 8. Beantwoording A</t>
  </si>
  <si>
    <t>Casus 8. Beantwoording B</t>
  </si>
  <si>
    <t>Casus 8. Beantwoording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</si>
</sst>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8"/>
      <name val="Verdana"/>
      <family val="2"/>
    </font>
    <font>
      <b/>
      <sz val="11"/>
      <color indexed="8"/>
      <name val="Verdana"/>
      <family val="2"/>
    </font>
    <font>
      <b/>
      <sz val="11"/>
      <color theme="0"/>
      <name val="Verdana"/>
      <family val="2"/>
    </font>
    <font>
      <sz val="10"/>
      <color theme="0"/>
      <name val="Verdana"/>
      <family val="2"/>
    </font>
    <font>
      <sz val="9"/>
      <color theme="0"/>
      <name val="Verdana"/>
      <family val="2"/>
    </font>
    <font>
      <b/>
      <sz val="10"/>
      <color theme="0"/>
      <name val="Verdana"/>
      <family val="2"/>
    </font>
    <font>
      <sz val="11"/>
      <color rgb="FFFF0000"/>
      <name val="Calibri"/>
      <family val="2"/>
      <scheme val="minor"/>
    </font>
    <font>
      <b/>
      <sz val="18"/>
      <color theme="0"/>
      <name val="Verdana"/>
      <family val="2"/>
    </font>
    <font>
      <sz val="12"/>
      <color rgb="FF454545"/>
      <name val="Helvetica Neue"/>
      <family val="2"/>
    </font>
    <font>
      <sz val="8"/>
      <name val="Calibri"/>
      <family val="2"/>
      <scheme val="minor"/>
    </font>
    <font>
      <b/>
      <sz val="10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7" fillId="0" borderId="0" xfId="0" applyFont="1"/>
    <xf numFmtId="0" fontId="4" fillId="2" borderId="8" xfId="0" applyFont="1" applyFill="1" applyBorder="1" applyAlignment="1">
      <alignment horizontal="left" vertical="center" indent="1"/>
    </xf>
    <xf numFmtId="0" fontId="8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vertical="center" wrapText="1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5" borderId="3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6" fontId="2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2" fillId="5" borderId="1" xfId="0" applyFont="1" applyFill="1" applyBorder="1"/>
    <xf numFmtId="0" fontId="3" fillId="5" borderId="1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 wrapText="1"/>
    </xf>
    <xf numFmtId="166" fontId="1" fillId="6" borderId="1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167" fontId="4" fillId="8" borderId="1" xfId="0" applyNumberFormat="1" applyFont="1" applyFill="1" applyBorder="1" applyAlignment="1">
      <alignment horizontal="center" vertical="center"/>
    </xf>
    <xf numFmtId="167" fontId="4" fillId="2" borderId="8" xfId="0" applyNumberFormat="1" applyFont="1" applyFill="1" applyBorder="1" applyAlignment="1">
      <alignment horizontal="left" vertical="center"/>
    </xf>
    <xf numFmtId="0" fontId="17" fillId="0" borderId="0" xfId="0" applyFont="1"/>
    <xf numFmtId="166" fontId="3" fillId="6" borderId="3" xfId="0" applyNumberFormat="1" applyFont="1" applyFill="1" applyBorder="1" applyAlignment="1">
      <alignment horizontal="center" vertical="center"/>
    </xf>
    <xf numFmtId="0" fontId="0" fillId="0" borderId="7" xfId="0" applyBorder="1"/>
    <xf numFmtId="166" fontId="1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166" fontId="1" fillId="7" borderId="10" xfId="0" applyNumberFormat="1" applyFont="1" applyFill="1" applyBorder="1" applyAlignment="1" applyProtection="1">
      <alignment horizontal="center" vertical="center" wrapText="1"/>
      <protection locked="0"/>
    </xf>
    <xf numFmtId="166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165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4" fontId="2" fillId="7" borderId="10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right" vertical="center" wrapText="1"/>
    </xf>
    <xf numFmtId="0" fontId="11" fillId="5" borderId="1" xfId="0" applyFont="1" applyFill="1" applyBorder="1" applyAlignment="1">
      <alignment horizontal="right" vertical="center" wrapText="1"/>
    </xf>
    <xf numFmtId="0" fontId="11" fillId="5" borderId="2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1" fillId="3" borderId="1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F2F2F2"/>
      <color rgb="FFFDE9D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188025</xdr:colOff>
      <xdr:row>0</xdr:row>
      <xdr:rowOff>108725</xdr:rowOff>
    </xdr:from>
    <xdr:to>
      <xdr:col>4</xdr:col>
      <xdr:colOff>388803</xdr:colOff>
      <xdr:row>4</xdr:row>
      <xdr:rowOff>96025</xdr:rowOff>
    </xdr:to>
    <xdr:pic>
      <xdr:nvPicPr>
        <xdr:cNvPr id="4" name="Afbeelding 3" descr="Afbeelding met tekst, illustratie&#10;&#10;Automatisch gegenereerde beschrijving">
          <a:extLst>
            <a:ext uri="{FF2B5EF4-FFF2-40B4-BE49-F238E27FC236}">
              <a16:creationId xmlns:a16="http://schemas.microsoft.com/office/drawing/2014/main" id="{921C9B59-83C7-9646-BFFF-0542027AD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96399" y="108725"/>
          <a:ext cx="4568339" cy="15464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Library/Dropbox%20BIC%20BV/BiC%20bv%20Dropbox/BiC%20Leeuwarden/BiC%20Leeuwarden/BiC_consultancy/Zaam%20Scholengroep/EA%20Keuring%20en%20onderhoud%20Blusmateriaal/aanbestedingsdocument%20en%20bijlagen/definitief/Bijlage%208%20Beoordelingsformulier%20kwaliteit.xlsx?7173970D" TargetMode="External"/><Relationship Id="rId1" Type="http://schemas.openxmlformats.org/officeDocument/2006/relationships/externalLinkPath" Target="file:///7173970D/Bijlage%208%20Beoordelingsformulier%20kwalite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oordelen 1. Open vragen"/>
      <sheetName val="Beoordelaar 1"/>
      <sheetName val="Beoordelaar 2"/>
      <sheetName val="Beoordelaar 3"/>
      <sheetName val="Consensus"/>
      <sheetName val="Eindscores"/>
    </sheetNames>
    <sheetDataSet>
      <sheetData sheetId="0">
        <row r="1">
          <cell r="A1" t="str">
            <v>1.	OPEN VRAGEN</v>
          </cell>
        </row>
      </sheetData>
      <sheetData sheetId="1">
        <row r="1">
          <cell r="C1" t="str">
            <v>Inschrijver 1</v>
          </cell>
          <cell r="F1" t="str">
            <v>Inschrijver 2</v>
          </cell>
          <cell r="I1" t="str">
            <v>Inschrijver 3</v>
          </cell>
        </row>
      </sheetData>
      <sheetData sheetId="2"/>
      <sheetData sheetId="3"/>
      <sheetData sheetId="4">
        <row r="24">
          <cell r="D24" t="e">
            <v>#VALUE!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68"/>
  <sheetViews>
    <sheetView showGridLines="0" tabSelected="1" zoomScale="123" zoomScaleNormal="123" workbookViewId="0">
      <selection activeCell="D66" sqref="D66"/>
    </sheetView>
  </sheetViews>
  <sheetFormatPr baseColWidth="10" defaultColWidth="8.83203125" defaultRowHeight="15" x14ac:dyDescent="0.2"/>
  <cols>
    <col min="1" max="1" width="80.83203125" customWidth="1"/>
    <col min="2" max="2" width="25.83203125" style="1" customWidth="1"/>
    <col min="3" max="3" width="25.83203125" customWidth="1"/>
    <col min="4" max="4" width="57.33203125" customWidth="1"/>
  </cols>
  <sheetData>
    <row r="1" spans="1:5" ht="30" customHeight="1" x14ac:dyDescent="0.2">
      <c r="A1" s="64" t="s">
        <v>18</v>
      </c>
      <c r="B1" s="65"/>
      <c r="C1" s="66"/>
      <c r="D1" s="56"/>
    </row>
    <row r="2" spans="1:5" s="2" customFormat="1" ht="30" customHeight="1" x14ac:dyDescent="0.2">
      <c r="A2" s="67" t="s">
        <v>37</v>
      </c>
      <c r="B2" s="68"/>
      <c r="C2" s="69"/>
      <c r="D2" s="56"/>
    </row>
    <row r="3" spans="1:5" ht="35" customHeight="1" x14ac:dyDescent="0.2">
      <c r="A3" s="41" t="s">
        <v>38</v>
      </c>
      <c r="B3" s="34" t="s">
        <v>3</v>
      </c>
      <c r="C3" s="35" t="s">
        <v>4</v>
      </c>
      <c r="D3" s="19" t="s">
        <v>2</v>
      </c>
    </row>
    <row r="4" spans="1:5" s="15" customFormat="1" ht="28" customHeight="1" x14ac:dyDescent="0.2">
      <c r="A4" s="61" t="s">
        <v>24</v>
      </c>
      <c r="B4" s="36" t="s">
        <v>12</v>
      </c>
      <c r="C4" s="37">
        <v>45000</v>
      </c>
      <c r="D4" s="19" t="s">
        <v>12</v>
      </c>
      <c r="E4" s="39"/>
    </row>
    <row r="5" spans="1:5" s="15" customFormat="1" ht="28" customHeight="1" x14ac:dyDescent="0.2">
      <c r="A5" s="62"/>
      <c r="B5" s="36" t="s">
        <v>13</v>
      </c>
      <c r="C5" s="37">
        <v>36000</v>
      </c>
      <c r="D5" s="19" t="s">
        <v>13</v>
      </c>
    </row>
    <row r="6" spans="1:5" s="15" customFormat="1" ht="28" customHeight="1" x14ac:dyDescent="0.2">
      <c r="A6" s="62"/>
      <c r="B6" s="36" t="s">
        <v>14</v>
      </c>
      <c r="C6" s="37">
        <v>0</v>
      </c>
      <c r="D6" s="19" t="s">
        <v>14</v>
      </c>
    </row>
    <row r="7" spans="1:5" s="15" customFormat="1" ht="28" customHeight="1" x14ac:dyDescent="0.2">
      <c r="A7" s="62"/>
      <c r="B7" s="36" t="s">
        <v>15</v>
      </c>
      <c r="C7" s="57">
        <v>-90000</v>
      </c>
      <c r="D7" s="19" t="s">
        <v>15</v>
      </c>
    </row>
    <row r="8" spans="1:5" s="15" customFormat="1" ht="28" customHeight="1" x14ac:dyDescent="0.2">
      <c r="A8" s="63"/>
      <c r="B8" s="36" t="s">
        <v>16</v>
      </c>
      <c r="C8" s="58" t="s">
        <v>11</v>
      </c>
      <c r="D8" s="19" t="s">
        <v>16</v>
      </c>
    </row>
    <row r="9" spans="1:5" ht="35" customHeight="1" x14ac:dyDescent="0.2">
      <c r="A9" s="41" t="s">
        <v>39</v>
      </c>
      <c r="B9" s="34" t="s">
        <v>3</v>
      </c>
      <c r="C9" s="35" t="s">
        <v>4</v>
      </c>
    </row>
    <row r="10" spans="1:5" s="15" customFormat="1" ht="28" customHeight="1" x14ac:dyDescent="0.2">
      <c r="A10" s="61" t="s">
        <v>24</v>
      </c>
      <c r="B10" s="36" t="s">
        <v>12</v>
      </c>
      <c r="C10" s="37">
        <v>4500</v>
      </c>
      <c r="E10" s="39"/>
    </row>
    <row r="11" spans="1:5" s="15" customFormat="1" ht="28" customHeight="1" x14ac:dyDescent="0.2">
      <c r="A11" s="62"/>
      <c r="B11" s="36" t="s">
        <v>13</v>
      </c>
      <c r="C11" s="37">
        <v>3600</v>
      </c>
    </row>
    <row r="12" spans="1:5" s="15" customFormat="1" ht="28" customHeight="1" x14ac:dyDescent="0.2">
      <c r="A12" s="62"/>
      <c r="B12" s="36" t="s">
        <v>14</v>
      </c>
      <c r="C12" s="37">
        <v>0</v>
      </c>
    </row>
    <row r="13" spans="1:5" s="15" customFormat="1" ht="28" customHeight="1" x14ac:dyDescent="0.2">
      <c r="A13" s="62"/>
      <c r="B13" s="36" t="s">
        <v>15</v>
      </c>
      <c r="C13" s="57">
        <v>-9000</v>
      </c>
    </row>
    <row r="14" spans="1:5" s="15" customFormat="1" ht="28" customHeight="1" x14ac:dyDescent="0.2">
      <c r="A14" s="63"/>
      <c r="B14" s="36" t="s">
        <v>16</v>
      </c>
      <c r="C14" s="58" t="s">
        <v>11</v>
      </c>
    </row>
    <row r="15" spans="1:5" ht="35" customHeight="1" x14ac:dyDescent="0.2">
      <c r="A15" s="41" t="s">
        <v>40</v>
      </c>
      <c r="B15" s="34" t="s">
        <v>3</v>
      </c>
      <c r="C15" s="35" t="s">
        <v>4</v>
      </c>
    </row>
    <row r="16" spans="1:5" s="15" customFormat="1" ht="28" customHeight="1" x14ac:dyDescent="0.2">
      <c r="A16" s="61" t="s">
        <v>24</v>
      </c>
      <c r="B16" s="36" t="s">
        <v>12</v>
      </c>
      <c r="C16" s="37">
        <v>4500</v>
      </c>
      <c r="E16" s="39"/>
    </row>
    <row r="17" spans="1:5" s="15" customFormat="1" ht="28" customHeight="1" x14ac:dyDescent="0.2">
      <c r="A17" s="62"/>
      <c r="B17" s="36" t="s">
        <v>13</v>
      </c>
      <c r="C17" s="37">
        <v>3600</v>
      </c>
    </row>
    <row r="18" spans="1:5" s="15" customFormat="1" ht="28" customHeight="1" x14ac:dyDescent="0.2">
      <c r="A18" s="62"/>
      <c r="B18" s="36" t="s">
        <v>14</v>
      </c>
      <c r="C18" s="37">
        <v>0</v>
      </c>
    </row>
    <row r="19" spans="1:5" s="15" customFormat="1" ht="28" customHeight="1" x14ac:dyDescent="0.2">
      <c r="A19" s="62"/>
      <c r="B19" s="36" t="s">
        <v>15</v>
      </c>
      <c r="C19" s="57">
        <v>-9000</v>
      </c>
    </row>
    <row r="20" spans="1:5" s="15" customFormat="1" ht="28" customHeight="1" x14ac:dyDescent="0.2">
      <c r="A20" s="63"/>
      <c r="B20" s="36" t="s">
        <v>16</v>
      </c>
      <c r="C20" s="58" t="s">
        <v>11</v>
      </c>
    </row>
    <row r="21" spans="1:5" ht="35" customHeight="1" x14ac:dyDescent="0.2">
      <c r="A21" s="41" t="s">
        <v>41</v>
      </c>
      <c r="B21" s="34" t="s">
        <v>3</v>
      </c>
      <c r="C21" s="35" t="s">
        <v>4</v>
      </c>
    </row>
    <row r="22" spans="1:5" s="15" customFormat="1" ht="28" customHeight="1" x14ac:dyDescent="0.2">
      <c r="A22" s="61" t="s">
        <v>24</v>
      </c>
      <c r="B22" s="36" t="s">
        <v>12</v>
      </c>
      <c r="C22" s="37">
        <v>4500</v>
      </c>
      <c r="E22" s="39"/>
    </row>
    <row r="23" spans="1:5" s="15" customFormat="1" ht="28" customHeight="1" x14ac:dyDescent="0.2">
      <c r="A23" s="62"/>
      <c r="B23" s="36" t="s">
        <v>13</v>
      </c>
      <c r="C23" s="37">
        <v>3600</v>
      </c>
    </row>
    <row r="24" spans="1:5" s="15" customFormat="1" ht="28" customHeight="1" x14ac:dyDescent="0.2">
      <c r="A24" s="62"/>
      <c r="B24" s="36" t="s">
        <v>14</v>
      </c>
      <c r="C24" s="37">
        <v>0</v>
      </c>
    </row>
    <row r="25" spans="1:5" s="15" customFormat="1" ht="28" customHeight="1" x14ac:dyDescent="0.2">
      <c r="A25" s="62"/>
      <c r="B25" s="36" t="s">
        <v>15</v>
      </c>
      <c r="C25" s="57">
        <v>-9000</v>
      </c>
    </row>
    <row r="26" spans="1:5" s="15" customFormat="1" ht="28" customHeight="1" x14ac:dyDescent="0.2">
      <c r="A26" s="63"/>
      <c r="B26" s="36" t="s">
        <v>16</v>
      </c>
      <c r="C26" s="58" t="s">
        <v>11</v>
      </c>
    </row>
    <row r="27" spans="1:5" ht="35" customHeight="1" x14ac:dyDescent="0.2">
      <c r="A27" s="41" t="s">
        <v>42</v>
      </c>
      <c r="B27" s="34" t="s">
        <v>3</v>
      </c>
      <c r="C27" s="35" t="s">
        <v>4</v>
      </c>
    </row>
    <row r="28" spans="1:5" s="15" customFormat="1" ht="28" customHeight="1" x14ac:dyDescent="0.2">
      <c r="A28" s="61" t="s">
        <v>24</v>
      </c>
      <c r="B28" s="36" t="s">
        <v>12</v>
      </c>
      <c r="C28" s="37">
        <v>4500</v>
      </c>
      <c r="E28" s="39"/>
    </row>
    <row r="29" spans="1:5" s="15" customFormat="1" ht="28" customHeight="1" x14ac:dyDescent="0.2">
      <c r="A29" s="62"/>
      <c r="B29" s="36" t="s">
        <v>13</v>
      </c>
      <c r="C29" s="37">
        <v>3600</v>
      </c>
    </row>
    <row r="30" spans="1:5" s="15" customFormat="1" ht="28" customHeight="1" x14ac:dyDescent="0.2">
      <c r="A30" s="62"/>
      <c r="B30" s="36" t="s">
        <v>14</v>
      </c>
      <c r="C30" s="37">
        <v>0</v>
      </c>
    </row>
    <row r="31" spans="1:5" s="15" customFormat="1" ht="28" customHeight="1" x14ac:dyDescent="0.2">
      <c r="A31" s="62"/>
      <c r="B31" s="36" t="s">
        <v>15</v>
      </c>
      <c r="C31" s="57">
        <v>-9000</v>
      </c>
    </row>
    <row r="32" spans="1:5" s="15" customFormat="1" ht="28" customHeight="1" x14ac:dyDescent="0.2">
      <c r="A32" s="63"/>
      <c r="B32" s="36" t="s">
        <v>16</v>
      </c>
      <c r="C32" s="57">
        <v>-67500</v>
      </c>
    </row>
    <row r="33" spans="1:5" ht="42" x14ac:dyDescent="0.2">
      <c r="A33" s="41" t="s">
        <v>43</v>
      </c>
      <c r="B33" s="34" t="s">
        <v>3</v>
      </c>
      <c r="C33" s="35" t="s">
        <v>4</v>
      </c>
    </row>
    <row r="34" spans="1:5" ht="28" customHeight="1" x14ac:dyDescent="0.2">
      <c r="A34" s="61" t="s">
        <v>24</v>
      </c>
      <c r="B34" s="36" t="s">
        <v>12</v>
      </c>
      <c r="C34" s="37">
        <v>9000</v>
      </c>
      <c r="E34" s="39"/>
    </row>
    <row r="35" spans="1:5" ht="28" customHeight="1" x14ac:dyDescent="0.2">
      <c r="A35" s="62"/>
      <c r="B35" s="36" t="s">
        <v>13</v>
      </c>
      <c r="C35" s="37">
        <v>7200</v>
      </c>
    </row>
    <row r="36" spans="1:5" ht="28" customHeight="1" x14ac:dyDescent="0.2">
      <c r="A36" s="62"/>
      <c r="B36" s="36" t="s">
        <v>14</v>
      </c>
      <c r="C36" s="37">
        <v>0</v>
      </c>
    </row>
    <row r="37" spans="1:5" ht="28" customHeight="1" x14ac:dyDescent="0.2">
      <c r="A37" s="62"/>
      <c r="B37" s="36" t="s">
        <v>15</v>
      </c>
      <c r="C37" s="57">
        <v>-36000</v>
      </c>
    </row>
    <row r="38" spans="1:5" ht="28" customHeight="1" x14ac:dyDescent="0.2">
      <c r="A38" s="63"/>
      <c r="B38" s="36" t="s">
        <v>16</v>
      </c>
      <c r="C38" s="58" t="s">
        <v>11</v>
      </c>
    </row>
    <row r="39" spans="1:5" ht="42" x14ac:dyDescent="0.2">
      <c r="A39" s="41" t="s">
        <v>44</v>
      </c>
      <c r="B39" s="34" t="s">
        <v>3</v>
      </c>
      <c r="C39" s="35" t="s">
        <v>4</v>
      </c>
    </row>
    <row r="40" spans="1:5" ht="28" customHeight="1" x14ac:dyDescent="0.2">
      <c r="A40" s="61" t="s">
        <v>24</v>
      </c>
      <c r="B40" s="36" t="s">
        <v>12</v>
      </c>
      <c r="C40" s="37">
        <v>9000</v>
      </c>
      <c r="E40" s="39"/>
    </row>
    <row r="41" spans="1:5" ht="28" customHeight="1" x14ac:dyDescent="0.2">
      <c r="A41" s="62"/>
      <c r="B41" s="36" t="s">
        <v>13</v>
      </c>
      <c r="C41" s="37">
        <v>7200</v>
      </c>
    </row>
    <row r="42" spans="1:5" ht="28" customHeight="1" x14ac:dyDescent="0.2">
      <c r="A42" s="62"/>
      <c r="B42" s="36" t="s">
        <v>14</v>
      </c>
      <c r="C42" s="37">
        <v>0</v>
      </c>
    </row>
    <row r="43" spans="1:5" ht="28" customHeight="1" x14ac:dyDescent="0.2">
      <c r="A43" s="62"/>
      <c r="B43" s="36" t="s">
        <v>15</v>
      </c>
      <c r="C43" s="57">
        <v>-36000</v>
      </c>
    </row>
    <row r="44" spans="1:5" ht="28" customHeight="1" x14ac:dyDescent="0.2">
      <c r="A44" s="63"/>
      <c r="B44" s="36" t="s">
        <v>16</v>
      </c>
      <c r="C44" s="58" t="s">
        <v>11</v>
      </c>
    </row>
    <row r="45" spans="1:5" ht="42" x14ac:dyDescent="0.2">
      <c r="A45" s="41" t="s">
        <v>45</v>
      </c>
      <c r="B45" s="34" t="s">
        <v>3</v>
      </c>
      <c r="C45" s="35" t="s">
        <v>4</v>
      </c>
    </row>
    <row r="46" spans="1:5" ht="28" customHeight="1" x14ac:dyDescent="0.2">
      <c r="A46" s="61" t="s">
        <v>24</v>
      </c>
      <c r="B46" s="36" t="s">
        <v>12</v>
      </c>
      <c r="C46" s="37">
        <v>9000</v>
      </c>
      <c r="E46" s="39"/>
    </row>
    <row r="47" spans="1:5" ht="28" customHeight="1" x14ac:dyDescent="0.2">
      <c r="A47" s="62"/>
      <c r="B47" s="36" t="s">
        <v>13</v>
      </c>
      <c r="C47" s="37">
        <v>7200</v>
      </c>
    </row>
    <row r="48" spans="1:5" ht="28" customHeight="1" x14ac:dyDescent="0.2">
      <c r="A48" s="62"/>
      <c r="B48" s="36" t="s">
        <v>14</v>
      </c>
      <c r="C48" s="37">
        <v>0</v>
      </c>
    </row>
    <row r="49" spans="1:5" ht="28" customHeight="1" x14ac:dyDescent="0.2">
      <c r="A49" s="62"/>
      <c r="B49" s="36" t="s">
        <v>15</v>
      </c>
      <c r="C49" s="57">
        <v>-18000</v>
      </c>
    </row>
    <row r="50" spans="1:5" ht="28" customHeight="1" x14ac:dyDescent="0.2">
      <c r="A50" s="63"/>
      <c r="B50" s="36" t="s">
        <v>16</v>
      </c>
      <c r="C50" s="58" t="s">
        <v>11</v>
      </c>
    </row>
    <row r="51" spans="1:5" ht="42" x14ac:dyDescent="0.2">
      <c r="A51" s="41" t="s">
        <v>48</v>
      </c>
      <c r="B51" s="34" t="s">
        <v>3</v>
      </c>
      <c r="C51" s="35" t="s">
        <v>4</v>
      </c>
    </row>
    <row r="52" spans="1:5" ht="28" customHeight="1" x14ac:dyDescent="0.2">
      <c r="A52" s="61" t="s">
        <v>24</v>
      </c>
      <c r="B52" s="36" t="s">
        <v>12</v>
      </c>
      <c r="C52" s="37">
        <v>9000</v>
      </c>
      <c r="E52" s="39"/>
    </row>
    <row r="53" spans="1:5" ht="28" customHeight="1" x14ac:dyDescent="0.2">
      <c r="A53" s="62"/>
      <c r="B53" s="36" t="s">
        <v>13</v>
      </c>
      <c r="C53" s="37">
        <v>7200</v>
      </c>
    </row>
    <row r="54" spans="1:5" ht="28" customHeight="1" x14ac:dyDescent="0.2">
      <c r="A54" s="62"/>
      <c r="B54" s="36" t="s">
        <v>14</v>
      </c>
      <c r="C54" s="37">
        <v>0</v>
      </c>
    </row>
    <row r="55" spans="1:5" ht="28" customHeight="1" x14ac:dyDescent="0.2">
      <c r="A55" s="62"/>
      <c r="B55" s="36" t="s">
        <v>15</v>
      </c>
      <c r="C55" s="57">
        <v>-18000</v>
      </c>
    </row>
    <row r="56" spans="1:5" ht="28" customHeight="1" x14ac:dyDescent="0.2">
      <c r="A56" s="63"/>
      <c r="B56" s="36" t="s">
        <v>16</v>
      </c>
      <c r="C56" s="58" t="s">
        <v>11</v>
      </c>
    </row>
    <row r="57" spans="1:5" ht="42" x14ac:dyDescent="0.2">
      <c r="A57" s="41" t="s">
        <v>49</v>
      </c>
      <c r="B57" s="34" t="s">
        <v>3</v>
      </c>
      <c r="C57" s="35" t="s">
        <v>4</v>
      </c>
    </row>
    <row r="58" spans="1:5" ht="28" customHeight="1" x14ac:dyDescent="0.2">
      <c r="A58" s="61" t="s">
        <v>24</v>
      </c>
      <c r="B58" s="36" t="s">
        <v>12</v>
      </c>
      <c r="C58" s="37">
        <v>9000</v>
      </c>
      <c r="E58" s="39"/>
    </row>
    <row r="59" spans="1:5" ht="28" customHeight="1" x14ac:dyDescent="0.2">
      <c r="A59" s="62"/>
      <c r="B59" s="36" t="s">
        <v>13</v>
      </c>
      <c r="C59" s="37">
        <v>7200</v>
      </c>
    </row>
    <row r="60" spans="1:5" ht="28" customHeight="1" x14ac:dyDescent="0.2">
      <c r="A60" s="62"/>
      <c r="B60" s="36" t="s">
        <v>14</v>
      </c>
      <c r="C60" s="37">
        <v>0</v>
      </c>
    </row>
    <row r="61" spans="1:5" ht="28" customHeight="1" x14ac:dyDescent="0.2">
      <c r="A61" s="62"/>
      <c r="B61" s="36" t="s">
        <v>15</v>
      </c>
      <c r="C61" s="57">
        <v>-18000</v>
      </c>
    </row>
    <row r="62" spans="1:5" ht="28" customHeight="1" x14ac:dyDescent="0.2">
      <c r="A62" s="63"/>
      <c r="B62" s="36" t="s">
        <v>16</v>
      </c>
      <c r="C62" s="58" t="s">
        <v>11</v>
      </c>
    </row>
    <row r="63" spans="1:5" ht="42" x14ac:dyDescent="0.2">
      <c r="A63" s="41" t="s">
        <v>50</v>
      </c>
      <c r="B63" s="34" t="s">
        <v>3</v>
      </c>
      <c r="C63" s="35" t="s">
        <v>4</v>
      </c>
    </row>
    <row r="64" spans="1:5" ht="28" customHeight="1" x14ac:dyDescent="0.2">
      <c r="A64" s="61" t="s">
        <v>24</v>
      </c>
      <c r="B64" s="36" t="s">
        <v>12</v>
      </c>
      <c r="C64" s="37">
        <v>9000</v>
      </c>
      <c r="E64" s="39"/>
    </row>
    <row r="65" spans="1:3" ht="28" customHeight="1" x14ac:dyDescent="0.2">
      <c r="A65" s="62"/>
      <c r="B65" s="36" t="s">
        <v>13</v>
      </c>
      <c r="C65" s="37">
        <v>7200</v>
      </c>
    </row>
    <row r="66" spans="1:3" ht="28" customHeight="1" x14ac:dyDescent="0.2">
      <c r="A66" s="62"/>
      <c r="B66" s="36" t="s">
        <v>14</v>
      </c>
      <c r="C66" s="37">
        <v>0</v>
      </c>
    </row>
    <row r="67" spans="1:3" ht="28" customHeight="1" x14ac:dyDescent="0.2">
      <c r="A67" s="62"/>
      <c r="B67" s="36" t="s">
        <v>15</v>
      </c>
      <c r="C67" s="57">
        <v>-18000</v>
      </c>
    </row>
    <row r="68" spans="1:3" ht="28" customHeight="1" x14ac:dyDescent="0.2">
      <c r="A68" s="63"/>
      <c r="B68" s="36" t="s">
        <v>16</v>
      </c>
      <c r="C68" s="58" t="s">
        <v>11</v>
      </c>
    </row>
  </sheetData>
  <sheetProtection algorithmName="SHA-512" hashValue="WMSHZjDyXlwQnGwFSilXajG17nSB8qhOMiaOxFQHapp3jCRlZ8auzylzpcBgIpnvBq6lknnLCA0kyS5dVxGrEQ==" saltValue="lsO/oYmMXt/V4vpcMOGjmg==" spinCount="100000" sheet="1" objects="1" scenarios="1"/>
  <mergeCells count="13">
    <mergeCell ref="A52:A56"/>
    <mergeCell ref="A58:A62"/>
    <mergeCell ref="A64:A68"/>
    <mergeCell ref="A40:A44"/>
    <mergeCell ref="A46:A50"/>
    <mergeCell ref="A22:A26"/>
    <mergeCell ref="A28:A32"/>
    <mergeCell ref="A34:A38"/>
    <mergeCell ref="A1:C1"/>
    <mergeCell ref="A2:C2"/>
    <mergeCell ref="A4:A8"/>
    <mergeCell ref="A10:A14"/>
    <mergeCell ref="A16:A20"/>
  </mergeCells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25"/>
  <sheetViews>
    <sheetView showGridLines="0" zoomScaleNormal="100" zoomScalePageLayoutView="85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A19" sqref="A19:XFD24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27</v>
      </c>
      <c r="B1" s="9"/>
      <c r="C1" s="79" t="s">
        <v>5</v>
      </c>
      <c r="D1" s="75"/>
      <c r="E1" s="9"/>
      <c r="F1" s="74" t="s">
        <v>6</v>
      </c>
      <c r="G1" s="75"/>
      <c r="H1" s="9"/>
      <c r="I1" s="74" t="s">
        <v>7</v>
      </c>
      <c r="J1" s="75"/>
      <c r="K1" s="3"/>
    </row>
    <row r="2" spans="1:11" ht="40" customHeight="1" x14ac:dyDescent="0.15">
      <c r="A2" s="38" t="s">
        <v>17</v>
      </c>
      <c r="B2" s="6"/>
      <c r="C2" s="76" t="s">
        <v>2</v>
      </c>
      <c r="D2" s="77"/>
      <c r="E2" s="6"/>
      <c r="F2" s="78" t="s">
        <v>2</v>
      </c>
      <c r="G2" s="77"/>
      <c r="H2" s="6"/>
      <c r="I2" s="78" t="s">
        <v>2</v>
      </c>
      <c r="J2" s="77"/>
    </row>
    <row r="3" spans="1:11" ht="20" customHeight="1" x14ac:dyDescent="0.15">
      <c r="A3" s="21" t="str">
        <f>'Beoordelen Demo'!A3</f>
        <v>Casus 1. BASISROOSTER</v>
      </c>
      <c r="B3" s="7"/>
      <c r="C3" s="16" t="s">
        <v>2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3" t="str">
        <f>'Beoordelen Demo'!A4</f>
        <v>Zie "Bijlage 6 Kwaliteit"</v>
      </c>
      <c r="B4" s="7"/>
      <c r="C4" s="80" t="s">
        <v>0</v>
      </c>
      <c r="D4" s="73"/>
      <c r="E4" s="18"/>
      <c r="F4" s="72" t="s">
        <v>0</v>
      </c>
      <c r="G4" s="73"/>
      <c r="H4" s="18"/>
      <c r="I4" s="72" t="s">
        <v>0</v>
      </c>
      <c r="J4" s="73"/>
    </row>
    <row r="5" spans="1:11" ht="20" customHeight="1" x14ac:dyDescent="0.15">
      <c r="A5" s="21" t="str">
        <f>'Beoordelen Demo'!A9</f>
        <v>Casus 2. KEUZEWERKTIJD UREN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3" t="str">
        <f>'Beoordelen Demo'!A10</f>
        <v>Zie "Bijlage 6 Kwaliteit"</v>
      </c>
      <c r="B6" s="7"/>
      <c r="C6" s="70" t="s">
        <v>0</v>
      </c>
      <c r="D6" s="71"/>
      <c r="E6" s="18"/>
      <c r="F6" s="72" t="s">
        <v>0</v>
      </c>
      <c r="G6" s="73"/>
      <c r="H6" s="18"/>
      <c r="I6" s="72" t="s">
        <v>0</v>
      </c>
      <c r="J6" s="73"/>
    </row>
    <row r="7" spans="1:11" ht="20" customHeight="1" x14ac:dyDescent="0.15">
      <c r="A7" s="21" t="str">
        <f>'Beoordelen Demo'!A15</f>
        <v>Casus 3. TOETSROOSTER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3" t="str">
        <f>'Beoordelen Demo'!A16</f>
        <v>Zie "Bijlage 6 Kwaliteit"</v>
      </c>
      <c r="B8" s="7"/>
      <c r="C8" s="70" t="s">
        <v>0</v>
      </c>
      <c r="D8" s="71"/>
      <c r="E8" s="18"/>
      <c r="F8" s="72" t="s">
        <v>0</v>
      </c>
      <c r="G8" s="73"/>
      <c r="H8" s="18"/>
      <c r="I8" s="72" t="s">
        <v>0</v>
      </c>
      <c r="J8" s="73"/>
    </row>
    <row r="9" spans="1:11" ht="20" customHeight="1" x14ac:dyDescent="0.15">
      <c r="A9" s="21" t="str">
        <f>'Beoordelen Demo'!A21</f>
        <v>Casus 4. MAATWERKTRAJECT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3" t="str">
        <f>'Beoordelen Demo'!A22</f>
        <v>Zie "Bijlage 6 Kwaliteit"</v>
      </c>
      <c r="B10" s="7"/>
      <c r="C10" s="80" t="s">
        <v>0</v>
      </c>
      <c r="D10" s="73"/>
      <c r="E10" s="18"/>
      <c r="F10" s="72" t="s">
        <v>0</v>
      </c>
      <c r="G10" s="73"/>
      <c r="H10" s="18"/>
      <c r="I10" s="72" t="s">
        <v>0</v>
      </c>
      <c r="J10" s="73"/>
    </row>
    <row r="11" spans="1:11" ht="20" customHeight="1" x14ac:dyDescent="0.15">
      <c r="A11" s="21" t="str">
        <f>'Beoordelen Demo'!A27</f>
        <v>Casus 5. OUDERSPREEKUUR/ 10 MINUTEN GESPREKKEN/ ROL OUDERS</v>
      </c>
      <c r="B11" s="7"/>
      <c r="C11" s="16" t="s">
        <v>2</v>
      </c>
      <c r="D11" s="17"/>
      <c r="E11" s="18"/>
      <c r="F11" s="16" t="s">
        <v>2</v>
      </c>
      <c r="G11" s="17"/>
      <c r="H11" s="18"/>
      <c r="I11" s="16" t="s">
        <v>2</v>
      </c>
      <c r="J11" s="17"/>
    </row>
    <row r="12" spans="1:11" ht="130" customHeight="1" x14ac:dyDescent="0.15">
      <c r="A12" s="23" t="str">
        <f>'Beoordelen Demo'!A28</f>
        <v>Zie "Bijlage 6 Kwaliteit"</v>
      </c>
      <c r="B12" s="7"/>
      <c r="C12" s="70" t="s">
        <v>0</v>
      </c>
      <c r="D12" s="71"/>
      <c r="E12" s="18"/>
      <c r="F12" s="72" t="s">
        <v>0</v>
      </c>
      <c r="G12" s="73"/>
      <c r="H12" s="18"/>
      <c r="I12" s="72" t="s">
        <v>0</v>
      </c>
      <c r="J12" s="73"/>
    </row>
    <row r="13" spans="1:11" ht="20" customHeight="1" x14ac:dyDescent="0.15">
      <c r="A13" s="21" t="str">
        <f>'Beoordelen Demo'!A33</f>
        <v>Casus 6. DECANEN</v>
      </c>
      <c r="B13" s="7"/>
      <c r="C13" s="16" t="s">
        <v>2</v>
      </c>
      <c r="D13" s="17"/>
      <c r="E13" s="18"/>
      <c r="F13" s="16" t="s">
        <v>2</v>
      </c>
      <c r="G13" s="17"/>
      <c r="H13" s="18"/>
      <c r="I13" s="16" t="s">
        <v>2</v>
      </c>
      <c r="J13" s="17"/>
    </row>
    <row r="14" spans="1:11" ht="130" customHeight="1" x14ac:dyDescent="0.15">
      <c r="A14" s="23" t="str">
        <f>'Beoordelen Demo'!A34</f>
        <v>Zie "Bijlage 6 Kwaliteit"</v>
      </c>
      <c r="B14" s="7"/>
      <c r="C14" s="70" t="s">
        <v>0</v>
      </c>
      <c r="D14" s="71"/>
      <c r="E14" s="18"/>
      <c r="F14" s="72" t="s">
        <v>0</v>
      </c>
      <c r="G14" s="73"/>
      <c r="H14" s="18"/>
      <c r="I14" s="72" t="s">
        <v>0</v>
      </c>
      <c r="J14" s="73"/>
    </row>
    <row r="15" spans="1:11" ht="20" customHeight="1" x14ac:dyDescent="0.15">
      <c r="A15" s="21" t="str">
        <f>'Beoordelen Demo'!A39</f>
        <v>Casus 7. LEIDINGGEVENDEN</v>
      </c>
      <c r="B15" s="7"/>
      <c r="C15" s="16" t="s">
        <v>2</v>
      </c>
      <c r="D15" s="17"/>
      <c r="E15" s="18"/>
      <c r="F15" s="16" t="s">
        <v>2</v>
      </c>
      <c r="G15" s="17"/>
      <c r="H15" s="18"/>
      <c r="I15" s="16" t="s">
        <v>2</v>
      </c>
      <c r="J15" s="17"/>
    </row>
    <row r="16" spans="1:11" ht="130" customHeight="1" x14ac:dyDescent="0.15">
      <c r="A16" s="23" t="str">
        <f>'Beoordelen Demo'!A40</f>
        <v>Zie "Bijlage 6 Kwaliteit"</v>
      </c>
      <c r="B16" s="7"/>
      <c r="C16" s="70" t="s">
        <v>0</v>
      </c>
      <c r="D16" s="71"/>
      <c r="E16" s="18"/>
      <c r="F16" s="72" t="s">
        <v>0</v>
      </c>
      <c r="G16" s="73"/>
      <c r="H16" s="18"/>
      <c r="I16" s="72" t="s">
        <v>0</v>
      </c>
      <c r="J16" s="73"/>
    </row>
    <row r="17" spans="1:10" ht="20" customHeight="1" x14ac:dyDescent="0.15">
      <c r="A17" s="21" t="str">
        <f>'Beoordelen Demo'!A45</f>
        <v>Casus 8. FUNCTIONEEL BEHEER</v>
      </c>
      <c r="B17" s="7"/>
      <c r="C17" s="16" t="s">
        <v>2</v>
      </c>
      <c r="D17" s="17"/>
      <c r="E17" s="18"/>
      <c r="F17" s="16" t="s">
        <v>2</v>
      </c>
      <c r="G17" s="17"/>
      <c r="H17" s="18"/>
      <c r="I17" s="16" t="s">
        <v>2</v>
      </c>
      <c r="J17" s="17"/>
    </row>
    <row r="18" spans="1:10" ht="130" customHeight="1" x14ac:dyDescent="0.15">
      <c r="A18" s="23" t="str">
        <f>'Beoordelen Demo'!A46</f>
        <v>Zie "Bijlage 6 Kwaliteit"</v>
      </c>
      <c r="B18" s="7"/>
      <c r="C18" s="70" t="s">
        <v>0</v>
      </c>
      <c r="D18" s="71"/>
      <c r="E18" s="18"/>
      <c r="F18" s="72" t="s">
        <v>0</v>
      </c>
      <c r="G18" s="73"/>
      <c r="H18" s="18"/>
      <c r="I18" s="72" t="s">
        <v>0</v>
      </c>
      <c r="J18" s="73"/>
    </row>
    <row r="19" spans="1:10" ht="20" customHeight="1" x14ac:dyDescent="0.15">
      <c r="A19" s="21" t="str">
        <f>'Beoordelen Demo'!A51</f>
        <v>Casus 8. Beantwoording A</v>
      </c>
      <c r="B19" s="7"/>
      <c r="C19" s="16" t="s">
        <v>2</v>
      </c>
      <c r="D19" s="17"/>
      <c r="E19" s="18"/>
      <c r="F19" s="16" t="s">
        <v>2</v>
      </c>
      <c r="G19" s="17"/>
      <c r="H19" s="18"/>
      <c r="I19" s="16" t="s">
        <v>2</v>
      </c>
      <c r="J19" s="17"/>
    </row>
    <row r="20" spans="1:10" ht="130" customHeight="1" x14ac:dyDescent="0.15">
      <c r="A20" s="23" t="str">
        <f>'Beoordelen Demo'!A52</f>
        <v>Zie "Bijlage 6 Kwaliteit"</v>
      </c>
      <c r="B20" s="7"/>
      <c r="C20" s="70" t="s">
        <v>0</v>
      </c>
      <c r="D20" s="71"/>
      <c r="E20" s="18"/>
      <c r="F20" s="72" t="s">
        <v>0</v>
      </c>
      <c r="G20" s="73"/>
      <c r="H20" s="18"/>
      <c r="I20" s="72" t="s">
        <v>0</v>
      </c>
      <c r="J20" s="73"/>
    </row>
    <row r="21" spans="1:10" ht="20" customHeight="1" x14ac:dyDescent="0.15">
      <c r="A21" s="21" t="str">
        <f>'Beoordelen Demo'!A57</f>
        <v>Casus 8. Beantwoording B</v>
      </c>
      <c r="B21" s="7"/>
      <c r="C21" s="16" t="s">
        <v>2</v>
      </c>
      <c r="D21" s="17"/>
      <c r="E21" s="18"/>
      <c r="F21" s="16" t="s">
        <v>2</v>
      </c>
      <c r="G21" s="17"/>
      <c r="H21" s="18"/>
      <c r="I21" s="16" t="s">
        <v>2</v>
      </c>
      <c r="J21" s="17"/>
    </row>
    <row r="22" spans="1:10" ht="130" customHeight="1" x14ac:dyDescent="0.15">
      <c r="A22" s="23" t="str">
        <f>'Beoordelen Demo'!A58</f>
        <v>Zie "Bijlage 6 Kwaliteit"</v>
      </c>
      <c r="B22" s="7"/>
      <c r="C22" s="70" t="s">
        <v>0</v>
      </c>
      <c r="D22" s="71"/>
      <c r="E22" s="18"/>
      <c r="F22" s="72" t="s">
        <v>0</v>
      </c>
      <c r="G22" s="73"/>
      <c r="H22" s="18"/>
      <c r="I22" s="72" t="s">
        <v>0</v>
      </c>
      <c r="J22" s="73"/>
    </row>
    <row r="23" spans="1:10" ht="20" customHeight="1" x14ac:dyDescent="0.15">
      <c r="A23" s="21" t="str">
        <f>'Beoordelen Demo'!A63</f>
        <v>Casus 8. Beantwoording C</v>
      </c>
      <c r="B23" s="7"/>
      <c r="C23" s="16" t="s">
        <v>2</v>
      </c>
      <c r="D23" s="17"/>
      <c r="E23" s="18"/>
      <c r="F23" s="16" t="s">
        <v>2</v>
      </c>
      <c r="G23" s="17"/>
      <c r="H23" s="18"/>
      <c r="I23" s="16" t="s">
        <v>2</v>
      </c>
      <c r="J23" s="17"/>
    </row>
    <row r="24" spans="1:10" ht="130" customHeight="1" x14ac:dyDescent="0.15">
      <c r="A24" s="23" t="str">
        <f>'Beoordelen Demo'!A64</f>
        <v>Zie "Bijlage 6 Kwaliteit"</v>
      </c>
      <c r="B24" s="7"/>
      <c r="C24" s="70" t="s">
        <v>0</v>
      </c>
      <c r="D24" s="71"/>
      <c r="E24" s="18"/>
      <c r="F24" s="72" t="s">
        <v>0</v>
      </c>
      <c r="G24" s="73"/>
      <c r="H24" s="18"/>
      <c r="I24" s="72" t="s">
        <v>0</v>
      </c>
      <c r="J24" s="73"/>
    </row>
    <row r="25" spans="1:10" x14ac:dyDescent="0.15">
      <c r="A25" s="40"/>
      <c r="C25" s="81"/>
      <c r="D25" s="81"/>
      <c r="F25" s="81"/>
      <c r="G25" s="81"/>
      <c r="I25" s="81"/>
      <c r="J25" s="81"/>
    </row>
  </sheetData>
  <sheetProtection algorithmName="SHA-512" hashValue="qcu72+XzrkUOIF8EYeSyc/qy8BqCTSIfygwohQOozo8p1qZsdkl/gAeEyfDLxx2dFJsc3TAOyy2RX4+CqEeuLA==" saltValue="BS+XzkNGlyDPtapD0woj3Q==" spinCount="100000" sheet="1" objects="1" scenarios="1"/>
  <mergeCells count="42">
    <mergeCell ref="I24:J24"/>
    <mergeCell ref="I16:J16"/>
    <mergeCell ref="C20:D20"/>
    <mergeCell ref="F20:G20"/>
    <mergeCell ref="I20:J20"/>
    <mergeCell ref="C22:D22"/>
    <mergeCell ref="F22:G22"/>
    <mergeCell ref="I22:J22"/>
    <mergeCell ref="C18:D18"/>
    <mergeCell ref="F18:G18"/>
    <mergeCell ref="I18:J18"/>
    <mergeCell ref="C25:D25"/>
    <mergeCell ref="F25:G25"/>
    <mergeCell ref="I25:J25"/>
    <mergeCell ref="C10:D10"/>
    <mergeCell ref="F10:G10"/>
    <mergeCell ref="I10:J10"/>
    <mergeCell ref="C12:D12"/>
    <mergeCell ref="F12:G12"/>
    <mergeCell ref="I12:J12"/>
    <mergeCell ref="C14:D14"/>
    <mergeCell ref="F14:G14"/>
    <mergeCell ref="I14:J14"/>
    <mergeCell ref="C16:D16"/>
    <mergeCell ref="F16:G16"/>
    <mergeCell ref="C24:D24"/>
    <mergeCell ref="F24:G24"/>
    <mergeCell ref="C6:D6"/>
    <mergeCell ref="F6:G6"/>
    <mergeCell ref="I6:J6"/>
    <mergeCell ref="C8:D8"/>
    <mergeCell ref="I1:J1"/>
    <mergeCell ref="I4:J4"/>
    <mergeCell ref="C2:D2"/>
    <mergeCell ref="I2:J2"/>
    <mergeCell ref="C1:D1"/>
    <mergeCell ref="F1:G1"/>
    <mergeCell ref="F4:G4"/>
    <mergeCell ref="F2:G2"/>
    <mergeCell ref="C4:D4"/>
    <mergeCell ref="F8:G8"/>
    <mergeCell ref="I8:J8"/>
  </mergeCells>
  <dataValidations count="1">
    <dataValidation type="list" errorStyle="warning" allowBlank="1" showErrorMessage="1" error="Voer juiste waarde in. " sqref="C3 F3 I3 C5 F5 I5 C11 F11 I11 C7 F7 I7 I9 F9 C9 C13 F13 I13 C15 F15 I15 C17 F17 I17 C19 F19 I19 C21 F21 I21 C23 F23 I23" xr:uid="{00000000-0002-0000-0100-000000000000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5"/>
  <sheetViews>
    <sheetView showGridLines="0" zoomScaleNormal="100" zoomScalePageLayoutView="85" workbookViewId="0">
      <pane xSplit="1" ySplit="2" topLeftCell="B16" activePane="bottomRight" state="frozen"/>
      <selection pane="topRight" activeCell="B1" sqref="B1"/>
      <selection pane="bottomLeft" activeCell="A3" sqref="A3"/>
      <selection pane="bottomRight" activeCell="A19" sqref="A19:XFD25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28</v>
      </c>
      <c r="B1" s="9"/>
      <c r="C1" s="82" t="str">
        <f>'Beoordelaar 1'!C1</f>
        <v>Inschrijver 1</v>
      </c>
      <c r="D1" s="83"/>
      <c r="E1" s="9"/>
      <c r="F1" s="82" t="str">
        <f>'Beoordelaar 1'!F1</f>
        <v>Inschrijver 2</v>
      </c>
      <c r="G1" s="83"/>
      <c r="H1" s="9"/>
      <c r="I1" s="82" t="str">
        <f>'Beoordelaar 1'!I1</f>
        <v>Inschrijver 3</v>
      </c>
      <c r="J1" s="83"/>
      <c r="K1" s="3"/>
    </row>
    <row r="2" spans="1:11" ht="40" customHeight="1" x14ac:dyDescent="0.15">
      <c r="A2" s="38" t="s">
        <v>17</v>
      </c>
      <c r="B2" s="6"/>
      <c r="C2" s="76" t="s">
        <v>2</v>
      </c>
      <c r="D2" s="77"/>
      <c r="E2" s="6"/>
      <c r="F2" s="78" t="s">
        <v>2</v>
      </c>
      <c r="G2" s="77"/>
      <c r="H2" s="6"/>
      <c r="I2" s="78" t="s">
        <v>2</v>
      </c>
      <c r="J2" s="77"/>
    </row>
    <row r="3" spans="1:11" ht="20" customHeight="1" x14ac:dyDescent="0.15">
      <c r="A3" s="21" t="str">
        <f>'Beoordelen Demo'!A3</f>
        <v>Casus 1. BASISROOSTER</v>
      </c>
      <c r="B3" s="7"/>
      <c r="C3" s="16" t="s">
        <v>2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3" t="str">
        <f>'Beoordelen Demo'!A4</f>
        <v>Zie "Bijlage 6 Kwaliteit"</v>
      </c>
      <c r="B4" s="7"/>
      <c r="C4" s="80" t="s">
        <v>0</v>
      </c>
      <c r="D4" s="73"/>
      <c r="E4" s="18"/>
      <c r="F4" s="72" t="s">
        <v>0</v>
      </c>
      <c r="G4" s="73"/>
      <c r="H4" s="18"/>
      <c r="I4" s="72" t="s">
        <v>0</v>
      </c>
      <c r="J4" s="73"/>
    </row>
    <row r="5" spans="1:11" ht="20" customHeight="1" x14ac:dyDescent="0.15">
      <c r="A5" s="21" t="str">
        <f>'Beoordelen Demo'!A9</f>
        <v>Casus 2. KEUZEWERKTIJD UREN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3" t="str">
        <f>'Beoordelen Demo'!A10</f>
        <v>Zie "Bijlage 6 Kwaliteit"</v>
      </c>
      <c r="B6" s="7"/>
      <c r="C6" s="70" t="s">
        <v>0</v>
      </c>
      <c r="D6" s="71"/>
      <c r="E6" s="18"/>
      <c r="F6" s="72" t="s">
        <v>0</v>
      </c>
      <c r="G6" s="73"/>
      <c r="H6" s="18"/>
      <c r="I6" s="72" t="s">
        <v>0</v>
      </c>
      <c r="J6" s="73"/>
    </row>
    <row r="7" spans="1:11" ht="20" customHeight="1" x14ac:dyDescent="0.15">
      <c r="A7" s="22" t="str">
        <f>'Beoordelen Demo'!A15</f>
        <v>Casus 3. TOETSROOSTER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3" t="str">
        <f>'Beoordelen Demo'!A16</f>
        <v>Zie "Bijlage 6 Kwaliteit"</v>
      </c>
      <c r="B8" s="7"/>
      <c r="C8" s="70" t="s">
        <v>0</v>
      </c>
      <c r="D8" s="71"/>
      <c r="E8" s="18"/>
      <c r="F8" s="72" t="s">
        <v>0</v>
      </c>
      <c r="G8" s="73"/>
      <c r="H8" s="18"/>
      <c r="I8" s="72" t="s">
        <v>0</v>
      </c>
      <c r="J8" s="73"/>
    </row>
    <row r="9" spans="1:11" ht="20" customHeight="1" x14ac:dyDescent="0.15">
      <c r="A9" s="21" t="str">
        <f>'Beoordelen Demo'!A21</f>
        <v>Casus 4. MAATWERKTRAJECT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3" t="str">
        <f>'Beoordelen Demo'!A22</f>
        <v>Zie "Bijlage 6 Kwaliteit"</v>
      </c>
      <c r="B10" s="7"/>
      <c r="C10" s="80" t="s">
        <v>0</v>
      </c>
      <c r="D10" s="73"/>
      <c r="E10" s="18"/>
      <c r="F10" s="72" t="s">
        <v>0</v>
      </c>
      <c r="G10" s="73"/>
      <c r="H10" s="18"/>
      <c r="I10" s="72" t="s">
        <v>0</v>
      </c>
      <c r="J10" s="73"/>
    </row>
    <row r="11" spans="1:11" ht="20" customHeight="1" x14ac:dyDescent="0.15">
      <c r="A11" s="21" t="str">
        <f>'Beoordelen Demo'!A27</f>
        <v>Casus 5. OUDERSPREEKUUR/ 10 MINUTEN GESPREKKEN/ ROL OUDERS</v>
      </c>
      <c r="B11" s="7"/>
      <c r="C11" s="16" t="s">
        <v>2</v>
      </c>
      <c r="D11" s="17"/>
      <c r="E11" s="18"/>
      <c r="F11" s="16" t="s">
        <v>2</v>
      </c>
      <c r="G11" s="17"/>
      <c r="H11" s="18"/>
      <c r="I11" s="16" t="s">
        <v>2</v>
      </c>
      <c r="J11" s="17"/>
    </row>
    <row r="12" spans="1:11" ht="130" customHeight="1" x14ac:dyDescent="0.15">
      <c r="A12" s="23" t="str">
        <f>'Beoordelen Demo'!A28</f>
        <v>Zie "Bijlage 6 Kwaliteit"</v>
      </c>
      <c r="B12" s="7"/>
      <c r="C12" s="70" t="s">
        <v>0</v>
      </c>
      <c r="D12" s="71"/>
      <c r="E12" s="18"/>
      <c r="F12" s="72" t="s">
        <v>0</v>
      </c>
      <c r="G12" s="73"/>
      <c r="H12" s="18"/>
      <c r="I12" s="72" t="s">
        <v>0</v>
      </c>
      <c r="J12" s="73"/>
    </row>
    <row r="13" spans="1:11" ht="20" customHeight="1" x14ac:dyDescent="0.15">
      <c r="A13" s="21" t="str">
        <f>'Beoordelen Demo'!A33</f>
        <v>Casus 6. DECANEN</v>
      </c>
      <c r="B13" s="7"/>
      <c r="C13" s="16" t="s">
        <v>2</v>
      </c>
      <c r="D13" s="17"/>
      <c r="E13" s="18"/>
      <c r="F13" s="16" t="s">
        <v>2</v>
      </c>
      <c r="G13" s="17"/>
      <c r="H13" s="18"/>
      <c r="I13" s="16" t="s">
        <v>2</v>
      </c>
      <c r="J13" s="17"/>
    </row>
    <row r="14" spans="1:11" ht="130" customHeight="1" x14ac:dyDescent="0.15">
      <c r="A14" s="23" t="str">
        <f>'Beoordelen Demo'!A34</f>
        <v>Zie "Bijlage 6 Kwaliteit"</v>
      </c>
      <c r="B14" s="7"/>
      <c r="C14" s="70" t="s">
        <v>0</v>
      </c>
      <c r="D14" s="71"/>
      <c r="E14" s="18"/>
      <c r="F14" s="72" t="s">
        <v>0</v>
      </c>
      <c r="G14" s="73"/>
      <c r="H14" s="18"/>
      <c r="I14" s="72" t="s">
        <v>0</v>
      </c>
      <c r="J14" s="73"/>
    </row>
    <row r="15" spans="1:11" ht="20" customHeight="1" x14ac:dyDescent="0.15">
      <c r="A15" s="21" t="str">
        <f>'Beoordelen Demo'!A39</f>
        <v>Casus 7. LEIDINGGEVENDEN</v>
      </c>
      <c r="B15" s="7"/>
      <c r="C15" s="16" t="s">
        <v>2</v>
      </c>
      <c r="D15" s="17"/>
      <c r="E15" s="18"/>
      <c r="F15" s="16" t="s">
        <v>2</v>
      </c>
      <c r="G15" s="17"/>
      <c r="H15" s="18"/>
      <c r="I15" s="16" t="s">
        <v>2</v>
      </c>
      <c r="J15" s="17"/>
    </row>
    <row r="16" spans="1:11" ht="130" customHeight="1" x14ac:dyDescent="0.15">
      <c r="A16" s="23" t="str">
        <f>'Beoordelen Demo'!A40</f>
        <v>Zie "Bijlage 6 Kwaliteit"</v>
      </c>
      <c r="B16" s="7"/>
      <c r="C16" s="70" t="s">
        <v>0</v>
      </c>
      <c r="D16" s="71"/>
      <c r="E16" s="18"/>
      <c r="F16" s="72" t="s">
        <v>0</v>
      </c>
      <c r="G16" s="73"/>
      <c r="H16" s="18"/>
      <c r="I16" s="72" t="s">
        <v>0</v>
      </c>
      <c r="J16" s="73"/>
    </row>
    <row r="17" spans="1:10" ht="20" customHeight="1" x14ac:dyDescent="0.15">
      <c r="A17" s="21" t="str">
        <f>'Beoordelen Demo'!A45</f>
        <v>Casus 8. FUNCTIONEEL BEHEER</v>
      </c>
      <c r="B17" s="7"/>
      <c r="C17" s="16" t="s">
        <v>2</v>
      </c>
      <c r="D17" s="17"/>
      <c r="E17" s="18"/>
      <c r="F17" s="16" t="s">
        <v>2</v>
      </c>
      <c r="G17" s="17"/>
      <c r="H17" s="18"/>
      <c r="I17" s="16" t="s">
        <v>2</v>
      </c>
      <c r="J17" s="17"/>
    </row>
    <row r="18" spans="1:10" ht="130" customHeight="1" x14ac:dyDescent="0.15">
      <c r="A18" s="23" t="str">
        <f>'Beoordelen Demo'!A46</f>
        <v>Zie "Bijlage 6 Kwaliteit"</v>
      </c>
      <c r="B18" s="7"/>
      <c r="C18" s="70" t="s">
        <v>0</v>
      </c>
      <c r="D18" s="71"/>
      <c r="E18" s="18"/>
      <c r="F18" s="72" t="s">
        <v>0</v>
      </c>
      <c r="G18" s="73"/>
      <c r="H18" s="18"/>
      <c r="I18" s="72" t="s">
        <v>0</v>
      </c>
      <c r="J18" s="73"/>
    </row>
    <row r="19" spans="1:10" ht="20" customHeight="1" x14ac:dyDescent="0.15">
      <c r="A19" s="21" t="str">
        <f>'Beoordelen Demo'!A51</f>
        <v>Casus 8. Beantwoording A</v>
      </c>
      <c r="B19" s="7"/>
      <c r="C19" s="16" t="s">
        <v>2</v>
      </c>
      <c r="D19" s="17"/>
      <c r="E19" s="18"/>
      <c r="F19" s="16" t="s">
        <v>2</v>
      </c>
      <c r="G19" s="17"/>
      <c r="H19" s="18"/>
      <c r="I19" s="16" t="s">
        <v>2</v>
      </c>
      <c r="J19" s="17"/>
    </row>
    <row r="20" spans="1:10" ht="130" customHeight="1" x14ac:dyDescent="0.15">
      <c r="A20" s="23" t="str">
        <f>'Beoordelen Demo'!A52</f>
        <v>Zie "Bijlage 6 Kwaliteit"</v>
      </c>
      <c r="B20" s="7"/>
      <c r="C20" s="70" t="s">
        <v>0</v>
      </c>
      <c r="D20" s="71"/>
      <c r="E20" s="18"/>
      <c r="F20" s="72" t="s">
        <v>0</v>
      </c>
      <c r="G20" s="73"/>
      <c r="H20" s="18"/>
      <c r="I20" s="72" t="s">
        <v>0</v>
      </c>
      <c r="J20" s="73"/>
    </row>
    <row r="21" spans="1:10" ht="20" customHeight="1" x14ac:dyDescent="0.15">
      <c r="A21" s="21" t="str">
        <f>'Beoordelen Demo'!A57</f>
        <v>Casus 8. Beantwoording B</v>
      </c>
      <c r="B21" s="7"/>
      <c r="C21" s="16" t="s">
        <v>2</v>
      </c>
      <c r="D21" s="17"/>
      <c r="E21" s="18"/>
      <c r="F21" s="16" t="s">
        <v>2</v>
      </c>
      <c r="G21" s="17"/>
      <c r="H21" s="18"/>
      <c r="I21" s="16" t="s">
        <v>2</v>
      </c>
      <c r="J21" s="17"/>
    </row>
    <row r="22" spans="1:10" ht="130" customHeight="1" x14ac:dyDescent="0.15">
      <c r="A22" s="23" t="str">
        <f>'Beoordelen Demo'!A58</f>
        <v>Zie "Bijlage 6 Kwaliteit"</v>
      </c>
      <c r="B22" s="7"/>
      <c r="C22" s="70" t="s">
        <v>0</v>
      </c>
      <c r="D22" s="71"/>
      <c r="E22" s="18"/>
      <c r="F22" s="72" t="s">
        <v>0</v>
      </c>
      <c r="G22" s="73"/>
      <c r="H22" s="18"/>
      <c r="I22" s="72" t="s">
        <v>0</v>
      </c>
      <c r="J22" s="73"/>
    </row>
    <row r="23" spans="1:10" ht="20" customHeight="1" x14ac:dyDescent="0.15">
      <c r="A23" s="21" t="str">
        <f>'Beoordelen Demo'!A63</f>
        <v>Casus 8. Beantwoording C</v>
      </c>
      <c r="B23" s="7"/>
      <c r="C23" s="16" t="s">
        <v>2</v>
      </c>
      <c r="D23" s="17"/>
      <c r="E23" s="18"/>
      <c r="F23" s="16" t="s">
        <v>2</v>
      </c>
      <c r="G23" s="17"/>
      <c r="H23" s="18"/>
      <c r="I23" s="16" t="s">
        <v>2</v>
      </c>
      <c r="J23" s="17"/>
    </row>
    <row r="24" spans="1:10" ht="130" customHeight="1" x14ac:dyDescent="0.15">
      <c r="A24" s="23" t="str">
        <f>'Beoordelen Demo'!A64</f>
        <v>Zie "Bijlage 6 Kwaliteit"</v>
      </c>
      <c r="B24" s="7"/>
      <c r="C24" s="70" t="s">
        <v>0</v>
      </c>
      <c r="D24" s="71"/>
      <c r="E24" s="18"/>
      <c r="F24" s="72" t="s">
        <v>0</v>
      </c>
      <c r="G24" s="73"/>
      <c r="H24" s="18"/>
      <c r="I24" s="72" t="s">
        <v>0</v>
      </c>
      <c r="J24" s="73"/>
    </row>
    <row r="25" spans="1:10" x14ac:dyDescent="0.15">
      <c r="A25" s="40"/>
      <c r="C25" s="81"/>
      <c r="D25" s="81"/>
      <c r="F25" s="81"/>
      <c r="G25" s="81"/>
      <c r="I25" s="81"/>
      <c r="J25" s="81"/>
    </row>
  </sheetData>
  <sheetProtection algorithmName="SHA-512" hashValue="2kCynKWH3JCVThhfQJt6Hl6V7FogP/typ8PekSMcA5dhSUvt3gfpV9SwACfrFuF5Moce9hYkDWMjs7SICMtYdg==" saltValue="tYgo5gvHBsIKAOFovAnjEg==" spinCount="100000" sheet="1" objects="1" scenarios="1"/>
  <mergeCells count="42">
    <mergeCell ref="I24:J24"/>
    <mergeCell ref="I16:J16"/>
    <mergeCell ref="C20:D20"/>
    <mergeCell ref="F20:G20"/>
    <mergeCell ref="I20:J20"/>
    <mergeCell ref="C22:D22"/>
    <mergeCell ref="F22:G22"/>
    <mergeCell ref="I22:J22"/>
    <mergeCell ref="C18:D18"/>
    <mergeCell ref="F18:G18"/>
    <mergeCell ref="I18:J18"/>
    <mergeCell ref="C25:D25"/>
    <mergeCell ref="F25:G25"/>
    <mergeCell ref="I25:J25"/>
    <mergeCell ref="C10:D10"/>
    <mergeCell ref="F10:G10"/>
    <mergeCell ref="I10:J10"/>
    <mergeCell ref="C12:D12"/>
    <mergeCell ref="F12:G12"/>
    <mergeCell ref="I12:J12"/>
    <mergeCell ref="C14:D14"/>
    <mergeCell ref="F14:G14"/>
    <mergeCell ref="I14:J14"/>
    <mergeCell ref="C16:D16"/>
    <mergeCell ref="F16:G16"/>
    <mergeCell ref="C24:D24"/>
    <mergeCell ref="F24:G24"/>
    <mergeCell ref="I6:J6"/>
    <mergeCell ref="C6:D6"/>
    <mergeCell ref="F6:G6"/>
    <mergeCell ref="C8:D8"/>
    <mergeCell ref="I1:J1"/>
    <mergeCell ref="C4:D4"/>
    <mergeCell ref="F4:G4"/>
    <mergeCell ref="I4:J4"/>
    <mergeCell ref="C1:D1"/>
    <mergeCell ref="F1:G1"/>
    <mergeCell ref="C2:D2"/>
    <mergeCell ref="F2:G2"/>
    <mergeCell ref="I2:J2"/>
    <mergeCell ref="F8:G8"/>
    <mergeCell ref="I8:J8"/>
  </mergeCells>
  <dataValidations count="1">
    <dataValidation type="list" errorStyle="warning" allowBlank="1" showErrorMessage="1" error="Voer juiste waarde in. " sqref="C3 F3 I3 C5 F5 I5 C11 F11 I11 C7 F7 I7 I9 F9 C9 C13 F13 I13 C15 F15 I15 C17 F17 I17 C19 F19 I19 C21 F21 I21 C23 F23 I23" xr:uid="{71725A7B-15B2-4D4E-864C-86FD10B176D5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5"/>
  <sheetViews>
    <sheetView showGridLines="0" zoomScaleNormal="100" zoomScalePageLayoutView="85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A19" sqref="A19:XFD25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29</v>
      </c>
      <c r="B1" s="9"/>
      <c r="C1" s="82" t="str">
        <f>'Beoordelaar 1'!C1</f>
        <v>Inschrijver 1</v>
      </c>
      <c r="D1" s="83"/>
      <c r="E1" s="9"/>
      <c r="F1" s="82" t="str">
        <f>'Beoordelaar 1'!F1</f>
        <v>Inschrijver 2</v>
      </c>
      <c r="G1" s="83"/>
      <c r="H1" s="9"/>
      <c r="I1" s="82" t="str">
        <f>'Beoordelaar 1'!I1</f>
        <v>Inschrijver 3</v>
      </c>
      <c r="J1" s="83"/>
      <c r="K1" s="3"/>
    </row>
    <row r="2" spans="1:11" ht="40" customHeight="1" x14ac:dyDescent="0.15">
      <c r="A2" s="38" t="s">
        <v>17</v>
      </c>
      <c r="B2" s="6"/>
      <c r="C2" s="76" t="s">
        <v>2</v>
      </c>
      <c r="D2" s="77"/>
      <c r="E2" s="6"/>
      <c r="F2" s="78" t="s">
        <v>2</v>
      </c>
      <c r="G2" s="77"/>
      <c r="H2" s="6"/>
      <c r="I2" s="78" t="s">
        <v>2</v>
      </c>
      <c r="J2" s="77"/>
    </row>
    <row r="3" spans="1:11" ht="20" customHeight="1" x14ac:dyDescent="0.15">
      <c r="A3" s="21" t="str">
        <f>'Beoordelen Demo'!A3</f>
        <v>Casus 1. BASISROOSTER</v>
      </c>
      <c r="B3" s="7"/>
      <c r="C3" s="16" t="s">
        <v>2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3" t="str">
        <f>'Beoordelen Demo'!A4</f>
        <v>Zie "Bijlage 6 Kwaliteit"</v>
      </c>
      <c r="B4" s="7"/>
      <c r="C4" s="80" t="s">
        <v>0</v>
      </c>
      <c r="D4" s="73"/>
      <c r="E4" s="18"/>
      <c r="F4" s="72" t="s">
        <v>0</v>
      </c>
      <c r="G4" s="73"/>
      <c r="H4" s="18"/>
      <c r="I4" s="72" t="s">
        <v>0</v>
      </c>
      <c r="J4" s="73"/>
    </row>
    <row r="5" spans="1:11" ht="20" customHeight="1" x14ac:dyDescent="0.15">
      <c r="A5" s="21" t="str">
        <f>'Beoordelen Demo'!A9</f>
        <v>Casus 2. KEUZEWERKTIJD UREN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3" t="str">
        <f>'Beoordelen Demo'!A10</f>
        <v>Zie "Bijlage 6 Kwaliteit"</v>
      </c>
      <c r="B6" s="7"/>
      <c r="C6" s="70" t="s">
        <v>0</v>
      </c>
      <c r="D6" s="71"/>
      <c r="E6" s="18"/>
      <c r="F6" s="72" t="s">
        <v>0</v>
      </c>
      <c r="G6" s="73"/>
      <c r="H6" s="18"/>
      <c r="I6" s="72" t="s">
        <v>0</v>
      </c>
      <c r="J6" s="73"/>
    </row>
    <row r="7" spans="1:11" ht="20" customHeight="1" x14ac:dyDescent="0.15">
      <c r="A7" s="22" t="str">
        <f>'Beoordelen Demo'!A15</f>
        <v>Casus 3. TOETSROOSTER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3" t="str">
        <f>'Beoordelen Demo'!A16</f>
        <v>Zie "Bijlage 6 Kwaliteit"</v>
      </c>
      <c r="B8" s="7"/>
      <c r="C8" s="70" t="s">
        <v>0</v>
      </c>
      <c r="D8" s="71"/>
      <c r="E8" s="18"/>
      <c r="F8" s="72" t="s">
        <v>0</v>
      </c>
      <c r="G8" s="73"/>
      <c r="H8" s="18"/>
      <c r="I8" s="72" t="s">
        <v>0</v>
      </c>
      <c r="J8" s="73"/>
    </row>
    <row r="9" spans="1:11" ht="20" customHeight="1" x14ac:dyDescent="0.15">
      <c r="A9" s="21" t="str">
        <f>'Beoordelen Demo'!A21</f>
        <v>Casus 4. MAATWERKTRAJECT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3" t="str">
        <f>'Beoordelen Demo'!A22</f>
        <v>Zie "Bijlage 6 Kwaliteit"</v>
      </c>
      <c r="B10" s="7"/>
      <c r="C10" s="80" t="s">
        <v>0</v>
      </c>
      <c r="D10" s="73"/>
      <c r="E10" s="18"/>
      <c r="F10" s="72" t="s">
        <v>0</v>
      </c>
      <c r="G10" s="73"/>
      <c r="H10" s="18"/>
      <c r="I10" s="72" t="s">
        <v>0</v>
      </c>
      <c r="J10" s="73"/>
    </row>
    <row r="11" spans="1:11" ht="20" customHeight="1" x14ac:dyDescent="0.15">
      <c r="A11" s="21" t="str">
        <f>'Beoordelen Demo'!A27</f>
        <v>Casus 5. OUDERSPREEKUUR/ 10 MINUTEN GESPREKKEN/ ROL OUDERS</v>
      </c>
      <c r="B11" s="7"/>
      <c r="C11" s="16" t="s">
        <v>2</v>
      </c>
      <c r="D11" s="17"/>
      <c r="E11" s="18"/>
      <c r="F11" s="16" t="s">
        <v>2</v>
      </c>
      <c r="G11" s="17"/>
      <c r="H11" s="18"/>
      <c r="I11" s="16" t="s">
        <v>2</v>
      </c>
      <c r="J11" s="17"/>
    </row>
    <row r="12" spans="1:11" ht="130" customHeight="1" x14ac:dyDescent="0.15">
      <c r="A12" s="23" t="str">
        <f>'Beoordelen Demo'!A28</f>
        <v>Zie "Bijlage 6 Kwaliteit"</v>
      </c>
      <c r="B12" s="7"/>
      <c r="C12" s="70" t="s">
        <v>0</v>
      </c>
      <c r="D12" s="71"/>
      <c r="E12" s="18"/>
      <c r="F12" s="72" t="s">
        <v>0</v>
      </c>
      <c r="G12" s="73"/>
      <c r="H12" s="18"/>
      <c r="I12" s="72" t="s">
        <v>0</v>
      </c>
      <c r="J12" s="73"/>
    </row>
    <row r="13" spans="1:11" ht="20" customHeight="1" x14ac:dyDescent="0.15">
      <c r="A13" s="21" t="str">
        <f>'Beoordelen Demo'!A33</f>
        <v>Casus 6. DECANEN</v>
      </c>
      <c r="B13" s="7"/>
      <c r="C13" s="16" t="s">
        <v>2</v>
      </c>
      <c r="D13" s="17"/>
      <c r="E13" s="18"/>
      <c r="F13" s="16" t="s">
        <v>2</v>
      </c>
      <c r="G13" s="17"/>
      <c r="H13" s="18"/>
      <c r="I13" s="16" t="s">
        <v>2</v>
      </c>
      <c r="J13" s="17"/>
    </row>
    <row r="14" spans="1:11" ht="130" customHeight="1" x14ac:dyDescent="0.15">
      <c r="A14" s="23" t="str">
        <f>'Beoordelen Demo'!A34</f>
        <v>Zie "Bijlage 6 Kwaliteit"</v>
      </c>
      <c r="B14" s="7"/>
      <c r="C14" s="70" t="s">
        <v>0</v>
      </c>
      <c r="D14" s="71"/>
      <c r="E14" s="18"/>
      <c r="F14" s="72" t="s">
        <v>0</v>
      </c>
      <c r="G14" s="73"/>
      <c r="H14" s="18"/>
      <c r="I14" s="72" t="s">
        <v>0</v>
      </c>
      <c r="J14" s="73"/>
    </row>
    <row r="15" spans="1:11" ht="20" customHeight="1" x14ac:dyDescent="0.15">
      <c r="A15" s="21" t="str">
        <f>'Beoordelen Demo'!A39</f>
        <v>Casus 7. LEIDINGGEVENDEN</v>
      </c>
      <c r="B15" s="7"/>
      <c r="C15" s="16" t="s">
        <v>2</v>
      </c>
      <c r="D15" s="17"/>
      <c r="E15" s="18"/>
      <c r="F15" s="16" t="s">
        <v>2</v>
      </c>
      <c r="G15" s="17"/>
      <c r="H15" s="18"/>
      <c r="I15" s="16" t="s">
        <v>2</v>
      </c>
      <c r="J15" s="17"/>
    </row>
    <row r="16" spans="1:11" ht="130" customHeight="1" x14ac:dyDescent="0.15">
      <c r="A16" s="23" t="str">
        <f>'Beoordelen Demo'!A40</f>
        <v>Zie "Bijlage 6 Kwaliteit"</v>
      </c>
      <c r="B16" s="7"/>
      <c r="C16" s="70" t="s">
        <v>0</v>
      </c>
      <c r="D16" s="71"/>
      <c r="E16" s="18"/>
      <c r="F16" s="72" t="s">
        <v>0</v>
      </c>
      <c r="G16" s="73"/>
      <c r="H16" s="18"/>
      <c r="I16" s="72" t="s">
        <v>0</v>
      </c>
      <c r="J16" s="73"/>
    </row>
    <row r="17" spans="1:10" ht="20" customHeight="1" x14ac:dyDescent="0.15">
      <c r="A17" s="21" t="str">
        <f>'Beoordelen Demo'!A45</f>
        <v>Casus 8. FUNCTIONEEL BEHEER</v>
      </c>
      <c r="B17" s="7"/>
      <c r="C17" s="16" t="s">
        <v>2</v>
      </c>
      <c r="D17" s="17"/>
      <c r="E17" s="18"/>
      <c r="F17" s="16" t="s">
        <v>2</v>
      </c>
      <c r="G17" s="17"/>
      <c r="H17" s="18"/>
      <c r="I17" s="16" t="s">
        <v>2</v>
      </c>
      <c r="J17" s="17"/>
    </row>
    <row r="18" spans="1:10" ht="130" customHeight="1" x14ac:dyDescent="0.15">
      <c r="A18" s="23" t="str">
        <f>'Beoordelen Demo'!A46</f>
        <v>Zie "Bijlage 6 Kwaliteit"</v>
      </c>
      <c r="B18" s="7"/>
      <c r="C18" s="70" t="s">
        <v>0</v>
      </c>
      <c r="D18" s="71"/>
      <c r="E18" s="18"/>
      <c r="F18" s="72" t="s">
        <v>0</v>
      </c>
      <c r="G18" s="73"/>
      <c r="H18" s="18"/>
      <c r="I18" s="72" t="s">
        <v>0</v>
      </c>
      <c r="J18" s="73"/>
    </row>
    <row r="19" spans="1:10" ht="20" customHeight="1" x14ac:dyDescent="0.15">
      <c r="A19" s="21" t="str">
        <f>'Beoordelen Demo'!A51</f>
        <v>Casus 8. Beantwoording A</v>
      </c>
      <c r="B19" s="7"/>
      <c r="C19" s="16" t="s">
        <v>2</v>
      </c>
      <c r="D19" s="17"/>
      <c r="E19" s="18"/>
      <c r="F19" s="16" t="s">
        <v>2</v>
      </c>
      <c r="G19" s="17"/>
      <c r="H19" s="18"/>
      <c r="I19" s="16" t="s">
        <v>2</v>
      </c>
      <c r="J19" s="17"/>
    </row>
    <row r="20" spans="1:10" ht="130" customHeight="1" x14ac:dyDescent="0.15">
      <c r="A20" s="23" t="str">
        <f>'Beoordelen Demo'!A52</f>
        <v>Zie "Bijlage 6 Kwaliteit"</v>
      </c>
      <c r="B20" s="7"/>
      <c r="C20" s="70" t="s">
        <v>0</v>
      </c>
      <c r="D20" s="71"/>
      <c r="E20" s="18"/>
      <c r="F20" s="72" t="s">
        <v>0</v>
      </c>
      <c r="G20" s="73"/>
      <c r="H20" s="18"/>
      <c r="I20" s="72" t="s">
        <v>0</v>
      </c>
      <c r="J20" s="73"/>
    </row>
    <row r="21" spans="1:10" ht="20" customHeight="1" x14ac:dyDescent="0.15">
      <c r="A21" s="21" t="str">
        <f>'Beoordelen Demo'!A57</f>
        <v>Casus 8. Beantwoording B</v>
      </c>
      <c r="B21" s="7"/>
      <c r="C21" s="16" t="s">
        <v>2</v>
      </c>
      <c r="D21" s="17"/>
      <c r="E21" s="18"/>
      <c r="F21" s="16" t="s">
        <v>2</v>
      </c>
      <c r="G21" s="17"/>
      <c r="H21" s="18"/>
      <c r="I21" s="16" t="s">
        <v>2</v>
      </c>
      <c r="J21" s="17"/>
    </row>
    <row r="22" spans="1:10" ht="130" customHeight="1" x14ac:dyDescent="0.15">
      <c r="A22" s="23" t="str">
        <f>'Beoordelen Demo'!A58</f>
        <v>Zie "Bijlage 6 Kwaliteit"</v>
      </c>
      <c r="B22" s="7"/>
      <c r="C22" s="70" t="s">
        <v>0</v>
      </c>
      <c r="D22" s="71"/>
      <c r="E22" s="18"/>
      <c r="F22" s="72" t="s">
        <v>0</v>
      </c>
      <c r="G22" s="73"/>
      <c r="H22" s="18"/>
      <c r="I22" s="72" t="s">
        <v>0</v>
      </c>
      <c r="J22" s="73"/>
    </row>
    <row r="23" spans="1:10" ht="20" customHeight="1" x14ac:dyDescent="0.15">
      <c r="A23" s="21" t="str">
        <f>'Beoordelen Demo'!A63</f>
        <v>Casus 8. Beantwoording C</v>
      </c>
      <c r="B23" s="7"/>
      <c r="C23" s="16" t="s">
        <v>2</v>
      </c>
      <c r="D23" s="17"/>
      <c r="E23" s="18"/>
      <c r="F23" s="16" t="s">
        <v>2</v>
      </c>
      <c r="G23" s="17"/>
      <c r="H23" s="18"/>
      <c r="I23" s="16" t="s">
        <v>2</v>
      </c>
      <c r="J23" s="17"/>
    </row>
    <row r="24" spans="1:10" ht="130" customHeight="1" x14ac:dyDescent="0.15">
      <c r="A24" s="23" t="str">
        <f>'Beoordelen Demo'!A64</f>
        <v>Zie "Bijlage 6 Kwaliteit"</v>
      </c>
      <c r="B24" s="7"/>
      <c r="C24" s="70" t="s">
        <v>0</v>
      </c>
      <c r="D24" s="71"/>
      <c r="E24" s="18"/>
      <c r="F24" s="72" t="s">
        <v>0</v>
      </c>
      <c r="G24" s="73"/>
      <c r="H24" s="18"/>
      <c r="I24" s="72" t="s">
        <v>0</v>
      </c>
      <c r="J24" s="73"/>
    </row>
    <row r="25" spans="1:10" x14ac:dyDescent="0.15">
      <c r="A25" s="40"/>
      <c r="C25" s="81"/>
      <c r="D25" s="81"/>
      <c r="F25" s="81"/>
      <c r="G25" s="81"/>
      <c r="I25" s="81"/>
      <c r="J25" s="81"/>
    </row>
  </sheetData>
  <sheetProtection algorithmName="SHA-512" hashValue="Mt6Z2lBeNdQi6qJ/YPRqSRAIhKrfsAHMUrwIUjmEOCFmXLMJF/CrG/Msr8QfAtxByI54ih7ggE1ew4TL1aQyfA==" saltValue="Q8dt0VMGBKi0dKOEF1w+5A==" spinCount="100000" sheet="1" objects="1" scenarios="1"/>
  <mergeCells count="42">
    <mergeCell ref="C24:D24"/>
    <mergeCell ref="F24:G24"/>
    <mergeCell ref="I24:J24"/>
    <mergeCell ref="C25:D25"/>
    <mergeCell ref="F25:G25"/>
    <mergeCell ref="I25:J25"/>
    <mergeCell ref="C22:D22"/>
    <mergeCell ref="F22:G22"/>
    <mergeCell ref="I22:J22"/>
    <mergeCell ref="C16:D16"/>
    <mergeCell ref="F16:G16"/>
    <mergeCell ref="C18:D18"/>
    <mergeCell ref="F18:G18"/>
    <mergeCell ref="I18:J18"/>
    <mergeCell ref="C10:D10"/>
    <mergeCell ref="F10:G10"/>
    <mergeCell ref="I10:J10"/>
    <mergeCell ref="I16:J16"/>
    <mergeCell ref="C20:D20"/>
    <mergeCell ref="F20:G20"/>
    <mergeCell ref="I20:J20"/>
    <mergeCell ref="C12:D12"/>
    <mergeCell ref="F12:G12"/>
    <mergeCell ref="I12:J12"/>
    <mergeCell ref="C14:D14"/>
    <mergeCell ref="F14:G14"/>
    <mergeCell ref="I14:J14"/>
    <mergeCell ref="I6:J6"/>
    <mergeCell ref="C6:D6"/>
    <mergeCell ref="F6:G6"/>
    <mergeCell ref="C8:D8"/>
    <mergeCell ref="I1:J1"/>
    <mergeCell ref="C4:D4"/>
    <mergeCell ref="F4:G4"/>
    <mergeCell ref="I4:J4"/>
    <mergeCell ref="C1:D1"/>
    <mergeCell ref="F1:G1"/>
    <mergeCell ref="C2:D2"/>
    <mergeCell ref="F2:G2"/>
    <mergeCell ref="I2:J2"/>
    <mergeCell ref="F8:G8"/>
    <mergeCell ref="I8:J8"/>
  </mergeCells>
  <dataValidations count="1">
    <dataValidation type="list" errorStyle="warning" allowBlank="1" showErrorMessage="1" error="Voer juiste waarde in. " sqref="C3 F3 I3 C5 F5 I5 C11 F11 I11 C7 F7 I7 I9 F9 C9 C13 F13 I13 C15 F15 I15 C17 F17 I17 C19 F19 I19 C21 F21 I21 C23 F23 I23" xr:uid="{439304BA-6099-C14F-8FC6-3C7D81106EFD}">
      <formula1>SCORE</formula1>
    </dataValidation>
  </dataValidations>
  <pageMargins left="0.7" right="0.7" top="0.75" bottom="0.75" header="0.3" footer="0.3"/>
  <pageSetup paperSize="8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25FA-13BF-864B-A678-4FF5F33C7096}">
  <dimension ref="A1:K25"/>
  <sheetViews>
    <sheetView showGridLines="0" topLeftCell="A17" zoomScaleNormal="100" workbookViewId="0">
      <selection activeCell="A19" sqref="A19:XFD25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30</v>
      </c>
      <c r="B1" s="9"/>
      <c r="C1" s="82" t="str">
        <f>'Beoordelaar 1'!C1</f>
        <v>Inschrijver 1</v>
      </c>
      <c r="D1" s="83"/>
      <c r="E1" s="9"/>
      <c r="F1" s="82" t="str">
        <f>'Beoordelaar 1'!F1</f>
        <v>Inschrijver 2</v>
      </c>
      <c r="G1" s="83"/>
      <c r="H1" s="9"/>
      <c r="I1" s="82" t="str">
        <f>'Beoordelaar 1'!I1</f>
        <v>Inschrijver 3</v>
      </c>
      <c r="J1" s="83"/>
      <c r="K1" s="3"/>
    </row>
    <row r="2" spans="1:11" ht="40" customHeight="1" x14ac:dyDescent="0.15">
      <c r="A2" s="38" t="s">
        <v>17</v>
      </c>
      <c r="B2" s="6"/>
      <c r="C2" s="76" t="s">
        <v>2</v>
      </c>
      <c r="D2" s="77"/>
      <c r="E2" s="6"/>
      <c r="F2" s="78" t="s">
        <v>2</v>
      </c>
      <c r="G2" s="77"/>
      <c r="H2" s="6"/>
      <c r="I2" s="78" t="s">
        <v>2</v>
      </c>
      <c r="J2" s="77"/>
    </row>
    <row r="3" spans="1:11" ht="20" customHeight="1" x14ac:dyDescent="0.15">
      <c r="A3" s="21" t="str">
        <f>'Beoordelen Demo'!A3</f>
        <v>Casus 1. BASISROOSTER</v>
      </c>
      <c r="B3" s="7"/>
      <c r="C3" s="16" t="s">
        <v>2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3" t="str">
        <f>'Beoordelen Demo'!A4</f>
        <v>Zie "Bijlage 6 Kwaliteit"</v>
      </c>
      <c r="B4" s="7"/>
      <c r="C4" s="80" t="s">
        <v>0</v>
      </c>
      <c r="D4" s="73"/>
      <c r="E4" s="18"/>
      <c r="F4" s="72" t="s">
        <v>0</v>
      </c>
      <c r="G4" s="73"/>
      <c r="H4" s="18"/>
      <c r="I4" s="72" t="s">
        <v>0</v>
      </c>
      <c r="J4" s="73"/>
    </row>
    <row r="5" spans="1:11" ht="20" customHeight="1" x14ac:dyDescent="0.15">
      <c r="A5" s="21" t="str">
        <f>'Beoordelen Demo'!A9</f>
        <v>Casus 2. KEUZEWERKTIJD UREN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3" t="str">
        <f>'Beoordelen Demo'!A10</f>
        <v>Zie "Bijlage 6 Kwaliteit"</v>
      </c>
      <c r="B6" s="7"/>
      <c r="C6" s="70" t="s">
        <v>0</v>
      </c>
      <c r="D6" s="71"/>
      <c r="E6" s="18"/>
      <c r="F6" s="72" t="s">
        <v>0</v>
      </c>
      <c r="G6" s="73"/>
      <c r="H6" s="18"/>
      <c r="I6" s="72" t="s">
        <v>0</v>
      </c>
      <c r="J6" s="73"/>
    </row>
    <row r="7" spans="1:11" ht="20" customHeight="1" x14ac:dyDescent="0.15">
      <c r="A7" s="22" t="str">
        <f>'Beoordelen Demo'!A15</f>
        <v>Casus 3. TOETSROOSTER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3" t="str">
        <f>'Beoordelen Demo'!A16</f>
        <v>Zie "Bijlage 6 Kwaliteit"</v>
      </c>
      <c r="B8" s="7"/>
      <c r="C8" s="70" t="s">
        <v>0</v>
      </c>
      <c r="D8" s="71"/>
      <c r="E8" s="18"/>
      <c r="F8" s="72" t="s">
        <v>0</v>
      </c>
      <c r="G8" s="73"/>
      <c r="H8" s="18"/>
      <c r="I8" s="72" t="s">
        <v>0</v>
      </c>
      <c r="J8" s="73"/>
    </row>
    <row r="9" spans="1:11" ht="20" customHeight="1" x14ac:dyDescent="0.15">
      <c r="A9" s="21" t="str">
        <f>'Beoordelen Demo'!A21</f>
        <v>Casus 4. MAATWERKTRAJECT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3" t="str">
        <f>'Beoordelen Demo'!A22</f>
        <v>Zie "Bijlage 6 Kwaliteit"</v>
      </c>
      <c r="B10" s="7"/>
      <c r="C10" s="80" t="s">
        <v>0</v>
      </c>
      <c r="D10" s="73"/>
      <c r="E10" s="18"/>
      <c r="F10" s="72" t="s">
        <v>0</v>
      </c>
      <c r="G10" s="73"/>
      <c r="H10" s="18"/>
      <c r="I10" s="72" t="s">
        <v>0</v>
      </c>
      <c r="J10" s="73"/>
    </row>
    <row r="11" spans="1:11" ht="20" customHeight="1" x14ac:dyDescent="0.15">
      <c r="A11" s="21" t="str">
        <f>'Beoordelen Demo'!A27</f>
        <v>Casus 5. OUDERSPREEKUUR/ 10 MINUTEN GESPREKKEN/ ROL OUDERS</v>
      </c>
      <c r="B11" s="7"/>
      <c r="C11" s="16" t="s">
        <v>2</v>
      </c>
      <c r="D11" s="17"/>
      <c r="E11" s="18"/>
      <c r="F11" s="16" t="s">
        <v>2</v>
      </c>
      <c r="G11" s="17"/>
      <c r="H11" s="18"/>
      <c r="I11" s="16" t="s">
        <v>2</v>
      </c>
      <c r="J11" s="17"/>
    </row>
    <row r="12" spans="1:11" ht="130" customHeight="1" x14ac:dyDescent="0.15">
      <c r="A12" s="23" t="str">
        <f>'Beoordelen Demo'!A28</f>
        <v>Zie "Bijlage 6 Kwaliteit"</v>
      </c>
      <c r="B12" s="7"/>
      <c r="C12" s="70" t="s">
        <v>0</v>
      </c>
      <c r="D12" s="71"/>
      <c r="E12" s="18"/>
      <c r="F12" s="72" t="s">
        <v>0</v>
      </c>
      <c r="G12" s="73"/>
      <c r="H12" s="18"/>
      <c r="I12" s="72" t="s">
        <v>0</v>
      </c>
      <c r="J12" s="73"/>
    </row>
    <row r="13" spans="1:11" ht="20" customHeight="1" x14ac:dyDescent="0.15">
      <c r="A13" s="21" t="str">
        <f>'Beoordelen Demo'!A33</f>
        <v>Casus 6. DECANEN</v>
      </c>
      <c r="B13" s="7"/>
      <c r="C13" s="16" t="s">
        <v>2</v>
      </c>
      <c r="D13" s="17"/>
      <c r="E13" s="18"/>
      <c r="F13" s="16" t="s">
        <v>2</v>
      </c>
      <c r="G13" s="17"/>
      <c r="H13" s="18"/>
      <c r="I13" s="16" t="s">
        <v>2</v>
      </c>
      <c r="J13" s="17"/>
    </row>
    <row r="14" spans="1:11" ht="130" customHeight="1" x14ac:dyDescent="0.15">
      <c r="A14" s="23" t="str">
        <f>'Beoordelen Demo'!A34</f>
        <v>Zie "Bijlage 6 Kwaliteit"</v>
      </c>
      <c r="B14" s="7"/>
      <c r="C14" s="70" t="s">
        <v>0</v>
      </c>
      <c r="D14" s="71"/>
      <c r="E14" s="18"/>
      <c r="F14" s="72" t="s">
        <v>0</v>
      </c>
      <c r="G14" s="73"/>
      <c r="H14" s="18"/>
      <c r="I14" s="72" t="s">
        <v>0</v>
      </c>
      <c r="J14" s="73"/>
    </row>
    <row r="15" spans="1:11" ht="20" customHeight="1" x14ac:dyDescent="0.15">
      <c r="A15" s="21" t="str">
        <f>'Beoordelen Demo'!A39</f>
        <v>Casus 7. LEIDINGGEVENDEN</v>
      </c>
      <c r="B15" s="7"/>
      <c r="C15" s="16" t="s">
        <v>2</v>
      </c>
      <c r="D15" s="17"/>
      <c r="E15" s="18"/>
      <c r="F15" s="16" t="s">
        <v>2</v>
      </c>
      <c r="G15" s="17"/>
      <c r="H15" s="18"/>
      <c r="I15" s="16" t="s">
        <v>2</v>
      </c>
      <c r="J15" s="17"/>
    </row>
    <row r="16" spans="1:11" ht="130" customHeight="1" x14ac:dyDescent="0.15">
      <c r="A16" s="23" t="str">
        <f>'Beoordelen Demo'!A40</f>
        <v>Zie "Bijlage 6 Kwaliteit"</v>
      </c>
      <c r="B16" s="7"/>
      <c r="C16" s="70" t="s">
        <v>0</v>
      </c>
      <c r="D16" s="71"/>
      <c r="E16" s="18"/>
      <c r="F16" s="72" t="s">
        <v>0</v>
      </c>
      <c r="G16" s="73"/>
      <c r="H16" s="18"/>
      <c r="I16" s="72" t="s">
        <v>0</v>
      </c>
      <c r="J16" s="73"/>
    </row>
    <row r="17" spans="1:10" ht="20" customHeight="1" x14ac:dyDescent="0.15">
      <c r="A17" s="21" t="str">
        <f>'Beoordelen Demo'!A45</f>
        <v>Casus 8. FUNCTIONEEL BEHEER</v>
      </c>
      <c r="B17" s="7"/>
      <c r="C17" s="16" t="s">
        <v>2</v>
      </c>
      <c r="D17" s="17"/>
      <c r="E17" s="18"/>
      <c r="F17" s="16" t="s">
        <v>2</v>
      </c>
      <c r="G17" s="17"/>
      <c r="H17" s="18"/>
      <c r="I17" s="16" t="s">
        <v>2</v>
      </c>
      <c r="J17" s="17"/>
    </row>
    <row r="18" spans="1:10" ht="130" customHeight="1" x14ac:dyDescent="0.15">
      <c r="A18" s="23" t="str">
        <f>'Beoordelen Demo'!A46</f>
        <v>Zie "Bijlage 6 Kwaliteit"</v>
      </c>
      <c r="B18" s="7"/>
      <c r="C18" s="70" t="s">
        <v>0</v>
      </c>
      <c r="D18" s="71"/>
      <c r="E18" s="18"/>
      <c r="F18" s="72" t="s">
        <v>0</v>
      </c>
      <c r="G18" s="73"/>
      <c r="H18" s="18"/>
      <c r="I18" s="72" t="s">
        <v>0</v>
      </c>
      <c r="J18" s="73"/>
    </row>
    <row r="19" spans="1:10" ht="20" customHeight="1" x14ac:dyDescent="0.15">
      <c r="A19" s="21" t="str">
        <f>'Beoordelen Demo'!A51</f>
        <v>Casus 8. Beantwoording A</v>
      </c>
      <c r="B19" s="7"/>
      <c r="C19" s="16" t="s">
        <v>2</v>
      </c>
      <c r="D19" s="17"/>
      <c r="E19" s="18"/>
      <c r="F19" s="16" t="s">
        <v>2</v>
      </c>
      <c r="G19" s="17"/>
      <c r="H19" s="18"/>
      <c r="I19" s="16" t="s">
        <v>2</v>
      </c>
      <c r="J19" s="17"/>
    </row>
    <row r="20" spans="1:10" ht="130" customHeight="1" x14ac:dyDescent="0.15">
      <c r="A20" s="23" t="str">
        <f>'Beoordelen Demo'!A52</f>
        <v>Zie "Bijlage 6 Kwaliteit"</v>
      </c>
      <c r="B20" s="7"/>
      <c r="C20" s="70" t="s">
        <v>0</v>
      </c>
      <c r="D20" s="71"/>
      <c r="E20" s="18"/>
      <c r="F20" s="72" t="s">
        <v>0</v>
      </c>
      <c r="G20" s="73"/>
      <c r="H20" s="18"/>
      <c r="I20" s="72" t="s">
        <v>0</v>
      </c>
      <c r="J20" s="73"/>
    </row>
    <row r="21" spans="1:10" ht="20" customHeight="1" x14ac:dyDescent="0.15">
      <c r="A21" s="21" t="str">
        <f>'Beoordelen Demo'!A57</f>
        <v>Casus 8. Beantwoording B</v>
      </c>
      <c r="B21" s="7"/>
      <c r="C21" s="16" t="s">
        <v>2</v>
      </c>
      <c r="D21" s="17"/>
      <c r="E21" s="18"/>
      <c r="F21" s="16" t="s">
        <v>2</v>
      </c>
      <c r="G21" s="17"/>
      <c r="H21" s="18"/>
      <c r="I21" s="16" t="s">
        <v>2</v>
      </c>
      <c r="J21" s="17"/>
    </row>
    <row r="22" spans="1:10" ht="130" customHeight="1" x14ac:dyDescent="0.15">
      <c r="A22" s="23" t="str">
        <f>'Beoordelen Demo'!A58</f>
        <v>Zie "Bijlage 6 Kwaliteit"</v>
      </c>
      <c r="B22" s="7"/>
      <c r="C22" s="70" t="s">
        <v>0</v>
      </c>
      <c r="D22" s="71"/>
      <c r="E22" s="18"/>
      <c r="F22" s="72" t="s">
        <v>0</v>
      </c>
      <c r="G22" s="73"/>
      <c r="H22" s="18"/>
      <c r="I22" s="72" t="s">
        <v>0</v>
      </c>
      <c r="J22" s="73"/>
    </row>
    <row r="23" spans="1:10" ht="20" customHeight="1" x14ac:dyDescent="0.15">
      <c r="A23" s="21" t="str">
        <f>'Beoordelen Demo'!A63</f>
        <v>Casus 8. Beantwoording C</v>
      </c>
      <c r="B23" s="7"/>
      <c r="C23" s="16" t="s">
        <v>2</v>
      </c>
      <c r="D23" s="17"/>
      <c r="E23" s="18"/>
      <c r="F23" s="16" t="s">
        <v>2</v>
      </c>
      <c r="G23" s="17"/>
      <c r="H23" s="18"/>
      <c r="I23" s="16" t="s">
        <v>2</v>
      </c>
      <c r="J23" s="17"/>
    </row>
    <row r="24" spans="1:10" ht="130" customHeight="1" x14ac:dyDescent="0.15">
      <c r="A24" s="23" t="str">
        <f>'Beoordelen Demo'!A64</f>
        <v>Zie "Bijlage 6 Kwaliteit"</v>
      </c>
      <c r="B24" s="7"/>
      <c r="C24" s="70" t="s">
        <v>0</v>
      </c>
      <c r="D24" s="71"/>
      <c r="E24" s="18"/>
      <c r="F24" s="72" t="s">
        <v>0</v>
      </c>
      <c r="G24" s="73"/>
      <c r="H24" s="18"/>
      <c r="I24" s="72" t="s">
        <v>0</v>
      </c>
      <c r="J24" s="73"/>
    </row>
    <row r="25" spans="1:10" x14ac:dyDescent="0.15">
      <c r="A25" s="40"/>
      <c r="C25" s="81"/>
      <c r="D25" s="81"/>
      <c r="F25" s="81"/>
      <c r="G25" s="81"/>
      <c r="I25" s="81"/>
      <c r="J25" s="81"/>
    </row>
  </sheetData>
  <sheetProtection algorithmName="SHA-512" hashValue="0ufj5lnpyHfUxkeGNAlLO3aVqUv/Ga9rhmus//GVaIfyPoR86OL8wwDyE2Itbw9SptDMg/MI/cwHphV/xvIpKA==" saltValue="+TlYspChePUzRhYuv4+ViQ==" spinCount="100000" sheet="1" objects="1" scenarios="1"/>
  <mergeCells count="42">
    <mergeCell ref="C24:D24"/>
    <mergeCell ref="F24:G24"/>
    <mergeCell ref="I24:J24"/>
    <mergeCell ref="C25:D25"/>
    <mergeCell ref="F25:G25"/>
    <mergeCell ref="I25:J25"/>
    <mergeCell ref="C18:D18"/>
    <mergeCell ref="C20:D20"/>
    <mergeCell ref="F20:G20"/>
    <mergeCell ref="I20:J20"/>
    <mergeCell ref="C22:D22"/>
    <mergeCell ref="F22:G22"/>
    <mergeCell ref="I22:J22"/>
    <mergeCell ref="F18:G18"/>
    <mergeCell ref="I18:J18"/>
    <mergeCell ref="I8:J8"/>
    <mergeCell ref="C10:D10"/>
    <mergeCell ref="F10:G10"/>
    <mergeCell ref="I10:J10"/>
    <mergeCell ref="C12:D12"/>
    <mergeCell ref="F12:G12"/>
    <mergeCell ref="I12:J12"/>
    <mergeCell ref="C8:D8"/>
    <mergeCell ref="F8:G8"/>
    <mergeCell ref="C14:D14"/>
    <mergeCell ref="F14:G14"/>
    <mergeCell ref="I14:J14"/>
    <mergeCell ref="C16:D16"/>
    <mergeCell ref="F16:G16"/>
    <mergeCell ref="I16:J16"/>
    <mergeCell ref="C1:D1"/>
    <mergeCell ref="F1:G1"/>
    <mergeCell ref="I1:J1"/>
    <mergeCell ref="C2:D2"/>
    <mergeCell ref="F2:G2"/>
    <mergeCell ref="I2:J2"/>
    <mergeCell ref="C4:D4"/>
    <mergeCell ref="F4:G4"/>
    <mergeCell ref="I4:J4"/>
    <mergeCell ref="C6:D6"/>
    <mergeCell ref="F6:G6"/>
    <mergeCell ref="I6:J6"/>
  </mergeCells>
  <dataValidations count="1">
    <dataValidation type="list" errorStyle="warning" allowBlank="1" showErrorMessage="1" error="Voer juiste waarde in. " sqref="C3 F3 I3 C5 F5 I5 C11 F11 I11 C7 F7 I7 I9 F9 C9 C13 F13 I13 C15 F15 I15 C17 F17 I17 C19 F19 I19 C21 F21 I21 C23 F23 I23" xr:uid="{811A6D43-9443-8645-BA09-7E367C836C53}">
      <formula1>SCORE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286C-8AAB-7543-8191-FB68FE4B0E81}">
  <dimension ref="A1:K25"/>
  <sheetViews>
    <sheetView showGridLines="0" topLeftCell="A18" zoomScaleNormal="100" workbookViewId="0">
      <selection activeCell="A19" sqref="A19:XFD25"/>
    </sheetView>
  </sheetViews>
  <sheetFormatPr baseColWidth="10" defaultColWidth="8.83203125" defaultRowHeight="13" x14ac:dyDescent="0.15"/>
  <cols>
    <col min="1" max="1" width="90.83203125" style="1" customWidth="1"/>
    <col min="2" max="2" width="2.83203125" style="5" customWidth="1"/>
    <col min="3" max="3" width="25.83203125" style="4" customWidth="1"/>
    <col min="4" max="4" width="3.83203125" style="4" customWidth="1"/>
    <col min="5" max="5" width="2.83203125" style="4" customWidth="1"/>
    <col min="6" max="6" width="25.83203125" style="4" customWidth="1"/>
    <col min="7" max="7" width="3.83203125" style="4" customWidth="1"/>
    <col min="8" max="8" width="2.83203125" style="4" customWidth="1"/>
    <col min="9" max="9" width="25.83203125" style="1" customWidth="1"/>
    <col min="10" max="10" width="3.83203125" style="1" customWidth="1"/>
    <col min="11" max="11" width="11.6640625" style="1" bestFit="1" customWidth="1"/>
    <col min="12" max="16384" width="8.83203125" style="1"/>
  </cols>
  <sheetData>
    <row r="1" spans="1:11" ht="50" customHeight="1" x14ac:dyDescent="0.2">
      <c r="A1" s="20" t="s">
        <v>31</v>
      </c>
      <c r="B1" s="9"/>
      <c r="C1" s="79" t="s">
        <v>5</v>
      </c>
      <c r="D1" s="75"/>
      <c r="E1" s="9"/>
      <c r="F1" s="74" t="s">
        <v>6</v>
      </c>
      <c r="G1" s="75"/>
      <c r="H1" s="9"/>
      <c r="I1" s="74" t="s">
        <v>7</v>
      </c>
      <c r="J1" s="75"/>
      <c r="K1" s="3"/>
    </row>
    <row r="2" spans="1:11" ht="40" customHeight="1" x14ac:dyDescent="0.15">
      <c r="A2" s="38" t="s">
        <v>17</v>
      </c>
      <c r="B2" s="6"/>
      <c r="C2" s="76" t="s">
        <v>2</v>
      </c>
      <c r="D2" s="77"/>
      <c r="E2" s="6"/>
      <c r="F2" s="78" t="s">
        <v>2</v>
      </c>
      <c r="G2" s="77"/>
      <c r="H2" s="6"/>
      <c r="I2" s="78" t="s">
        <v>2</v>
      </c>
      <c r="J2" s="77"/>
    </row>
    <row r="3" spans="1:11" ht="20" customHeight="1" x14ac:dyDescent="0.15">
      <c r="A3" s="21" t="str">
        <f>'Beoordelen Demo'!A3</f>
        <v>Casus 1. BASISROOSTER</v>
      </c>
      <c r="B3" s="7"/>
      <c r="C3" s="16" t="s">
        <v>2</v>
      </c>
      <c r="D3" s="17"/>
      <c r="E3" s="18"/>
      <c r="F3" s="16" t="s">
        <v>2</v>
      </c>
      <c r="G3" s="17"/>
      <c r="H3" s="18"/>
      <c r="I3" s="16" t="s">
        <v>2</v>
      </c>
      <c r="J3" s="17"/>
    </row>
    <row r="4" spans="1:11" ht="130" customHeight="1" x14ac:dyDescent="0.15">
      <c r="A4" s="23" t="str">
        <f>'Beoordelen Demo'!A4</f>
        <v>Zie "Bijlage 6 Kwaliteit"</v>
      </c>
      <c r="B4" s="7"/>
      <c r="C4" s="80" t="s">
        <v>0</v>
      </c>
      <c r="D4" s="73"/>
      <c r="E4" s="18"/>
      <c r="F4" s="72" t="s">
        <v>0</v>
      </c>
      <c r="G4" s="73"/>
      <c r="H4" s="18"/>
      <c r="I4" s="72" t="s">
        <v>0</v>
      </c>
      <c r="J4" s="73"/>
    </row>
    <row r="5" spans="1:11" ht="20" customHeight="1" x14ac:dyDescent="0.15">
      <c r="A5" s="21" t="str">
        <f>'Beoordelen Demo'!A9</f>
        <v>Casus 2. KEUZEWERKTIJD UREN</v>
      </c>
      <c r="B5" s="7"/>
      <c r="C5" s="16" t="s">
        <v>2</v>
      </c>
      <c r="D5" s="17"/>
      <c r="E5" s="18"/>
      <c r="F5" s="16" t="s">
        <v>2</v>
      </c>
      <c r="G5" s="17"/>
      <c r="H5" s="18"/>
      <c r="I5" s="16" t="s">
        <v>2</v>
      </c>
      <c r="J5" s="17"/>
    </row>
    <row r="6" spans="1:11" ht="130" customHeight="1" x14ac:dyDescent="0.15">
      <c r="A6" s="23" t="str">
        <f>'Beoordelen Demo'!A10</f>
        <v>Zie "Bijlage 6 Kwaliteit"</v>
      </c>
      <c r="B6" s="7"/>
      <c r="C6" s="70" t="s">
        <v>0</v>
      </c>
      <c r="D6" s="71"/>
      <c r="E6" s="18"/>
      <c r="F6" s="72" t="s">
        <v>0</v>
      </c>
      <c r="G6" s="73"/>
      <c r="H6" s="18"/>
      <c r="I6" s="72" t="s">
        <v>0</v>
      </c>
      <c r="J6" s="73"/>
    </row>
    <row r="7" spans="1:11" ht="20" customHeight="1" x14ac:dyDescent="0.15">
      <c r="A7" s="22" t="str">
        <f>'Beoordelen Demo'!A15</f>
        <v>Casus 3. TOETSROOSTER</v>
      </c>
      <c r="B7" s="7"/>
      <c r="C7" s="16" t="s">
        <v>2</v>
      </c>
      <c r="D7" s="17"/>
      <c r="E7" s="18"/>
      <c r="F7" s="16" t="s">
        <v>2</v>
      </c>
      <c r="G7" s="17"/>
      <c r="H7" s="18"/>
      <c r="I7" s="16" t="s">
        <v>2</v>
      </c>
      <c r="J7" s="17"/>
    </row>
    <row r="8" spans="1:11" ht="130" customHeight="1" x14ac:dyDescent="0.15">
      <c r="A8" s="23" t="str">
        <f>'Beoordelen Demo'!A16</f>
        <v>Zie "Bijlage 6 Kwaliteit"</v>
      </c>
      <c r="B8" s="7"/>
      <c r="C8" s="70" t="s">
        <v>0</v>
      </c>
      <c r="D8" s="71"/>
      <c r="E8" s="18"/>
      <c r="F8" s="72" t="s">
        <v>0</v>
      </c>
      <c r="G8" s="73"/>
      <c r="H8" s="18"/>
      <c r="I8" s="72" t="s">
        <v>0</v>
      </c>
      <c r="J8" s="73"/>
    </row>
    <row r="9" spans="1:11" ht="20" customHeight="1" x14ac:dyDescent="0.15">
      <c r="A9" s="21" t="str">
        <f>'Beoordelen Demo'!A21</f>
        <v>Casus 4. MAATWERKTRAJECT</v>
      </c>
      <c r="B9" s="7"/>
      <c r="C9" s="16" t="s">
        <v>2</v>
      </c>
      <c r="D9" s="17"/>
      <c r="E9" s="18"/>
      <c r="F9" s="16" t="s">
        <v>2</v>
      </c>
      <c r="G9" s="17"/>
      <c r="H9" s="18"/>
      <c r="I9" s="16" t="s">
        <v>2</v>
      </c>
      <c r="J9" s="17"/>
    </row>
    <row r="10" spans="1:11" ht="130" customHeight="1" x14ac:dyDescent="0.15">
      <c r="A10" s="23" t="str">
        <f>'Beoordelen Demo'!A22</f>
        <v>Zie "Bijlage 6 Kwaliteit"</v>
      </c>
      <c r="B10" s="7"/>
      <c r="C10" s="80" t="s">
        <v>0</v>
      </c>
      <c r="D10" s="73"/>
      <c r="E10" s="18"/>
      <c r="F10" s="72" t="s">
        <v>0</v>
      </c>
      <c r="G10" s="73"/>
      <c r="H10" s="18"/>
      <c r="I10" s="72" t="s">
        <v>0</v>
      </c>
      <c r="J10" s="73"/>
    </row>
    <row r="11" spans="1:11" ht="20" customHeight="1" x14ac:dyDescent="0.15">
      <c r="A11" s="21" t="str">
        <f>'Beoordelen Demo'!A27</f>
        <v>Casus 5. OUDERSPREEKUUR/ 10 MINUTEN GESPREKKEN/ ROL OUDERS</v>
      </c>
      <c r="B11" s="7"/>
      <c r="C11" s="16" t="s">
        <v>2</v>
      </c>
      <c r="D11" s="17"/>
      <c r="E11" s="18"/>
      <c r="F11" s="16" t="s">
        <v>2</v>
      </c>
      <c r="G11" s="17"/>
      <c r="H11" s="18"/>
      <c r="I11" s="16" t="s">
        <v>2</v>
      </c>
      <c r="J11" s="17"/>
    </row>
    <row r="12" spans="1:11" ht="130" customHeight="1" x14ac:dyDescent="0.15">
      <c r="A12" s="23" t="str">
        <f>'Beoordelen Demo'!A28</f>
        <v>Zie "Bijlage 6 Kwaliteit"</v>
      </c>
      <c r="B12" s="7"/>
      <c r="C12" s="70" t="s">
        <v>0</v>
      </c>
      <c r="D12" s="71"/>
      <c r="E12" s="18"/>
      <c r="F12" s="72" t="s">
        <v>0</v>
      </c>
      <c r="G12" s="73"/>
      <c r="H12" s="18"/>
      <c r="I12" s="72" t="s">
        <v>0</v>
      </c>
      <c r="J12" s="73"/>
    </row>
    <row r="13" spans="1:11" ht="20" customHeight="1" x14ac:dyDescent="0.15">
      <c r="A13" s="21" t="str">
        <f>'Beoordelen Demo'!A33</f>
        <v>Casus 6. DECANEN</v>
      </c>
      <c r="B13" s="7"/>
      <c r="C13" s="16" t="s">
        <v>2</v>
      </c>
      <c r="D13" s="17"/>
      <c r="E13" s="18"/>
      <c r="F13" s="16" t="s">
        <v>2</v>
      </c>
      <c r="G13" s="17"/>
      <c r="H13" s="18"/>
      <c r="I13" s="16" t="s">
        <v>2</v>
      </c>
      <c r="J13" s="17"/>
    </row>
    <row r="14" spans="1:11" ht="130" customHeight="1" x14ac:dyDescent="0.15">
      <c r="A14" s="23" t="str">
        <f>'Beoordelen Demo'!A34</f>
        <v>Zie "Bijlage 6 Kwaliteit"</v>
      </c>
      <c r="B14" s="7"/>
      <c r="C14" s="70" t="s">
        <v>0</v>
      </c>
      <c r="D14" s="71"/>
      <c r="E14" s="18"/>
      <c r="F14" s="72" t="s">
        <v>0</v>
      </c>
      <c r="G14" s="73"/>
      <c r="H14" s="18"/>
      <c r="I14" s="72" t="s">
        <v>0</v>
      </c>
      <c r="J14" s="73"/>
    </row>
    <row r="15" spans="1:11" ht="20" customHeight="1" x14ac:dyDescent="0.15">
      <c r="A15" s="21" t="str">
        <f>'Beoordelen Demo'!A39</f>
        <v>Casus 7. LEIDINGGEVENDEN</v>
      </c>
      <c r="B15" s="7"/>
      <c r="C15" s="16" t="s">
        <v>2</v>
      </c>
      <c r="D15" s="17"/>
      <c r="E15" s="18"/>
      <c r="F15" s="16" t="s">
        <v>2</v>
      </c>
      <c r="G15" s="17"/>
      <c r="H15" s="18"/>
      <c r="I15" s="16" t="s">
        <v>2</v>
      </c>
      <c r="J15" s="17"/>
    </row>
    <row r="16" spans="1:11" ht="130" customHeight="1" x14ac:dyDescent="0.15">
      <c r="A16" s="23" t="str">
        <f>'Beoordelen Demo'!A40</f>
        <v>Zie "Bijlage 6 Kwaliteit"</v>
      </c>
      <c r="B16" s="7"/>
      <c r="C16" s="70" t="s">
        <v>0</v>
      </c>
      <c r="D16" s="71"/>
      <c r="E16" s="18"/>
      <c r="F16" s="72" t="s">
        <v>0</v>
      </c>
      <c r="G16" s="73"/>
      <c r="H16" s="18"/>
      <c r="I16" s="72" t="s">
        <v>0</v>
      </c>
      <c r="J16" s="73"/>
    </row>
    <row r="17" spans="1:10" ht="20" customHeight="1" x14ac:dyDescent="0.15">
      <c r="A17" s="21" t="str">
        <f>'Beoordelen Demo'!A45</f>
        <v>Casus 8. FUNCTIONEEL BEHEER</v>
      </c>
      <c r="B17" s="7"/>
      <c r="C17" s="16" t="s">
        <v>2</v>
      </c>
      <c r="D17" s="17"/>
      <c r="E17" s="18"/>
      <c r="F17" s="16" t="s">
        <v>2</v>
      </c>
      <c r="G17" s="17"/>
      <c r="H17" s="18"/>
      <c r="I17" s="16" t="s">
        <v>2</v>
      </c>
      <c r="J17" s="17"/>
    </row>
    <row r="18" spans="1:10" ht="130" customHeight="1" x14ac:dyDescent="0.15">
      <c r="A18" s="23" t="str">
        <f>'Beoordelen Demo'!A46</f>
        <v>Zie "Bijlage 6 Kwaliteit"</v>
      </c>
      <c r="B18" s="7"/>
      <c r="C18" s="70" t="s">
        <v>0</v>
      </c>
      <c r="D18" s="71"/>
      <c r="E18" s="18"/>
      <c r="F18" s="72" t="s">
        <v>0</v>
      </c>
      <c r="G18" s="73"/>
      <c r="H18" s="18"/>
      <c r="I18" s="72" t="s">
        <v>0</v>
      </c>
      <c r="J18" s="73"/>
    </row>
    <row r="19" spans="1:10" ht="20" customHeight="1" x14ac:dyDescent="0.15">
      <c r="A19" s="21" t="str">
        <f>'Beoordelen Demo'!A51</f>
        <v>Casus 8. Beantwoording A</v>
      </c>
      <c r="B19" s="7"/>
      <c r="C19" s="16" t="s">
        <v>2</v>
      </c>
      <c r="D19" s="17"/>
      <c r="E19" s="18"/>
      <c r="F19" s="16" t="s">
        <v>2</v>
      </c>
      <c r="G19" s="17"/>
      <c r="H19" s="18"/>
      <c r="I19" s="16" t="s">
        <v>2</v>
      </c>
      <c r="J19" s="17"/>
    </row>
    <row r="20" spans="1:10" ht="130" customHeight="1" x14ac:dyDescent="0.15">
      <c r="A20" s="23" t="str">
        <f>'Beoordelen Demo'!A52</f>
        <v>Zie "Bijlage 6 Kwaliteit"</v>
      </c>
      <c r="B20" s="7"/>
      <c r="C20" s="70" t="s">
        <v>0</v>
      </c>
      <c r="D20" s="71"/>
      <c r="E20" s="18"/>
      <c r="F20" s="72" t="s">
        <v>0</v>
      </c>
      <c r="G20" s="73"/>
      <c r="H20" s="18"/>
      <c r="I20" s="72" t="s">
        <v>0</v>
      </c>
      <c r="J20" s="73"/>
    </row>
    <row r="21" spans="1:10" ht="20" customHeight="1" x14ac:dyDescent="0.15">
      <c r="A21" s="21" t="str">
        <f>'Beoordelen Demo'!A57</f>
        <v>Casus 8. Beantwoording B</v>
      </c>
      <c r="B21" s="7"/>
      <c r="C21" s="16" t="s">
        <v>2</v>
      </c>
      <c r="D21" s="17"/>
      <c r="E21" s="18"/>
      <c r="F21" s="16" t="s">
        <v>2</v>
      </c>
      <c r="G21" s="17"/>
      <c r="H21" s="18"/>
      <c r="I21" s="16" t="s">
        <v>2</v>
      </c>
      <c r="J21" s="17"/>
    </row>
    <row r="22" spans="1:10" ht="130" customHeight="1" x14ac:dyDescent="0.15">
      <c r="A22" s="23" t="str">
        <f>'Beoordelen Demo'!A58</f>
        <v>Zie "Bijlage 6 Kwaliteit"</v>
      </c>
      <c r="B22" s="7"/>
      <c r="C22" s="70" t="s">
        <v>0</v>
      </c>
      <c r="D22" s="71"/>
      <c r="E22" s="18"/>
      <c r="F22" s="72" t="s">
        <v>0</v>
      </c>
      <c r="G22" s="73"/>
      <c r="H22" s="18"/>
      <c r="I22" s="72" t="s">
        <v>0</v>
      </c>
      <c r="J22" s="73"/>
    </row>
    <row r="23" spans="1:10" ht="20" customHeight="1" x14ac:dyDescent="0.15">
      <c r="A23" s="21" t="str">
        <f>'Beoordelen Demo'!A63</f>
        <v>Casus 8. Beantwoording C</v>
      </c>
      <c r="B23" s="7"/>
      <c r="C23" s="16" t="s">
        <v>2</v>
      </c>
      <c r="D23" s="17"/>
      <c r="E23" s="18"/>
      <c r="F23" s="16" t="s">
        <v>2</v>
      </c>
      <c r="G23" s="17"/>
      <c r="H23" s="18"/>
      <c r="I23" s="16" t="s">
        <v>2</v>
      </c>
      <c r="J23" s="17"/>
    </row>
    <row r="24" spans="1:10" ht="130" customHeight="1" x14ac:dyDescent="0.15">
      <c r="A24" s="23" t="str">
        <f>'Beoordelen Demo'!A64</f>
        <v>Zie "Bijlage 6 Kwaliteit"</v>
      </c>
      <c r="B24" s="7"/>
      <c r="C24" s="70" t="s">
        <v>0</v>
      </c>
      <c r="D24" s="71"/>
      <c r="E24" s="18"/>
      <c r="F24" s="72" t="s">
        <v>0</v>
      </c>
      <c r="G24" s="73"/>
      <c r="H24" s="18"/>
      <c r="I24" s="72" t="s">
        <v>0</v>
      </c>
      <c r="J24" s="73"/>
    </row>
    <row r="25" spans="1:10" x14ac:dyDescent="0.15">
      <c r="A25" s="40"/>
      <c r="C25" s="81"/>
      <c r="D25" s="81"/>
      <c r="F25" s="81"/>
      <c r="G25" s="81"/>
      <c r="I25" s="81"/>
      <c r="J25" s="81"/>
    </row>
  </sheetData>
  <sheetProtection algorithmName="SHA-512" hashValue="SbsnNJNxEVqwucY2k3OX9cqlXyCeGRPOIFmBlP9V33u0jkETyLJ8QUa/3md4FWYBPXd0lUMfDXjvhclLmqevNw==" saltValue="l1dH1iE9j/MQpRKE/UdFYg==" spinCount="100000" sheet="1" objects="1" scenarios="1"/>
  <mergeCells count="42">
    <mergeCell ref="C24:D24"/>
    <mergeCell ref="F24:G24"/>
    <mergeCell ref="I24:J24"/>
    <mergeCell ref="C25:D25"/>
    <mergeCell ref="F25:G25"/>
    <mergeCell ref="I25:J25"/>
    <mergeCell ref="C18:D18"/>
    <mergeCell ref="C20:D20"/>
    <mergeCell ref="F20:G20"/>
    <mergeCell ref="I20:J20"/>
    <mergeCell ref="C22:D22"/>
    <mergeCell ref="F22:G22"/>
    <mergeCell ref="I22:J22"/>
    <mergeCell ref="F18:G18"/>
    <mergeCell ref="I18:J18"/>
    <mergeCell ref="I8:J8"/>
    <mergeCell ref="C10:D10"/>
    <mergeCell ref="F10:G10"/>
    <mergeCell ref="I10:J10"/>
    <mergeCell ref="C12:D12"/>
    <mergeCell ref="F12:G12"/>
    <mergeCell ref="I12:J12"/>
    <mergeCell ref="C8:D8"/>
    <mergeCell ref="F8:G8"/>
    <mergeCell ref="C14:D14"/>
    <mergeCell ref="F14:G14"/>
    <mergeCell ref="I14:J14"/>
    <mergeCell ref="C16:D16"/>
    <mergeCell ref="F16:G16"/>
    <mergeCell ref="I16:J16"/>
    <mergeCell ref="C1:D1"/>
    <mergeCell ref="F1:G1"/>
    <mergeCell ref="I1:J1"/>
    <mergeCell ref="C2:D2"/>
    <mergeCell ref="F2:G2"/>
    <mergeCell ref="I2:J2"/>
    <mergeCell ref="C4:D4"/>
    <mergeCell ref="F4:G4"/>
    <mergeCell ref="I4:J4"/>
    <mergeCell ref="C6:D6"/>
    <mergeCell ref="F6:G6"/>
    <mergeCell ref="I6:J6"/>
  </mergeCells>
  <dataValidations count="1">
    <dataValidation type="list" errorStyle="warning" allowBlank="1" showErrorMessage="1" error="Voer juiste waarde in. " sqref="C3 F3 I3 C5 F5 I5 C11 F11 I11 C7 F7 I7 I9 F9 C9 C13 F13 I13 C15 F15 I15 C17 F17 I17 C19 F19 I19 C21 F21 I21 C23 F23 I23" xr:uid="{1FFA49CF-5E92-9543-B97A-6CA8A222D309}">
      <formula1>SCORE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K80"/>
  <sheetViews>
    <sheetView showGridLines="0" zoomScaleNormal="100" workbookViewId="0">
      <pane xSplit="2" ySplit="2" topLeftCell="C48" activePane="bottomRight" state="frozen"/>
      <selection pane="topRight" activeCell="C1" sqref="C1"/>
      <selection pane="bottomLeft" activeCell="A3" sqref="A3"/>
      <selection pane="bottomRight" activeCell="D81" sqref="D81"/>
    </sheetView>
  </sheetViews>
  <sheetFormatPr baseColWidth="10" defaultColWidth="8.83203125" defaultRowHeight="15" x14ac:dyDescent="0.2"/>
  <cols>
    <col min="1" max="1" width="60.6640625" customWidth="1"/>
    <col min="2" max="2" width="24" bestFit="1" customWidth="1"/>
    <col min="3" max="3" width="1.83203125" customWidth="1"/>
    <col min="4" max="4" width="19.83203125" customWidth="1"/>
    <col min="5" max="5" width="40.83203125" customWidth="1"/>
    <col min="6" max="6" width="1.83203125" customWidth="1"/>
    <col min="7" max="7" width="19.83203125" customWidth="1"/>
    <col min="8" max="8" width="40.83203125" customWidth="1"/>
    <col min="9" max="9" width="1.83203125" customWidth="1"/>
    <col min="10" max="10" width="19.83203125" customWidth="1"/>
    <col min="11" max="11" width="40.83203125" customWidth="1"/>
  </cols>
  <sheetData>
    <row r="1" spans="1:11" ht="28" customHeight="1" x14ac:dyDescent="0.2">
      <c r="A1" s="64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11" ht="28" customHeight="1" x14ac:dyDescent="0.2">
      <c r="A2" s="96" t="str">
        <f>'Beoordelen Demo'!A2</f>
        <v>2. DEMONSTRATIE AANGEBODEN ROOSTERPAKKET</v>
      </c>
      <c r="B2" s="97"/>
      <c r="C2" s="10"/>
      <c r="D2" s="26" t="str">
        <f>'Beoordelaar 1'!C1</f>
        <v>Inschrijver 1</v>
      </c>
      <c r="E2" s="24" t="s">
        <v>9</v>
      </c>
      <c r="F2" s="10"/>
      <c r="G2" s="25" t="str">
        <f>'Beoordelaar 1'!F1</f>
        <v>Inschrijver 2</v>
      </c>
      <c r="H2" s="24" t="s">
        <v>9</v>
      </c>
      <c r="I2" s="10"/>
      <c r="J2" s="25" t="str">
        <f>'Beoordelaar 1'!I1</f>
        <v>Inschrijver 3</v>
      </c>
      <c r="K2" s="24" t="s">
        <v>9</v>
      </c>
    </row>
    <row r="3" spans="1:11" ht="18" customHeight="1" x14ac:dyDescent="0.2">
      <c r="A3" s="87" t="str">
        <f>'Beoordelen Demo'!A3</f>
        <v>Casus 1. BASISROOSTER</v>
      </c>
      <c r="B3" s="27" t="s">
        <v>33</v>
      </c>
      <c r="C3" s="11"/>
      <c r="D3" s="28" t="str">
        <f>'Beoordelaar 1'!C3</f>
        <v>Score:</v>
      </c>
      <c r="E3" s="84" t="s">
        <v>10</v>
      </c>
      <c r="F3" s="11"/>
      <c r="G3" s="29" t="str">
        <f>'Beoordelaar 1'!F3</f>
        <v>Score:</v>
      </c>
      <c r="H3" s="84" t="s">
        <v>10</v>
      </c>
      <c r="I3" s="11"/>
      <c r="J3" s="29" t="str">
        <f>'Beoordelaar 1'!I3</f>
        <v>Score:</v>
      </c>
      <c r="K3" s="84" t="s">
        <v>10</v>
      </c>
    </row>
    <row r="4" spans="1:11" ht="18" customHeight="1" x14ac:dyDescent="0.2">
      <c r="A4" s="88"/>
      <c r="B4" s="27" t="s">
        <v>32</v>
      </c>
      <c r="C4" s="11"/>
      <c r="D4" s="28" t="str">
        <f>'Beoordelaar 2'!C3</f>
        <v>Score:</v>
      </c>
      <c r="E4" s="85"/>
      <c r="F4" s="11"/>
      <c r="G4" s="29" t="str">
        <f>'Beoordelaar 2'!F3</f>
        <v>Score:</v>
      </c>
      <c r="H4" s="85"/>
      <c r="I4" s="11"/>
      <c r="J4" s="29" t="str">
        <f>'Beoordelaar 2'!I3</f>
        <v>Score:</v>
      </c>
      <c r="K4" s="85"/>
    </row>
    <row r="5" spans="1:11" ht="18" customHeight="1" x14ac:dyDescent="0.2">
      <c r="A5" s="88"/>
      <c r="B5" s="27" t="s">
        <v>34</v>
      </c>
      <c r="C5" s="11"/>
      <c r="D5" s="28" t="str">
        <f>'Beoordelaar 3'!C3</f>
        <v>Score:</v>
      </c>
      <c r="E5" s="85"/>
      <c r="F5" s="11"/>
      <c r="G5" s="29" t="str">
        <f>'Beoordelaar 3'!F3</f>
        <v>Score:</v>
      </c>
      <c r="H5" s="85"/>
      <c r="I5" s="11"/>
      <c r="J5" s="29" t="str">
        <f>'Beoordelaar 3'!I3</f>
        <v>Score:</v>
      </c>
      <c r="K5" s="85"/>
    </row>
    <row r="6" spans="1:11" ht="18" customHeight="1" x14ac:dyDescent="0.2">
      <c r="A6" s="88"/>
      <c r="B6" s="27" t="s">
        <v>35</v>
      </c>
      <c r="C6" s="11"/>
      <c r="D6" s="28" t="str">
        <f>'Beoordelaar 4'!C3</f>
        <v>Score:</v>
      </c>
      <c r="E6" s="85"/>
      <c r="F6" s="11"/>
      <c r="G6" s="29" t="str">
        <f>'Beoordelaar 4'!F3</f>
        <v>Score:</v>
      </c>
      <c r="H6" s="85"/>
      <c r="I6" s="11"/>
      <c r="J6" s="29" t="str">
        <f>'Beoordelaar 4'!I3</f>
        <v>Score:</v>
      </c>
      <c r="K6" s="85"/>
    </row>
    <row r="7" spans="1:11" ht="18" customHeight="1" x14ac:dyDescent="0.2">
      <c r="A7" s="88"/>
      <c r="B7" s="27" t="s">
        <v>36</v>
      </c>
      <c r="C7" s="11"/>
      <c r="D7" s="28" t="str">
        <f>'Beoordelaar 5'!C3</f>
        <v>Score:</v>
      </c>
      <c r="E7" s="85"/>
      <c r="F7" s="11"/>
      <c r="G7" s="29" t="str">
        <f>'Beoordelaar 5'!F3</f>
        <v>Score:</v>
      </c>
      <c r="H7" s="85"/>
      <c r="I7" s="11"/>
      <c r="J7" s="29" t="str">
        <f>'Beoordelaar 5'!I3</f>
        <v>Score:</v>
      </c>
      <c r="K7" s="85"/>
    </row>
    <row r="8" spans="1:11" ht="20" customHeight="1" x14ac:dyDescent="0.2">
      <c r="A8" s="93" t="s">
        <v>1</v>
      </c>
      <c r="B8" s="89"/>
      <c r="C8" s="12"/>
      <c r="D8" s="30" t="s">
        <v>2</v>
      </c>
      <c r="E8" s="85"/>
      <c r="F8" s="12"/>
      <c r="G8" s="31" t="s">
        <v>8</v>
      </c>
      <c r="H8" s="85"/>
      <c r="I8" s="12"/>
      <c r="J8" s="31" t="s">
        <v>2</v>
      </c>
      <c r="K8" s="85"/>
    </row>
    <row r="9" spans="1:11" ht="20" customHeight="1" x14ac:dyDescent="0.2">
      <c r="A9" s="91"/>
      <c r="B9" s="92"/>
      <c r="C9" s="13"/>
      <c r="D9" s="32" t="str">
        <f>IF(D8="Uitmuntend","€ 45.000",IF(D8="Goed","€ 36.000",IF(D8="Voldoende","€ 0",IF(D8="Matig","- € 90.000",IF(D8="Onvoldoende","KO"," ")))))</f>
        <v xml:space="preserve"> </v>
      </c>
      <c r="E9" s="86"/>
      <c r="F9" s="13"/>
      <c r="G9" s="32" t="str">
        <f>IF(G8="Uitmuntend","€ 45.000",IF(G8="Goed","€ 36.000",IF(G8="Voldoende","€ 0",IF(G8="Matig","- € 90.000",IF(G8="Onvoldoende","KO"," ")))))</f>
        <v xml:space="preserve"> </v>
      </c>
      <c r="H9" s="86"/>
      <c r="I9" s="13"/>
      <c r="J9" s="32" t="str">
        <f>IF(J8="Uitmuntend","€ 45.000",IF(J8="Goed","€ 36.000",IF(J8="Voldoende","€ 0",IF(J8="Matig","- € 90.000",IF(J8="Onvoldoende","KO"," ")))))</f>
        <v xml:space="preserve"> </v>
      </c>
      <c r="K9" s="86"/>
    </row>
    <row r="10" spans="1:11" ht="18" customHeight="1" x14ac:dyDescent="0.2">
      <c r="A10" s="87" t="str">
        <f>'Beoordelen Demo'!A9</f>
        <v>Casus 2. KEUZEWERKTIJD UREN</v>
      </c>
      <c r="B10" s="27" t="str">
        <f>B3</f>
        <v>Beoordelaar 1</v>
      </c>
      <c r="C10" s="11"/>
      <c r="D10" s="28" t="str">
        <f>'Beoordelaar 1'!C5</f>
        <v>Score:</v>
      </c>
      <c r="E10" s="84" t="s">
        <v>10</v>
      </c>
      <c r="F10" s="11"/>
      <c r="G10" s="29" t="str">
        <f>'Beoordelaar 1'!F5</f>
        <v>Score:</v>
      </c>
      <c r="H10" s="84" t="s">
        <v>10</v>
      </c>
      <c r="I10" s="11"/>
      <c r="J10" s="29" t="str">
        <f>'Beoordelaar 1'!I5</f>
        <v>Score:</v>
      </c>
      <c r="K10" s="84" t="s">
        <v>10</v>
      </c>
    </row>
    <row r="11" spans="1:11" ht="18" customHeight="1" x14ac:dyDescent="0.2">
      <c r="A11" s="88"/>
      <c r="B11" s="27" t="str">
        <f>B4</f>
        <v>Beoordelaar 2</v>
      </c>
      <c r="C11" s="11"/>
      <c r="D11" s="28" t="str">
        <f>'Beoordelaar 2'!C5</f>
        <v>Score:</v>
      </c>
      <c r="E11" s="85"/>
      <c r="F11" s="11"/>
      <c r="G11" s="29" t="str">
        <f>'Beoordelaar 2'!F5</f>
        <v>Score:</v>
      </c>
      <c r="H11" s="85"/>
      <c r="I11" s="11"/>
      <c r="J11" s="29" t="str">
        <f>'Beoordelaar 2'!I5</f>
        <v>Score:</v>
      </c>
      <c r="K11" s="85"/>
    </row>
    <row r="12" spans="1:11" ht="18" customHeight="1" x14ac:dyDescent="0.2">
      <c r="A12" s="88"/>
      <c r="B12" s="27" t="str">
        <f>B5</f>
        <v>Beoordelaar 3</v>
      </c>
      <c r="C12" s="11"/>
      <c r="D12" s="28" t="str">
        <f>'Beoordelaar 3'!C5</f>
        <v>Score:</v>
      </c>
      <c r="E12" s="85"/>
      <c r="F12" s="11"/>
      <c r="G12" s="29" t="str">
        <f>'Beoordelaar 3'!F5</f>
        <v>Score:</v>
      </c>
      <c r="H12" s="85"/>
      <c r="I12" s="11"/>
      <c r="J12" s="29" t="str">
        <f>'Beoordelaar 3'!I5</f>
        <v>Score:</v>
      </c>
      <c r="K12" s="85"/>
    </row>
    <row r="13" spans="1:11" ht="18" customHeight="1" x14ac:dyDescent="0.2">
      <c r="A13" s="88"/>
      <c r="B13" s="27" t="str">
        <f>B6</f>
        <v>Beoordelaar 4</v>
      </c>
      <c r="C13" s="11"/>
      <c r="D13" s="28" t="str">
        <f>'Beoordelaar 4'!C5</f>
        <v>Score:</v>
      </c>
      <c r="E13" s="85"/>
      <c r="F13" s="11"/>
      <c r="G13" s="29" t="str">
        <f>'Beoordelaar 4'!F5</f>
        <v>Score:</v>
      </c>
      <c r="H13" s="85"/>
      <c r="I13" s="11"/>
      <c r="J13" s="29" t="str">
        <f>'Beoordelaar 4'!I5</f>
        <v>Score:</v>
      </c>
      <c r="K13" s="85"/>
    </row>
    <row r="14" spans="1:11" ht="18" customHeight="1" x14ac:dyDescent="0.2">
      <c r="A14" s="88"/>
      <c r="B14" s="27" t="str">
        <f>B7</f>
        <v>Beoordelaar 5</v>
      </c>
      <c r="C14" s="11"/>
      <c r="D14" s="28" t="str">
        <f>'Beoordelaar 5'!C5</f>
        <v>Score:</v>
      </c>
      <c r="E14" s="85"/>
      <c r="F14" s="11"/>
      <c r="G14" s="29" t="str">
        <f>'Beoordelaar 5'!F5</f>
        <v>Score:</v>
      </c>
      <c r="H14" s="85"/>
      <c r="I14" s="11"/>
      <c r="J14" s="29" t="str">
        <f>'Beoordelaar 5'!I5</f>
        <v>Score:</v>
      </c>
      <c r="K14" s="85"/>
    </row>
    <row r="15" spans="1:11" ht="20" customHeight="1" x14ac:dyDescent="0.2">
      <c r="A15" s="93" t="s">
        <v>1</v>
      </c>
      <c r="B15" s="89"/>
      <c r="C15" s="12"/>
      <c r="D15" s="30" t="s">
        <v>2</v>
      </c>
      <c r="E15" s="85"/>
      <c r="F15" s="12"/>
      <c r="G15" s="31" t="s">
        <v>8</v>
      </c>
      <c r="H15" s="85"/>
      <c r="I15" s="12"/>
      <c r="J15" s="31" t="s">
        <v>2</v>
      </c>
      <c r="K15" s="85"/>
    </row>
    <row r="16" spans="1:11" ht="20" customHeight="1" x14ac:dyDescent="0.2">
      <c r="A16" s="91"/>
      <c r="B16" s="92"/>
      <c r="C16" s="13"/>
      <c r="D16" s="32" t="str">
        <f>IF(D15="Uitmuntend","€ 4.500",IF(D15="Goed","€ 3.600",IF(D15="Voldoende","€ 0",IF(D15="Matig","- € 9.000",IF(D15="Onvoldoende","KO"," ")))))</f>
        <v xml:space="preserve"> </v>
      </c>
      <c r="E16" s="86"/>
      <c r="F16" s="13"/>
      <c r="G16" s="32" t="str">
        <f>IF(G15="Uitmuntend","€ 4.500",IF(G15="Goed","€ 3.600",IF(G15="Voldoende","€ 0",IF(G15="Matig","- € 9.000",IF(G15="Onvoldoende","KO"," ")))))</f>
        <v xml:space="preserve"> </v>
      </c>
      <c r="H16" s="86"/>
      <c r="I16" s="13"/>
      <c r="J16" s="32" t="str">
        <f>IF(J15="Uitmuntend","€ 4.500",IF(J15="Goed","€ 3.600",IF(J15="Voldoende","€ 0",IF(J15="Matig","- € 9.000",IF(J15="Onvoldoende","KO"," ")))))</f>
        <v xml:space="preserve"> </v>
      </c>
      <c r="K16" s="86"/>
    </row>
    <row r="17" spans="1:11" ht="18" customHeight="1" x14ac:dyDescent="0.2">
      <c r="A17" s="87" t="str">
        <f>'Beoordelen Demo'!A15</f>
        <v>Casus 3. TOETSROOSTER</v>
      </c>
      <c r="B17" s="27" t="str">
        <f>B3</f>
        <v>Beoordelaar 1</v>
      </c>
      <c r="C17" s="11"/>
      <c r="D17" s="28" t="str">
        <f>'Beoordelaar 1'!C7</f>
        <v>Score:</v>
      </c>
      <c r="E17" s="84" t="s">
        <v>10</v>
      </c>
      <c r="F17" s="11"/>
      <c r="G17" s="29" t="str">
        <f>'Beoordelaar 1'!F7</f>
        <v>Score:</v>
      </c>
      <c r="H17" s="84" t="s">
        <v>10</v>
      </c>
      <c r="I17" s="11"/>
      <c r="J17" s="29" t="str">
        <f>'Beoordelaar 1'!I7</f>
        <v>Score:</v>
      </c>
      <c r="K17" s="84" t="s">
        <v>10</v>
      </c>
    </row>
    <row r="18" spans="1:11" ht="18" customHeight="1" x14ac:dyDescent="0.2">
      <c r="A18" s="88"/>
      <c r="B18" s="27" t="str">
        <f>B4</f>
        <v>Beoordelaar 2</v>
      </c>
      <c r="C18" s="11"/>
      <c r="D18" s="28" t="str">
        <f>'Beoordelaar 2'!C7</f>
        <v>Score:</v>
      </c>
      <c r="E18" s="85"/>
      <c r="F18" s="11"/>
      <c r="G18" s="29" t="str">
        <f>'Beoordelaar 2'!F7</f>
        <v>Score:</v>
      </c>
      <c r="H18" s="85"/>
      <c r="I18" s="11"/>
      <c r="J18" s="29" t="str">
        <f>'Beoordelaar 2'!I7</f>
        <v>Score:</v>
      </c>
      <c r="K18" s="85"/>
    </row>
    <row r="19" spans="1:11" ht="18" customHeight="1" x14ac:dyDescent="0.2">
      <c r="A19" s="88"/>
      <c r="B19" s="27" t="str">
        <f>B5</f>
        <v>Beoordelaar 3</v>
      </c>
      <c r="C19" s="11"/>
      <c r="D19" s="28" t="str">
        <f>'Beoordelaar 3'!C7</f>
        <v>Score:</v>
      </c>
      <c r="E19" s="85"/>
      <c r="F19" s="11"/>
      <c r="G19" s="29" t="str">
        <f>'Beoordelaar 3'!F7</f>
        <v>Score:</v>
      </c>
      <c r="H19" s="85"/>
      <c r="I19" s="11"/>
      <c r="J19" s="29" t="str">
        <f>'Beoordelaar 3'!I7</f>
        <v>Score:</v>
      </c>
      <c r="K19" s="85"/>
    </row>
    <row r="20" spans="1:11" ht="18" customHeight="1" x14ac:dyDescent="0.2">
      <c r="A20" s="88"/>
      <c r="B20" s="27" t="str">
        <f>B6</f>
        <v>Beoordelaar 4</v>
      </c>
      <c r="C20" s="11"/>
      <c r="D20" s="28" t="str">
        <f>'Beoordelaar 4'!C7</f>
        <v>Score:</v>
      </c>
      <c r="E20" s="85"/>
      <c r="F20" s="11"/>
      <c r="G20" s="29" t="str">
        <f>'Beoordelaar 4'!F7</f>
        <v>Score:</v>
      </c>
      <c r="H20" s="85"/>
      <c r="I20" s="11"/>
      <c r="J20" s="29" t="str">
        <f>'Beoordelaar 4'!I7</f>
        <v>Score:</v>
      </c>
      <c r="K20" s="85"/>
    </row>
    <row r="21" spans="1:11" ht="18" customHeight="1" x14ac:dyDescent="0.2">
      <c r="A21" s="88"/>
      <c r="B21" s="27" t="str">
        <f>B7</f>
        <v>Beoordelaar 5</v>
      </c>
      <c r="C21" s="11"/>
      <c r="D21" s="28" t="str">
        <f>'Beoordelaar 5'!C7</f>
        <v>Score:</v>
      </c>
      <c r="E21" s="85"/>
      <c r="F21" s="11"/>
      <c r="G21" s="29" t="str">
        <f>'Beoordelaar 5'!F7</f>
        <v>Score:</v>
      </c>
      <c r="H21" s="85"/>
      <c r="I21" s="11"/>
      <c r="J21" s="29" t="str">
        <f>'Beoordelaar 5'!I7</f>
        <v>Score:</v>
      </c>
      <c r="K21" s="85"/>
    </row>
    <row r="22" spans="1:11" ht="20" customHeight="1" x14ac:dyDescent="0.2">
      <c r="A22" s="93" t="s">
        <v>1</v>
      </c>
      <c r="B22" s="89"/>
      <c r="C22" s="12"/>
      <c r="D22" s="30" t="s">
        <v>2</v>
      </c>
      <c r="E22" s="85"/>
      <c r="F22" s="12"/>
      <c r="G22" s="31" t="s">
        <v>8</v>
      </c>
      <c r="H22" s="85"/>
      <c r="I22" s="12"/>
      <c r="J22" s="31" t="s">
        <v>2</v>
      </c>
      <c r="K22" s="85"/>
    </row>
    <row r="23" spans="1:11" ht="20" customHeight="1" x14ac:dyDescent="0.2">
      <c r="A23" s="91"/>
      <c r="B23" s="92"/>
      <c r="C23" s="13"/>
      <c r="D23" s="32" t="str">
        <f>IF(D22="Uitmuntend","€ 4.500",IF(D22="Goed","€ 3.600",IF(D22="Voldoende","€ 0",IF(D22="Matig","- € 9.000",IF(D22="Onvoldoende","KO"," ")))))</f>
        <v xml:space="preserve"> </v>
      </c>
      <c r="E23" s="86"/>
      <c r="F23" s="13"/>
      <c r="G23" s="32" t="str">
        <f>IF(G22="Uitmuntend","€ 4.500",IF(G22="Goed","€ 3.600",IF(G22="Voldoende","€ 0",IF(G22="Matig","- € 9.000",IF(G22="Onvoldoende","KO"," ")))))</f>
        <v xml:space="preserve"> </v>
      </c>
      <c r="H23" s="86"/>
      <c r="I23" s="13"/>
      <c r="J23" s="32" t="str">
        <f>IF(J22="Uitmuntend","€ 4.500",IF(J22="Goed","€ 3.600",IF(J22="Voldoende","€ 0",IF(J22="Matig","- € 9.000",IF(J22="Onvoldoende","KO"," ")))))</f>
        <v xml:space="preserve"> </v>
      </c>
      <c r="K23" s="86"/>
    </row>
    <row r="24" spans="1:11" ht="18" customHeight="1" x14ac:dyDescent="0.2">
      <c r="A24" s="87" t="str">
        <f>'Beoordelen Demo'!A21</f>
        <v>Casus 4. MAATWERKTRAJECT</v>
      </c>
      <c r="B24" s="27" t="str">
        <f>B3</f>
        <v>Beoordelaar 1</v>
      </c>
      <c r="C24" s="11"/>
      <c r="D24" s="28" t="str">
        <f>'Beoordelaar 1'!C9</f>
        <v>Score:</v>
      </c>
      <c r="E24" s="84" t="s">
        <v>10</v>
      </c>
      <c r="F24" s="11"/>
      <c r="G24" s="29" t="str">
        <f>'Beoordelaar 1'!F9</f>
        <v>Score:</v>
      </c>
      <c r="H24" s="84" t="s">
        <v>10</v>
      </c>
      <c r="I24" s="11"/>
      <c r="J24" s="29" t="str">
        <f>'Beoordelaar 1'!I9</f>
        <v>Score:</v>
      </c>
      <c r="K24" s="84" t="s">
        <v>10</v>
      </c>
    </row>
    <row r="25" spans="1:11" ht="18" customHeight="1" x14ac:dyDescent="0.2">
      <c r="A25" s="88"/>
      <c r="B25" s="27" t="str">
        <f>B4</f>
        <v>Beoordelaar 2</v>
      </c>
      <c r="C25" s="11"/>
      <c r="D25" s="28" t="str">
        <f>'Beoordelaar 2'!C9</f>
        <v>Score:</v>
      </c>
      <c r="E25" s="85"/>
      <c r="F25" s="11"/>
      <c r="G25" s="29" t="str">
        <f>'Beoordelaar 2'!F9</f>
        <v>Score:</v>
      </c>
      <c r="H25" s="85"/>
      <c r="I25" s="11"/>
      <c r="J25" s="29" t="str">
        <f>'Beoordelaar 2'!I9</f>
        <v>Score:</v>
      </c>
      <c r="K25" s="85"/>
    </row>
    <row r="26" spans="1:11" ht="18" customHeight="1" x14ac:dyDescent="0.2">
      <c r="A26" s="88"/>
      <c r="B26" s="27" t="str">
        <f>B5</f>
        <v>Beoordelaar 3</v>
      </c>
      <c r="C26" s="11"/>
      <c r="D26" s="28" t="str">
        <f>'Beoordelaar 3'!C9</f>
        <v>Score:</v>
      </c>
      <c r="E26" s="85"/>
      <c r="F26" s="11"/>
      <c r="G26" s="29" t="str">
        <f>'Beoordelaar 3'!F9</f>
        <v>Score:</v>
      </c>
      <c r="H26" s="85"/>
      <c r="I26" s="11"/>
      <c r="J26" s="29" t="str">
        <f>'Beoordelaar 3'!I9</f>
        <v>Score:</v>
      </c>
      <c r="K26" s="85"/>
    </row>
    <row r="27" spans="1:11" ht="18" customHeight="1" x14ac:dyDescent="0.2">
      <c r="A27" s="88"/>
      <c r="B27" s="27" t="str">
        <f>B6</f>
        <v>Beoordelaar 4</v>
      </c>
      <c r="C27" s="11"/>
      <c r="D27" s="28" t="str">
        <f>'Beoordelaar 4'!C9</f>
        <v>Score:</v>
      </c>
      <c r="E27" s="85"/>
      <c r="F27" s="11"/>
      <c r="G27" s="29" t="str">
        <f>'Beoordelaar 4'!F9</f>
        <v>Score:</v>
      </c>
      <c r="H27" s="85"/>
      <c r="I27" s="11"/>
      <c r="J27" s="29" t="str">
        <f>'Beoordelaar 4'!I9</f>
        <v>Score:</v>
      </c>
      <c r="K27" s="85"/>
    </row>
    <row r="28" spans="1:11" ht="18" customHeight="1" x14ac:dyDescent="0.2">
      <c r="A28" s="88"/>
      <c r="B28" s="27" t="str">
        <f>B7</f>
        <v>Beoordelaar 5</v>
      </c>
      <c r="C28" s="11"/>
      <c r="D28" s="28" t="str">
        <f>'Beoordelaar 5'!C9</f>
        <v>Score:</v>
      </c>
      <c r="E28" s="85"/>
      <c r="F28" s="11"/>
      <c r="G28" s="29" t="str">
        <f>'Beoordelaar 5'!F9</f>
        <v>Score:</v>
      </c>
      <c r="H28" s="85"/>
      <c r="I28" s="11"/>
      <c r="J28" s="29" t="str">
        <f>'Beoordelaar 5'!I9</f>
        <v>Score:</v>
      </c>
      <c r="K28" s="85"/>
    </row>
    <row r="29" spans="1:11" ht="20" customHeight="1" x14ac:dyDescent="0.2">
      <c r="A29" s="93" t="s">
        <v>1</v>
      </c>
      <c r="B29" s="89"/>
      <c r="C29" s="12"/>
      <c r="D29" s="30" t="s">
        <v>2</v>
      </c>
      <c r="E29" s="85"/>
      <c r="F29" s="12"/>
      <c r="G29" s="31" t="s">
        <v>8</v>
      </c>
      <c r="H29" s="85"/>
      <c r="I29" s="12"/>
      <c r="J29" s="31" t="s">
        <v>2</v>
      </c>
      <c r="K29" s="85"/>
    </row>
    <row r="30" spans="1:11" ht="20" customHeight="1" x14ac:dyDescent="0.2">
      <c r="A30" s="91"/>
      <c r="B30" s="92"/>
      <c r="C30" s="13"/>
      <c r="D30" s="32" t="str">
        <f>IF(D29="Uitmuntend","€ 4.500",IF(D29="Goed","€ 3.600",IF(D29="Voldoende","€ 0",IF(D29="Matig","- € 9.000",IF(D29="Onvoldoende","KO"," ")))))</f>
        <v xml:space="preserve"> </v>
      </c>
      <c r="E30" s="86"/>
      <c r="F30" s="13"/>
      <c r="G30" s="32" t="str">
        <f>IF(G29="Uitmuntend","€ 4.500",IF(G29="Goed","€ 3.600",IF(G29="Voldoende","€ 0",IF(G29="Matig","- € 9.000",IF(G29="Onvoldoende","KO"," ")))))</f>
        <v xml:space="preserve"> </v>
      </c>
      <c r="H30" s="86"/>
      <c r="I30" s="13"/>
      <c r="J30" s="32" t="str">
        <f>IF(J29="Uitmuntend","€ 4.500",IF(J29="Goed","€ 3.600",IF(J29="Voldoende","€ 0",IF(J29="Matig","- € 9.000",IF(J29="Onvoldoende","KO"," ")))))</f>
        <v xml:space="preserve"> </v>
      </c>
      <c r="K30" s="86"/>
    </row>
    <row r="31" spans="1:11" ht="18" customHeight="1" x14ac:dyDescent="0.2">
      <c r="A31" s="87" t="str">
        <f>'Beoordelen Demo'!A27</f>
        <v>Casus 5. OUDERSPREEKUUR/ 10 MINUTEN GESPREKKEN/ ROL OUDERS</v>
      </c>
      <c r="B31" s="27" t="str">
        <f>B3</f>
        <v>Beoordelaar 1</v>
      </c>
      <c r="C31" s="11"/>
      <c r="D31" s="28" t="str">
        <f>'Beoordelaar 1'!C11</f>
        <v>Score:</v>
      </c>
      <c r="E31" s="84" t="s">
        <v>10</v>
      </c>
      <c r="F31" s="11"/>
      <c r="G31" s="29" t="str">
        <f>'Beoordelaar 1'!F11</f>
        <v>Score:</v>
      </c>
      <c r="H31" s="84" t="s">
        <v>10</v>
      </c>
      <c r="I31" s="11"/>
      <c r="J31" s="29" t="str">
        <f>'Beoordelaar 1'!I11</f>
        <v>Score:</v>
      </c>
      <c r="K31" s="84" t="s">
        <v>10</v>
      </c>
    </row>
    <row r="32" spans="1:11" ht="18" customHeight="1" x14ac:dyDescent="0.2">
      <c r="A32" s="88"/>
      <c r="B32" s="27" t="str">
        <f>B4</f>
        <v>Beoordelaar 2</v>
      </c>
      <c r="C32" s="11"/>
      <c r="D32" s="28" t="str">
        <f>'Beoordelaar 2'!C11</f>
        <v>Score:</v>
      </c>
      <c r="E32" s="85"/>
      <c r="F32" s="11"/>
      <c r="G32" s="29" t="str">
        <f>'Beoordelaar 2'!F11</f>
        <v>Score:</v>
      </c>
      <c r="H32" s="85"/>
      <c r="I32" s="11"/>
      <c r="J32" s="29" t="str">
        <f>'Beoordelaar 2'!I11</f>
        <v>Score:</v>
      </c>
      <c r="K32" s="85"/>
    </row>
    <row r="33" spans="1:11" ht="18" customHeight="1" x14ac:dyDescent="0.2">
      <c r="A33" s="88"/>
      <c r="B33" s="27" t="str">
        <f>B5</f>
        <v>Beoordelaar 3</v>
      </c>
      <c r="C33" s="11"/>
      <c r="D33" s="28" t="str">
        <f>'Beoordelaar 3'!C11</f>
        <v>Score:</v>
      </c>
      <c r="E33" s="85"/>
      <c r="F33" s="11"/>
      <c r="G33" s="29" t="str">
        <f>'Beoordelaar 3'!F11</f>
        <v>Score:</v>
      </c>
      <c r="H33" s="85"/>
      <c r="I33" s="11"/>
      <c r="J33" s="29" t="str">
        <f>'Beoordelaar 3'!I11</f>
        <v>Score:</v>
      </c>
      <c r="K33" s="85"/>
    </row>
    <row r="34" spans="1:11" ht="18" customHeight="1" x14ac:dyDescent="0.2">
      <c r="A34" s="88"/>
      <c r="B34" s="27" t="str">
        <f>B6</f>
        <v>Beoordelaar 4</v>
      </c>
      <c r="C34" s="11"/>
      <c r="D34" s="28" t="str">
        <f>'Beoordelaar 4'!C11</f>
        <v>Score:</v>
      </c>
      <c r="E34" s="85"/>
      <c r="F34" s="11"/>
      <c r="G34" s="29" t="str">
        <f>'Beoordelaar 4'!F11</f>
        <v>Score:</v>
      </c>
      <c r="H34" s="85"/>
      <c r="I34" s="11"/>
      <c r="J34" s="29" t="str">
        <f>'Beoordelaar 4'!I11</f>
        <v>Score:</v>
      </c>
      <c r="K34" s="85"/>
    </row>
    <row r="35" spans="1:11" ht="18" customHeight="1" x14ac:dyDescent="0.2">
      <c r="A35" s="88"/>
      <c r="B35" s="27" t="str">
        <f>B7</f>
        <v>Beoordelaar 5</v>
      </c>
      <c r="C35" s="11"/>
      <c r="D35" s="28" t="str">
        <f>'Beoordelaar 5'!C11</f>
        <v>Score:</v>
      </c>
      <c r="E35" s="85"/>
      <c r="F35" s="11"/>
      <c r="G35" s="29" t="str">
        <f>'Beoordelaar 5'!F11</f>
        <v>Score:</v>
      </c>
      <c r="H35" s="85"/>
      <c r="I35" s="11"/>
      <c r="J35" s="29" t="str">
        <f>'Beoordelaar 5'!I11</f>
        <v>Score:</v>
      </c>
      <c r="K35" s="85"/>
    </row>
    <row r="36" spans="1:11" ht="20" customHeight="1" x14ac:dyDescent="0.2">
      <c r="A36" s="93" t="s">
        <v>1</v>
      </c>
      <c r="B36" s="89"/>
      <c r="C36" s="12"/>
      <c r="D36" s="30" t="s">
        <v>2</v>
      </c>
      <c r="E36" s="85"/>
      <c r="F36" s="12"/>
      <c r="G36" s="31" t="s">
        <v>8</v>
      </c>
      <c r="H36" s="85"/>
      <c r="I36" s="12"/>
      <c r="J36" s="31" t="s">
        <v>2</v>
      </c>
      <c r="K36" s="85"/>
    </row>
    <row r="37" spans="1:11" ht="20" customHeight="1" x14ac:dyDescent="0.2">
      <c r="A37" s="91"/>
      <c r="B37" s="92"/>
      <c r="C37" s="13"/>
      <c r="D37" s="32" t="str">
        <f>IF(D36="Uitmuntend","€ 4.500",IF(D36="Goed","€ 3.600",IF(D36="Voldoende","€ 0",IF(D36="Matig","- € 9.000",IF(D36="Onvoldoende","KO"," ")))))</f>
        <v xml:space="preserve"> </v>
      </c>
      <c r="E37" s="86"/>
      <c r="F37" s="13"/>
      <c r="G37" s="32" t="str">
        <f>IF(G36="Uitmuntend","€ 4.500",IF(G36="Goed","€ 3.600",IF(G36="Voldoende","€ 0",IF(G36="Matig","- € 9.000",IF(G36="Onvoldoende","KO"," ")))))</f>
        <v xml:space="preserve"> </v>
      </c>
      <c r="H37" s="86"/>
      <c r="I37" s="13"/>
      <c r="J37" s="32" t="str">
        <f>IF(J36="Uitmuntend","€ 4.500",IF(J36="Goed","€ 3.600",IF(J36="Voldoende","€ 0",IF(J36="Matig","- € 9.000",IF(J36="Onvoldoende","KO"," ")))))</f>
        <v xml:space="preserve"> </v>
      </c>
      <c r="K37" s="86"/>
    </row>
    <row r="38" spans="1:11" ht="20" customHeight="1" x14ac:dyDescent="0.2">
      <c r="A38" s="87" t="str">
        <f>'Beoordelen Demo'!A33</f>
        <v>Casus 6. DECANEN</v>
      </c>
      <c r="B38" s="27" t="str">
        <f>B3</f>
        <v>Beoordelaar 1</v>
      </c>
      <c r="C38" s="13"/>
      <c r="D38" s="28" t="str">
        <f>'Beoordelaar 1'!C13</f>
        <v>Score:</v>
      </c>
      <c r="E38" s="84" t="s">
        <v>10</v>
      </c>
      <c r="F38" s="13"/>
      <c r="G38" s="28" t="str">
        <f>'Beoordelaar 1'!F13</f>
        <v>Score:</v>
      </c>
      <c r="H38" s="84" t="s">
        <v>10</v>
      </c>
      <c r="I38" s="13"/>
      <c r="J38" s="28" t="str">
        <f>'Beoordelaar 1'!I13</f>
        <v>Score:</v>
      </c>
      <c r="K38" s="84" t="s">
        <v>10</v>
      </c>
    </row>
    <row r="39" spans="1:11" ht="20" customHeight="1" x14ac:dyDescent="0.2">
      <c r="A39" s="88"/>
      <c r="B39" s="27" t="str">
        <f>B4</f>
        <v>Beoordelaar 2</v>
      </c>
      <c r="C39" s="13"/>
      <c r="D39" s="28" t="str">
        <f>'Beoordelaar 2'!C13</f>
        <v>Score:</v>
      </c>
      <c r="E39" s="85"/>
      <c r="F39" s="13"/>
      <c r="G39" s="28" t="str">
        <f>'Beoordelaar 2'!F13</f>
        <v>Score:</v>
      </c>
      <c r="H39" s="85"/>
      <c r="I39" s="13"/>
      <c r="J39" s="28" t="str">
        <f>'Beoordelaar 2'!I13</f>
        <v>Score:</v>
      </c>
      <c r="K39" s="85"/>
    </row>
    <row r="40" spans="1:11" ht="20" customHeight="1" x14ac:dyDescent="0.2">
      <c r="A40" s="88"/>
      <c r="B40" s="27" t="str">
        <f>B5</f>
        <v>Beoordelaar 3</v>
      </c>
      <c r="C40" s="13"/>
      <c r="D40" s="28" t="str">
        <f>'Beoordelaar 3'!C13</f>
        <v>Score:</v>
      </c>
      <c r="E40" s="85"/>
      <c r="F40" s="13"/>
      <c r="G40" s="28" t="str">
        <f>'Beoordelaar 3'!F13</f>
        <v>Score:</v>
      </c>
      <c r="H40" s="85"/>
      <c r="I40" s="13"/>
      <c r="J40" s="28" t="str">
        <f>'Beoordelaar 3'!I13</f>
        <v>Score:</v>
      </c>
      <c r="K40" s="85"/>
    </row>
    <row r="41" spans="1:11" ht="20" customHeight="1" x14ac:dyDescent="0.2">
      <c r="A41" s="88"/>
      <c r="B41" s="27" t="str">
        <f>B6</f>
        <v>Beoordelaar 4</v>
      </c>
      <c r="C41" s="13"/>
      <c r="D41" s="28" t="str">
        <f>'Beoordelaar 4'!C13</f>
        <v>Score:</v>
      </c>
      <c r="E41" s="85"/>
      <c r="F41" s="13"/>
      <c r="G41" s="28" t="str">
        <f>'Beoordelaar 4'!F13</f>
        <v>Score:</v>
      </c>
      <c r="H41" s="85"/>
      <c r="I41" s="13"/>
      <c r="J41" s="28" t="str">
        <f>'Beoordelaar 4'!I13</f>
        <v>Score:</v>
      </c>
      <c r="K41" s="85"/>
    </row>
    <row r="42" spans="1:11" ht="20" customHeight="1" x14ac:dyDescent="0.2">
      <c r="A42" s="88"/>
      <c r="B42" s="27" t="str">
        <f>B7</f>
        <v>Beoordelaar 5</v>
      </c>
      <c r="C42" s="13"/>
      <c r="D42" s="28" t="str">
        <f>'Beoordelaar 5'!C13</f>
        <v>Score:</v>
      </c>
      <c r="E42" s="85"/>
      <c r="F42" s="13"/>
      <c r="G42" s="28" t="str">
        <f>'Beoordelaar 5'!F13</f>
        <v>Score:</v>
      </c>
      <c r="H42" s="85"/>
      <c r="I42" s="13"/>
      <c r="J42" s="28" t="str">
        <f>'Beoordelaar 5'!I13</f>
        <v>Score:</v>
      </c>
      <c r="K42" s="85"/>
    </row>
    <row r="43" spans="1:11" ht="20" customHeight="1" x14ac:dyDescent="0.2">
      <c r="A43" s="93" t="s">
        <v>1</v>
      </c>
      <c r="B43" s="89"/>
      <c r="C43" s="13"/>
      <c r="D43" s="30" t="s">
        <v>2</v>
      </c>
      <c r="E43" s="85"/>
      <c r="F43" s="13"/>
      <c r="G43" s="30" t="s">
        <v>2</v>
      </c>
      <c r="H43" s="85"/>
      <c r="I43" s="13"/>
      <c r="J43" s="30" t="s">
        <v>2</v>
      </c>
      <c r="K43" s="85"/>
    </row>
    <row r="44" spans="1:11" ht="20" customHeight="1" x14ac:dyDescent="0.2">
      <c r="A44" s="91"/>
      <c r="B44" s="92"/>
      <c r="C44" s="13"/>
      <c r="D44" s="32" t="str">
        <f>IF(D43="Uitmuntend","€ 9.000",IF(D43="Goed","€ 7.200",IF(D43="Voldoende","€ 0",IF(D43="Matig","- € 36.000",IF(D43="Onvoldoende","KO"," ")))))</f>
        <v xml:space="preserve"> </v>
      </c>
      <c r="E44" s="86"/>
      <c r="F44" s="13"/>
      <c r="G44" s="32" t="str">
        <f>IF(G43="Uitmuntend","€ 9.000",IF(G43="Goed","€ 7.200",IF(G43="Voldoende","€ 0",IF(G43="Matig","- € 36.000",IF(G43="Onvoldoende","KO"," ")))))</f>
        <v xml:space="preserve"> </v>
      </c>
      <c r="H44" s="86"/>
      <c r="I44" s="13"/>
      <c r="J44" s="32" t="str">
        <f>IF(J43="Uitmuntend","€ 9.000",IF(J43="Goed","€ 7.200",IF(J43="Voldoende","€ 0",IF(J43="Matig","- € 36.000",IF(J43="Onvoldoende","KO"," ")))))</f>
        <v xml:space="preserve"> </v>
      </c>
      <c r="K44" s="86"/>
    </row>
    <row r="45" spans="1:11" ht="20" customHeight="1" x14ac:dyDescent="0.2">
      <c r="A45" s="87" t="str">
        <f>'Beoordelen Demo'!A39</f>
        <v>Casus 7. LEIDINGGEVENDEN</v>
      </c>
      <c r="B45" s="27" t="str">
        <f>B3</f>
        <v>Beoordelaar 1</v>
      </c>
      <c r="C45" s="13"/>
      <c r="D45" s="28" t="str">
        <f>'Beoordelaar 1'!C15</f>
        <v>Score:</v>
      </c>
      <c r="E45" s="84" t="s">
        <v>10</v>
      </c>
      <c r="F45" s="13"/>
      <c r="G45" s="28" t="str">
        <f>'Beoordelaar 1'!F15</f>
        <v>Score:</v>
      </c>
      <c r="H45" s="84" t="s">
        <v>10</v>
      </c>
      <c r="I45" s="13"/>
      <c r="J45" s="28" t="str">
        <f>'Beoordelaar 1'!I15</f>
        <v>Score:</v>
      </c>
      <c r="K45" s="84" t="s">
        <v>10</v>
      </c>
    </row>
    <row r="46" spans="1:11" ht="20" customHeight="1" x14ac:dyDescent="0.2">
      <c r="A46" s="88"/>
      <c r="B46" s="27" t="str">
        <f>B4</f>
        <v>Beoordelaar 2</v>
      </c>
      <c r="C46" s="13"/>
      <c r="D46" s="28" t="str">
        <f>'Beoordelaar 2'!C15</f>
        <v>Score:</v>
      </c>
      <c r="E46" s="85"/>
      <c r="F46" s="13"/>
      <c r="G46" s="28" t="str">
        <f>'Beoordelaar 2'!F15</f>
        <v>Score:</v>
      </c>
      <c r="H46" s="85"/>
      <c r="I46" s="13"/>
      <c r="J46" s="28" t="str">
        <f>'Beoordelaar 2'!I15</f>
        <v>Score:</v>
      </c>
      <c r="K46" s="85"/>
    </row>
    <row r="47" spans="1:11" ht="20" customHeight="1" x14ac:dyDescent="0.2">
      <c r="A47" s="88"/>
      <c r="B47" s="27" t="str">
        <f>B5</f>
        <v>Beoordelaar 3</v>
      </c>
      <c r="C47" s="13"/>
      <c r="D47" s="28" t="str">
        <f>'Beoordelaar 3'!C15</f>
        <v>Score:</v>
      </c>
      <c r="E47" s="85"/>
      <c r="F47" s="13"/>
      <c r="G47" s="28" t="str">
        <f>'Beoordelaar 3'!F15</f>
        <v>Score:</v>
      </c>
      <c r="H47" s="85"/>
      <c r="I47" s="13"/>
      <c r="J47" s="28" t="str">
        <f>'Beoordelaar 3'!I15</f>
        <v>Score:</v>
      </c>
      <c r="K47" s="85"/>
    </row>
    <row r="48" spans="1:11" ht="20" customHeight="1" x14ac:dyDescent="0.2">
      <c r="A48" s="88"/>
      <c r="B48" s="27" t="str">
        <f>B6</f>
        <v>Beoordelaar 4</v>
      </c>
      <c r="C48" s="13"/>
      <c r="D48" s="28" t="str">
        <f>'Beoordelaar 4'!C15</f>
        <v>Score:</v>
      </c>
      <c r="E48" s="85"/>
      <c r="F48" s="13"/>
      <c r="G48" s="28" t="str">
        <f>'Beoordelaar 4'!F15</f>
        <v>Score:</v>
      </c>
      <c r="H48" s="85"/>
      <c r="I48" s="13"/>
      <c r="J48" s="28" t="str">
        <f>'Beoordelaar 4'!I15</f>
        <v>Score:</v>
      </c>
      <c r="K48" s="85"/>
    </row>
    <row r="49" spans="1:11" ht="20" customHeight="1" x14ac:dyDescent="0.2">
      <c r="A49" s="88"/>
      <c r="B49" s="27" t="str">
        <f>B7</f>
        <v>Beoordelaar 5</v>
      </c>
      <c r="C49" s="13"/>
      <c r="D49" s="28" t="str">
        <f>'Beoordelaar 5'!C15</f>
        <v>Score:</v>
      </c>
      <c r="E49" s="85"/>
      <c r="F49" s="13"/>
      <c r="G49" s="28" t="str">
        <f>'Beoordelaar 5'!F15</f>
        <v>Score:</v>
      </c>
      <c r="H49" s="85"/>
      <c r="I49" s="13"/>
      <c r="J49" s="28" t="str">
        <f>'Beoordelaar 5'!I15</f>
        <v>Score:</v>
      </c>
      <c r="K49" s="85"/>
    </row>
    <row r="50" spans="1:11" ht="20" customHeight="1" x14ac:dyDescent="0.2">
      <c r="A50" s="89" t="s">
        <v>1</v>
      </c>
      <c r="B50" s="90"/>
      <c r="C50" s="13"/>
      <c r="D50" s="30" t="s">
        <v>2</v>
      </c>
      <c r="E50" s="85"/>
      <c r="F50" s="13"/>
      <c r="G50" s="30" t="s">
        <v>2</v>
      </c>
      <c r="H50" s="85"/>
      <c r="I50" s="13"/>
      <c r="J50" s="30" t="s">
        <v>2</v>
      </c>
      <c r="K50" s="85"/>
    </row>
    <row r="51" spans="1:11" ht="20" customHeight="1" x14ac:dyDescent="0.2">
      <c r="A51" s="91"/>
      <c r="B51" s="92"/>
      <c r="C51" s="13"/>
      <c r="D51" s="32" t="str">
        <f>IF(D50="Uitmuntend","€ 9.000",IF(D50="Goed","€ 7.200",IF(D50="Voldoende","€ 0",IF(D50="Matig","- € 36.000",IF(D50="Onvoldoende","KO"," ")))))</f>
        <v xml:space="preserve"> </v>
      </c>
      <c r="E51" s="86"/>
      <c r="F51" s="13"/>
      <c r="G51" s="32" t="str">
        <f>IF(G50="Uitmuntend","€ 9.000",IF(G50="Goed","€ 7.200",IF(G50="Voldoende","€ 0",IF(G50="Matig","- € 36.000",IF(G50="Onvoldoende","KO"," ")))))</f>
        <v xml:space="preserve"> </v>
      </c>
      <c r="H51" s="86"/>
      <c r="I51" s="13"/>
      <c r="J51" s="32" t="str">
        <f>IF(J50="Uitmuntend","€ 9.000",IF(J50="Goed","€ 7.200",IF(J50="Voldoende","€ 0",IF(J50="Matig","- € 36.000",IF(J50="Onvoldoende","KO"," ")))))</f>
        <v xml:space="preserve"> </v>
      </c>
      <c r="K51" s="86"/>
    </row>
    <row r="52" spans="1:11" ht="20" customHeight="1" x14ac:dyDescent="0.2">
      <c r="A52" s="87" t="str">
        <f>'Beoordelen Demo'!A45</f>
        <v>Casus 8. FUNCTIONEEL BEHEER</v>
      </c>
      <c r="B52" s="27" t="str">
        <f>B3</f>
        <v>Beoordelaar 1</v>
      </c>
      <c r="C52" s="13"/>
      <c r="D52" s="28" t="str">
        <f>'Beoordelaar 1'!C17</f>
        <v>Score:</v>
      </c>
      <c r="E52" s="84" t="s">
        <v>10</v>
      </c>
      <c r="F52" s="13"/>
      <c r="G52" s="28" t="str">
        <f>'Beoordelaar 1'!F17</f>
        <v>Score:</v>
      </c>
      <c r="H52" s="84" t="s">
        <v>10</v>
      </c>
      <c r="I52" s="13"/>
      <c r="J52" s="28" t="str">
        <f>'Beoordelaar 1'!I17</f>
        <v>Score:</v>
      </c>
      <c r="K52" s="84" t="s">
        <v>10</v>
      </c>
    </row>
    <row r="53" spans="1:11" ht="20" customHeight="1" x14ac:dyDescent="0.2">
      <c r="A53" s="88"/>
      <c r="B53" s="27" t="str">
        <f>B4</f>
        <v>Beoordelaar 2</v>
      </c>
      <c r="C53" s="13"/>
      <c r="D53" s="28" t="str">
        <f>'Beoordelaar 2'!C17</f>
        <v>Score:</v>
      </c>
      <c r="E53" s="85"/>
      <c r="F53" s="13"/>
      <c r="G53" s="28" t="str">
        <f>'Beoordelaar 2'!F17</f>
        <v>Score:</v>
      </c>
      <c r="H53" s="85"/>
      <c r="I53" s="13"/>
      <c r="J53" s="28" t="str">
        <f>'Beoordelaar 2'!I17</f>
        <v>Score:</v>
      </c>
      <c r="K53" s="85"/>
    </row>
    <row r="54" spans="1:11" ht="20" customHeight="1" x14ac:dyDescent="0.2">
      <c r="A54" s="88"/>
      <c r="B54" s="27" t="str">
        <f>B5</f>
        <v>Beoordelaar 3</v>
      </c>
      <c r="C54" s="13"/>
      <c r="D54" s="28" t="str">
        <f>'Beoordelaar 3'!C17</f>
        <v>Score:</v>
      </c>
      <c r="E54" s="85"/>
      <c r="F54" s="13"/>
      <c r="G54" s="28" t="str">
        <f>'Beoordelaar 3'!F17</f>
        <v>Score:</v>
      </c>
      <c r="H54" s="85"/>
      <c r="I54" s="13"/>
      <c r="J54" s="28" t="str">
        <f>'Beoordelaar 3'!I17</f>
        <v>Score:</v>
      </c>
      <c r="K54" s="85"/>
    </row>
    <row r="55" spans="1:11" ht="20" customHeight="1" x14ac:dyDescent="0.2">
      <c r="A55" s="88"/>
      <c r="B55" s="27" t="str">
        <f>B6</f>
        <v>Beoordelaar 4</v>
      </c>
      <c r="C55" s="13"/>
      <c r="D55" s="28" t="str">
        <f>'Beoordelaar 4'!C17</f>
        <v>Score:</v>
      </c>
      <c r="E55" s="85"/>
      <c r="F55" s="13"/>
      <c r="G55" s="28" t="str">
        <f>'Beoordelaar 4'!F17</f>
        <v>Score:</v>
      </c>
      <c r="H55" s="85"/>
      <c r="I55" s="13"/>
      <c r="J55" s="28" t="str">
        <f>'Beoordelaar 4'!I17</f>
        <v>Score:</v>
      </c>
      <c r="K55" s="85"/>
    </row>
    <row r="56" spans="1:11" ht="20" customHeight="1" x14ac:dyDescent="0.2">
      <c r="A56" s="88"/>
      <c r="B56" s="27" t="str">
        <f>B7</f>
        <v>Beoordelaar 5</v>
      </c>
      <c r="C56" s="13"/>
      <c r="D56" s="28" t="str">
        <f>'Beoordelaar 5'!C17</f>
        <v>Score:</v>
      </c>
      <c r="E56" s="85"/>
      <c r="F56" s="13"/>
      <c r="G56" s="28" t="str">
        <f>'Beoordelaar 5'!F17</f>
        <v>Score:</v>
      </c>
      <c r="H56" s="85"/>
      <c r="I56" s="13"/>
      <c r="J56" s="28" t="str">
        <f>'Beoordelaar 5'!I17</f>
        <v>Score:</v>
      </c>
      <c r="K56" s="85"/>
    </row>
    <row r="57" spans="1:11" ht="20" customHeight="1" x14ac:dyDescent="0.2">
      <c r="A57" s="89" t="s">
        <v>1</v>
      </c>
      <c r="B57" s="90"/>
      <c r="C57" s="13"/>
      <c r="D57" s="30" t="s">
        <v>2</v>
      </c>
      <c r="E57" s="85"/>
      <c r="F57" s="13"/>
      <c r="G57" s="30" t="s">
        <v>2</v>
      </c>
      <c r="H57" s="85"/>
      <c r="I57" s="13"/>
      <c r="J57" s="30" t="s">
        <v>2</v>
      </c>
      <c r="K57" s="85"/>
    </row>
    <row r="58" spans="1:11" ht="20" customHeight="1" x14ac:dyDescent="0.2">
      <c r="A58" s="91"/>
      <c r="B58" s="92"/>
      <c r="C58" s="13"/>
      <c r="D58" s="32" t="str">
        <f>IF(D57="Uitmuntend","€ 2.250",IF(D57="Goed","€ 1.800",IF(D57="Voldoende","€ 0",IF(D57="Matig","- € 4.500",IF(D57="Onvoldoende","KO"," ")))))</f>
        <v xml:space="preserve"> </v>
      </c>
      <c r="E58" s="86"/>
      <c r="F58" s="13"/>
      <c r="G58" s="32" t="str">
        <f>IF(G57="Uitmuntend","€ 2.250",IF(G57="Goed","€ 1.800",IF(G57="Voldoende","€ 0",IF(G57="Matig","- € 4.500",IF(G57="Onvoldoende","KO"," ")))))</f>
        <v xml:space="preserve"> </v>
      </c>
      <c r="H58" s="86"/>
      <c r="I58" s="13"/>
      <c r="J58" s="32" t="str">
        <f>IF(J57="Uitmuntend","€ 2.250",IF(J57="Goed","€ 1.800",IF(J57="Voldoende","€ 0",IF(J57="Matig","- € 4.500",IF(J57="Onvoldoende","KO"," ")))))</f>
        <v xml:space="preserve"> </v>
      </c>
      <c r="K58" s="86"/>
    </row>
    <row r="59" spans="1:11" ht="20" customHeight="1" x14ac:dyDescent="0.2">
      <c r="A59" s="87" t="str">
        <f>'Beoordelen Demo'!A51</f>
        <v>Casus 8. Beantwoording A</v>
      </c>
      <c r="B59" s="27" t="str">
        <f>B10</f>
        <v>Beoordelaar 1</v>
      </c>
      <c r="C59" s="13"/>
      <c r="D59" s="28" t="str">
        <f>'Beoordelaar 1'!C19</f>
        <v>Score:</v>
      </c>
      <c r="E59" s="84" t="s">
        <v>10</v>
      </c>
      <c r="F59" s="13"/>
      <c r="G59" s="28" t="str">
        <f>'Beoordelaar 1'!F19</f>
        <v>Score:</v>
      </c>
      <c r="H59" s="84" t="s">
        <v>10</v>
      </c>
      <c r="I59" s="13"/>
      <c r="J59" s="28" t="str">
        <f>'Beoordelaar 1'!I19</f>
        <v>Score:</v>
      </c>
      <c r="K59" s="84" t="s">
        <v>10</v>
      </c>
    </row>
    <row r="60" spans="1:11" ht="20" customHeight="1" x14ac:dyDescent="0.2">
      <c r="A60" s="88"/>
      <c r="B60" s="27" t="str">
        <f>B11</f>
        <v>Beoordelaar 2</v>
      </c>
      <c r="C60" s="13"/>
      <c r="D60" s="28" t="str">
        <f>'Beoordelaar 2'!C19</f>
        <v>Score:</v>
      </c>
      <c r="E60" s="85"/>
      <c r="F60" s="13"/>
      <c r="G60" s="28" t="str">
        <f>'Beoordelaar 2'!F19</f>
        <v>Score:</v>
      </c>
      <c r="H60" s="85"/>
      <c r="I60" s="13"/>
      <c r="J60" s="28" t="str">
        <f>'Beoordelaar 2'!I19</f>
        <v>Score:</v>
      </c>
      <c r="K60" s="85"/>
    </row>
    <row r="61" spans="1:11" ht="20" customHeight="1" x14ac:dyDescent="0.2">
      <c r="A61" s="88"/>
      <c r="B61" s="27" t="str">
        <f>B12</f>
        <v>Beoordelaar 3</v>
      </c>
      <c r="C61" s="13"/>
      <c r="D61" s="28" t="str">
        <f>'Beoordelaar 3'!C19</f>
        <v>Score:</v>
      </c>
      <c r="E61" s="85"/>
      <c r="F61" s="13"/>
      <c r="G61" s="28" t="str">
        <f>'Beoordelaar 3'!F19</f>
        <v>Score:</v>
      </c>
      <c r="H61" s="85"/>
      <c r="I61" s="13"/>
      <c r="J61" s="28" t="str">
        <f>'Beoordelaar 3'!I19</f>
        <v>Score:</v>
      </c>
      <c r="K61" s="85"/>
    </row>
    <row r="62" spans="1:11" ht="20" customHeight="1" x14ac:dyDescent="0.2">
      <c r="A62" s="88"/>
      <c r="B62" s="27" t="str">
        <f>B13</f>
        <v>Beoordelaar 4</v>
      </c>
      <c r="C62" s="13"/>
      <c r="D62" s="28" t="str">
        <f>'Beoordelaar 4'!C19</f>
        <v>Score:</v>
      </c>
      <c r="E62" s="85"/>
      <c r="F62" s="13"/>
      <c r="G62" s="28" t="str">
        <f>'Beoordelaar 4'!F19</f>
        <v>Score:</v>
      </c>
      <c r="H62" s="85"/>
      <c r="I62" s="13"/>
      <c r="J62" s="28" t="str">
        <f>'Beoordelaar 4'!I19</f>
        <v>Score:</v>
      </c>
      <c r="K62" s="85"/>
    </row>
    <row r="63" spans="1:11" ht="20" customHeight="1" x14ac:dyDescent="0.2">
      <c r="A63" s="88"/>
      <c r="B63" s="27" t="str">
        <f>B14</f>
        <v>Beoordelaar 5</v>
      </c>
      <c r="C63" s="13"/>
      <c r="D63" s="28" t="str">
        <f>'Beoordelaar 5'!C19</f>
        <v>Score:</v>
      </c>
      <c r="E63" s="85"/>
      <c r="F63" s="13"/>
      <c r="G63" s="28" t="str">
        <f>'Beoordelaar 5'!F19</f>
        <v>Score:</v>
      </c>
      <c r="H63" s="85"/>
      <c r="I63" s="13"/>
      <c r="J63" s="28" t="str">
        <f>'Beoordelaar 5'!I19</f>
        <v>Score:</v>
      </c>
      <c r="K63" s="85"/>
    </row>
    <row r="64" spans="1:11" ht="20" customHeight="1" x14ac:dyDescent="0.2">
      <c r="A64" s="89" t="s">
        <v>1</v>
      </c>
      <c r="B64" s="90"/>
      <c r="C64" s="13"/>
      <c r="D64" s="30" t="s">
        <v>2</v>
      </c>
      <c r="E64" s="85"/>
      <c r="F64" s="13"/>
      <c r="G64" s="30" t="s">
        <v>2</v>
      </c>
      <c r="H64" s="85"/>
      <c r="I64" s="13"/>
      <c r="J64" s="30" t="s">
        <v>2</v>
      </c>
      <c r="K64" s="85"/>
    </row>
    <row r="65" spans="1:11" ht="20" customHeight="1" x14ac:dyDescent="0.2">
      <c r="A65" s="91"/>
      <c r="B65" s="92"/>
      <c r="C65" s="13"/>
      <c r="D65" s="32" t="str">
        <f>IF(D64="Uitmuntend","€ 2.250",IF(D64="Goed","€ 1.800",IF(D64="Voldoende","€ 0",IF(D64="Matig","- € 4.500",IF(D64="Onvoldoende","KO"," ")))))</f>
        <v xml:space="preserve"> </v>
      </c>
      <c r="E65" s="86"/>
      <c r="F65" s="13"/>
      <c r="G65" s="32" t="str">
        <f>IF(G64="Uitmuntend","€ 2.250",IF(G64="Goed","€ 1.800",IF(G64="Voldoende","€ 0",IF(G64="Matig","- € 4.500",IF(G64="Onvoldoende","KO"," ")))))</f>
        <v xml:space="preserve"> </v>
      </c>
      <c r="H65" s="86"/>
      <c r="I65" s="13"/>
      <c r="J65" s="32" t="str">
        <f>IF(J64="Uitmuntend","€ 2.250",IF(J64="Goed","€ 1.800",IF(J64="Voldoende","€ 0",IF(J64="Matig","- € 4.500",IF(J64="Onvoldoende","KO"," ")))))</f>
        <v xml:space="preserve"> </v>
      </c>
      <c r="K65" s="86"/>
    </row>
    <row r="66" spans="1:11" ht="20" customHeight="1" x14ac:dyDescent="0.2">
      <c r="A66" s="87" t="str">
        <f>'Beoordelen Demo'!A57</f>
        <v>Casus 8. Beantwoording B</v>
      </c>
      <c r="B66" s="27" t="str">
        <f>B17</f>
        <v>Beoordelaar 1</v>
      </c>
      <c r="C66" s="13"/>
      <c r="D66" s="28" t="str">
        <f>'Beoordelaar 1'!C21</f>
        <v>Score:</v>
      </c>
      <c r="E66" s="84" t="s">
        <v>10</v>
      </c>
      <c r="F66" s="13"/>
      <c r="G66" s="28" t="str">
        <f>'Beoordelaar 1'!F21</f>
        <v>Score:</v>
      </c>
      <c r="H66" s="84" t="s">
        <v>10</v>
      </c>
      <c r="I66" s="13"/>
      <c r="J66" s="28" t="str">
        <f>'Beoordelaar 1'!I21</f>
        <v>Score:</v>
      </c>
      <c r="K66" s="84" t="s">
        <v>10</v>
      </c>
    </row>
    <row r="67" spans="1:11" ht="20" customHeight="1" x14ac:dyDescent="0.2">
      <c r="A67" s="88"/>
      <c r="B67" s="27" t="str">
        <f>B18</f>
        <v>Beoordelaar 2</v>
      </c>
      <c r="C67" s="13"/>
      <c r="D67" s="28" t="str">
        <f>'Beoordelaar 2'!C21</f>
        <v>Score:</v>
      </c>
      <c r="E67" s="85"/>
      <c r="F67" s="13"/>
      <c r="G67" s="28" t="str">
        <f>'Beoordelaar 2'!F21</f>
        <v>Score:</v>
      </c>
      <c r="H67" s="85"/>
      <c r="I67" s="13"/>
      <c r="J67" s="28" t="str">
        <f>'Beoordelaar 2'!I21</f>
        <v>Score:</v>
      </c>
      <c r="K67" s="85"/>
    </row>
    <row r="68" spans="1:11" ht="20" customHeight="1" x14ac:dyDescent="0.2">
      <c r="A68" s="88"/>
      <c r="B68" s="27" t="str">
        <f>B19</f>
        <v>Beoordelaar 3</v>
      </c>
      <c r="C68" s="13"/>
      <c r="D68" s="28" t="str">
        <f>'Beoordelaar 3'!C21</f>
        <v>Score:</v>
      </c>
      <c r="E68" s="85"/>
      <c r="F68" s="13"/>
      <c r="G68" s="28" t="str">
        <f>'Beoordelaar 3'!F21</f>
        <v>Score:</v>
      </c>
      <c r="H68" s="85"/>
      <c r="I68" s="13"/>
      <c r="J68" s="28" t="str">
        <f>'Beoordelaar 3'!I21</f>
        <v>Score:</v>
      </c>
      <c r="K68" s="85"/>
    </row>
    <row r="69" spans="1:11" ht="20" customHeight="1" x14ac:dyDescent="0.2">
      <c r="A69" s="88"/>
      <c r="B69" s="27" t="str">
        <f>B20</f>
        <v>Beoordelaar 4</v>
      </c>
      <c r="C69" s="13"/>
      <c r="D69" s="28" t="str">
        <f>'Beoordelaar 4'!C21</f>
        <v>Score:</v>
      </c>
      <c r="E69" s="85"/>
      <c r="F69" s="13"/>
      <c r="G69" s="28" t="str">
        <f>'Beoordelaar 4'!F21</f>
        <v>Score:</v>
      </c>
      <c r="H69" s="85"/>
      <c r="I69" s="13"/>
      <c r="J69" s="28" t="str">
        <f>'Beoordelaar 4'!I21</f>
        <v>Score:</v>
      </c>
      <c r="K69" s="85"/>
    </row>
    <row r="70" spans="1:11" ht="20" customHeight="1" x14ac:dyDescent="0.2">
      <c r="A70" s="88"/>
      <c r="B70" s="27" t="str">
        <f>B21</f>
        <v>Beoordelaar 5</v>
      </c>
      <c r="C70" s="13"/>
      <c r="D70" s="28" t="str">
        <f>'Beoordelaar 5'!C21</f>
        <v>Score:</v>
      </c>
      <c r="E70" s="85"/>
      <c r="F70" s="13"/>
      <c r="G70" s="28" t="str">
        <f>'Beoordelaar 5'!F21</f>
        <v>Score:</v>
      </c>
      <c r="H70" s="85"/>
      <c r="I70" s="13"/>
      <c r="J70" s="28" t="str">
        <f>'Beoordelaar 5'!I21</f>
        <v>Score:</v>
      </c>
      <c r="K70" s="85"/>
    </row>
    <row r="71" spans="1:11" ht="20" customHeight="1" x14ac:dyDescent="0.2">
      <c r="A71" s="89" t="s">
        <v>1</v>
      </c>
      <c r="B71" s="90"/>
      <c r="C71" s="13"/>
      <c r="D71" s="30" t="s">
        <v>2</v>
      </c>
      <c r="E71" s="85"/>
      <c r="F71" s="13"/>
      <c r="G71" s="30" t="s">
        <v>2</v>
      </c>
      <c r="H71" s="85"/>
      <c r="I71" s="13"/>
      <c r="J71" s="30" t="s">
        <v>2</v>
      </c>
      <c r="K71" s="85"/>
    </row>
    <row r="72" spans="1:11" ht="20" customHeight="1" x14ac:dyDescent="0.2">
      <c r="A72" s="91"/>
      <c r="B72" s="92"/>
      <c r="C72" s="13"/>
      <c r="D72" s="32" t="str">
        <f>IF(D71="Uitmuntend","€ 2.250",IF(D71="Goed","€ 1.800",IF(D71="Voldoende","€ 0",IF(D71="Matig","- € 4.500",IF(D71="Onvoldoende","KO"," ")))))</f>
        <v xml:space="preserve"> </v>
      </c>
      <c r="E72" s="86"/>
      <c r="F72" s="13"/>
      <c r="G72" s="32" t="str">
        <f>IF(G71="Uitmuntend","€ 2.250",IF(G71="Goed","€ 1.800",IF(G71="Voldoende","€ 0",IF(G71="Matig","- € 4.500",IF(G71="Onvoldoende","KO"," ")))))</f>
        <v xml:space="preserve"> </v>
      </c>
      <c r="H72" s="86"/>
      <c r="I72" s="13"/>
      <c r="J72" s="32" t="str">
        <f>IF(J71="Uitmuntend","€ 2.250",IF(J71="Goed","€ 1.800",IF(J71="Voldoende","€ 0",IF(J71="Matig","- € 4.500",IF(J71="Onvoldoende","KO"," ")))))</f>
        <v xml:space="preserve"> </v>
      </c>
      <c r="K72" s="86"/>
    </row>
    <row r="73" spans="1:11" ht="20" customHeight="1" x14ac:dyDescent="0.2">
      <c r="A73" s="87" t="str">
        <f>'Beoordelen Demo'!A63</f>
        <v>Casus 8. Beantwoording C</v>
      </c>
      <c r="B73" s="27" t="str">
        <f>B24</f>
        <v>Beoordelaar 1</v>
      </c>
      <c r="C73" s="13"/>
      <c r="D73" s="28" t="str">
        <f>'Beoordelaar 1'!C23</f>
        <v>Score:</v>
      </c>
      <c r="E73" s="84" t="s">
        <v>10</v>
      </c>
      <c r="F73" s="13"/>
      <c r="G73" s="28" t="str">
        <f>'Beoordelaar 1'!F23</f>
        <v>Score:</v>
      </c>
      <c r="H73" s="84" t="s">
        <v>10</v>
      </c>
      <c r="I73" s="13"/>
      <c r="J73" s="28" t="str">
        <f>'Beoordelaar 1'!I23</f>
        <v>Score:</v>
      </c>
      <c r="K73" s="84" t="s">
        <v>10</v>
      </c>
    </row>
    <row r="74" spans="1:11" ht="20" customHeight="1" x14ac:dyDescent="0.2">
      <c r="A74" s="88"/>
      <c r="B74" s="27" t="str">
        <f>B25</f>
        <v>Beoordelaar 2</v>
      </c>
      <c r="C74" s="13"/>
      <c r="D74" s="28" t="str">
        <f>'Beoordelaar 2'!C23</f>
        <v>Score:</v>
      </c>
      <c r="E74" s="85"/>
      <c r="F74" s="13"/>
      <c r="G74" s="28" t="str">
        <f>'Beoordelaar 2'!F23</f>
        <v>Score:</v>
      </c>
      <c r="H74" s="85"/>
      <c r="I74" s="13"/>
      <c r="J74" s="28" t="str">
        <f>'Beoordelaar 2'!I23</f>
        <v>Score:</v>
      </c>
      <c r="K74" s="85"/>
    </row>
    <row r="75" spans="1:11" ht="20" customHeight="1" x14ac:dyDescent="0.2">
      <c r="A75" s="88"/>
      <c r="B75" s="27" t="str">
        <f>B26</f>
        <v>Beoordelaar 3</v>
      </c>
      <c r="C75" s="13"/>
      <c r="D75" s="28" t="str">
        <f>'Beoordelaar 3'!C23</f>
        <v>Score:</v>
      </c>
      <c r="E75" s="85"/>
      <c r="F75" s="13"/>
      <c r="G75" s="28" t="str">
        <f>'Beoordelaar 3'!F23</f>
        <v>Score:</v>
      </c>
      <c r="H75" s="85"/>
      <c r="I75" s="13"/>
      <c r="J75" s="28" t="str">
        <f>'Beoordelaar 3'!I23</f>
        <v>Score:</v>
      </c>
      <c r="K75" s="85"/>
    </row>
    <row r="76" spans="1:11" ht="20" customHeight="1" x14ac:dyDescent="0.2">
      <c r="A76" s="88"/>
      <c r="B76" s="27" t="str">
        <f>B27</f>
        <v>Beoordelaar 4</v>
      </c>
      <c r="C76" s="13"/>
      <c r="D76" s="28" t="str">
        <f>'Beoordelaar 4'!C23</f>
        <v>Score:</v>
      </c>
      <c r="E76" s="85"/>
      <c r="F76" s="13"/>
      <c r="G76" s="28" t="str">
        <f>'Beoordelaar 4'!F23</f>
        <v>Score:</v>
      </c>
      <c r="H76" s="85"/>
      <c r="I76" s="13"/>
      <c r="J76" s="28" t="str">
        <f>'Beoordelaar 4'!I23</f>
        <v>Score:</v>
      </c>
      <c r="K76" s="85"/>
    </row>
    <row r="77" spans="1:11" ht="20" customHeight="1" x14ac:dyDescent="0.2">
      <c r="A77" s="88"/>
      <c r="B77" s="27" t="str">
        <f>B28</f>
        <v>Beoordelaar 5</v>
      </c>
      <c r="C77" s="13"/>
      <c r="D77" s="28" t="str">
        <f>'Beoordelaar 5'!C23</f>
        <v>Score:</v>
      </c>
      <c r="E77" s="85"/>
      <c r="F77" s="13"/>
      <c r="G77" s="28" t="str">
        <f>'Beoordelaar 5'!F23</f>
        <v>Score:</v>
      </c>
      <c r="H77" s="85"/>
      <c r="I77" s="13"/>
      <c r="J77" s="28" t="str">
        <f>'Beoordelaar 5'!I23</f>
        <v>Score:</v>
      </c>
      <c r="K77" s="85"/>
    </row>
    <row r="78" spans="1:11" ht="20" customHeight="1" x14ac:dyDescent="0.2">
      <c r="A78" s="89" t="s">
        <v>1</v>
      </c>
      <c r="B78" s="90"/>
      <c r="C78" s="13"/>
      <c r="D78" s="30" t="s">
        <v>2</v>
      </c>
      <c r="E78" s="85"/>
      <c r="F78" s="13"/>
      <c r="G78" s="30" t="s">
        <v>2</v>
      </c>
      <c r="H78" s="85"/>
      <c r="I78" s="13"/>
      <c r="J78" s="30" t="s">
        <v>2</v>
      </c>
      <c r="K78" s="85"/>
    </row>
    <row r="79" spans="1:11" ht="20" customHeight="1" x14ac:dyDescent="0.2">
      <c r="A79" s="91"/>
      <c r="B79" s="92"/>
      <c r="C79" s="13"/>
      <c r="D79" s="32" t="str">
        <f>IF(D78="Uitmuntend","€ 2.250",IF(D78="Goed","€ 1.800",IF(D78="Voldoende","€ 0",IF(D78="Matig","- € 4.500",IF(D78="Onvoldoende","KO"," ")))))</f>
        <v xml:space="preserve"> </v>
      </c>
      <c r="E79" s="86"/>
      <c r="F79" s="13"/>
      <c r="G79" s="32" t="str">
        <f>IF(G78="Uitmuntend","€ 2.250",IF(G78="Goed","€ 1.800",IF(G78="Voldoende","€ 0",IF(G78="Matig","- € 4.500",IF(G78="Onvoldoende","KO"," ")))))</f>
        <v xml:space="preserve"> </v>
      </c>
      <c r="H79" s="86"/>
      <c r="I79" s="13"/>
      <c r="J79" s="32" t="str">
        <f>IF(J78="Uitmuntend","€ 2.250",IF(J78="Goed","€ 1.800",IF(J78="Voldoende","€ 0",IF(J78="Matig","- € 4.500",IF(J78="Onvoldoende","KO"," ")))))</f>
        <v xml:space="preserve"> </v>
      </c>
      <c r="K79" s="86"/>
    </row>
    <row r="80" spans="1:11" s="8" customFormat="1" ht="28" customHeight="1" x14ac:dyDescent="0.2">
      <c r="A80" s="94" t="s">
        <v>46</v>
      </c>
      <c r="B80" s="95"/>
      <c r="C80" s="14"/>
      <c r="D80" s="55" t="e">
        <f>D9+D16+D23+D30+D37+D44+D51+D58+D65+D72+D79</f>
        <v>#VALUE!</v>
      </c>
      <c r="E80" s="33"/>
      <c r="F80" s="14"/>
      <c r="G80" s="55" t="e">
        <f>G9+G16+G23+G30+G37+G44+G51+G58+G65+G72+G79</f>
        <v>#VALUE!</v>
      </c>
      <c r="H80" s="33"/>
      <c r="I80" s="14"/>
      <c r="J80" s="55" t="e">
        <f>J9+J16+J23+J30+J37+J44+J51+J58+J65+J72+J79</f>
        <v>#VALUE!</v>
      </c>
      <c r="K80" s="33"/>
    </row>
  </sheetData>
  <sheetProtection algorithmName="SHA-512" hashValue="Gp0zd80xnUmvwkogD9UuXZad17ZMBJeNDsSEYpXyzSbpbgEGqdnVq+D4sSW5zHsnFMvHANmpF31X+gU64+EnLw==" saltValue="BhkFbnUk49as02bFkNSwwQ==" spinCount="100000" sheet="1" objects="1" scenarios="1"/>
  <mergeCells count="69">
    <mergeCell ref="A73:A77"/>
    <mergeCell ref="E73:E79"/>
    <mergeCell ref="H73:H79"/>
    <mergeCell ref="K73:K79"/>
    <mergeCell ref="A78:B78"/>
    <mergeCell ref="A79:B79"/>
    <mergeCell ref="A66:A70"/>
    <mergeCell ref="E66:E72"/>
    <mergeCell ref="H66:H72"/>
    <mergeCell ref="K66:K72"/>
    <mergeCell ref="A71:B71"/>
    <mergeCell ref="A72:B72"/>
    <mergeCell ref="A59:A63"/>
    <mergeCell ref="E59:E65"/>
    <mergeCell ref="H59:H65"/>
    <mergeCell ref="K59:K65"/>
    <mergeCell ref="A64:B64"/>
    <mergeCell ref="A65:B65"/>
    <mergeCell ref="A29:B29"/>
    <mergeCell ref="A30:B30"/>
    <mergeCell ref="A24:A28"/>
    <mergeCell ref="A17:A21"/>
    <mergeCell ref="A8:B8"/>
    <mergeCell ref="A15:B15"/>
    <mergeCell ref="A16:B16"/>
    <mergeCell ref="A9:B9"/>
    <mergeCell ref="A80:B80"/>
    <mergeCell ref="A1:K1"/>
    <mergeCell ref="K3:K9"/>
    <mergeCell ref="K10:K16"/>
    <mergeCell ref="K17:K23"/>
    <mergeCell ref="A2:B2"/>
    <mergeCell ref="A22:B22"/>
    <mergeCell ref="A23:B23"/>
    <mergeCell ref="H3:H9"/>
    <mergeCell ref="H10:H16"/>
    <mergeCell ref="H17:H23"/>
    <mergeCell ref="E3:E9"/>
    <mergeCell ref="E10:E16"/>
    <mergeCell ref="A3:A7"/>
    <mergeCell ref="A10:A14"/>
    <mergeCell ref="K24:K30"/>
    <mergeCell ref="E45:E51"/>
    <mergeCell ref="H45:H51"/>
    <mergeCell ref="A45:A49"/>
    <mergeCell ref="K45:K51"/>
    <mergeCell ref="E17:E23"/>
    <mergeCell ref="E24:E30"/>
    <mergeCell ref="H24:H30"/>
    <mergeCell ref="K38:K44"/>
    <mergeCell ref="E38:E44"/>
    <mergeCell ref="E31:E37"/>
    <mergeCell ref="H31:H37"/>
    <mergeCell ref="K31:K37"/>
    <mergeCell ref="H38:H44"/>
    <mergeCell ref="A36:B36"/>
    <mergeCell ref="A37:B37"/>
    <mergeCell ref="A31:A35"/>
    <mergeCell ref="A38:A42"/>
    <mergeCell ref="A43:B43"/>
    <mergeCell ref="A44:B44"/>
    <mergeCell ref="A50:B50"/>
    <mergeCell ref="A51:B51"/>
    <mergeCell ref="K52:K58"/>
    <mergeCell ref="E52:E58"/>
    <mergeCell ref="H52:H58"/>
    <mergeCell ref="A52:A56"/>
    <mergeCell ref="A57:B57"/>
    <mergeCell ref="A58:B58"/>
  </mergeCells>
  <phoneticPr fontId="18" type="noConversion"/>
  <dataValidations count="1">
    <dataValidation type="list" errorStyle="warning" allowBlank="1" showErrorMessage="1" sqref="I22:J22 I15:J15 I8:J8 D8 D15 D22 F22:G22 F8:G8 F15:G15 D29 D36 G29 G36 J29 J36 D43 G43 J43 D50 G50 J50 D57 G57 J57 D64 G64 J64 D71 G71 J71 D78 G78 J78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7E79-3900-ED40-AB00-2F8346F5CBF3}">
  <dimension ref="A1:G20"/>
  <sheetViews>
    <sheetView showGridLines="0" workbookViewId="0">
      <selection activeCell="C11" sqref="C11"/>
    </sheetView>
  </sheetViews>
  <sheetFormatPr baseColWidth="10" defaultRowHeight="15" x14ac:dyDescent="0.2"/>
  <cols>
    <col min="1" max="1" width="96.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7" customHeight="1" x14ac:dyDescent="0.2">
      <c r="A1" s="42" t="s">
        <v>19</v>
      </c>
      <c r="B1" s="9"/>
      <c r="C1" s="43"/>
      <c r="D1" s="9"/>
      <c r="E1" s="43"/>
      <c r="F1" s="9"/>
      <c r="G1" s="43"/>
    </row>
    <row r="2" spans="1:7" ht="37" customHeight="1" x14ac:dyDescent="0.2">
      <c r="A2" s="44" t="s">
        <v>20</v>
      </c>
      <c r="B2" s="9"/>
      <c r="C2" s="45" t="str">
        <f>'[1]Beoordelaar 1'!C1</f>
        <v>Inschrijver 1</v>
      </c>
      <c r="D2" s="46"/>
      <c r="E2" s="45" t="str">
        <f>'[1]Beoordelaar 1'!F1</f>
        <v>Inschrijver 2</v>
      </c>
      <c r="F2" s="46"/>
      <c r="G2" s="45" t="str">
        <f>'[1]Beoordelaar 1'!I1</f>
        <v>Inschrijver 3</v>
      </c>
    </row>
    <row r="3" spans="1:7" ht="37" customHeight="1" x14ac:dyDescent="0.2">
      <c r="A3" s="47" t="s">
        <v>25</v>
      </c>
      <c r="B3" s="9"/>
      <c r="C3" s="59"/>
      <c r="D3" s="46"/>
      <c r="E3" s="59"/>
      <c r="F3" s="46"/>
      <c r="G3" s="59"/>
    </row>
    <row r="4" spans="1:7" ht="37" customHeight="1" x14ac:dyDescent="0.2">
      <c r="A4" s="47" t="s">
        <v>47</v>
      </c>
      <c r="B4" s="9"/>
      <c r="C4" s="59"/>
      <c r="D4" s="46"/>
      <c r="E4" s="59"/>
      <c r="F4" s="46"/>
      <c r="G4" s="59"/>
    </row>
    <row r="5" spans="1:7" s="2" customFormat="1" ht="37" customHeight="1" x14ac:dyDescent="0.2">
      <c r="A5" s="47" t="str">
        <f>'Beoordelen Demo'!A2</f>
        <v>2. DEMONSTRATIE AANGEBODEN ROOSTERPAKKET</v>
      </c>
      <c r="B5" s="9"/>
      <c r="C5" s="48" t="e">
        <f>Consensus!D80</f>
        <v>#VALUE!</v>
      </c>
      <c r="D5" s="46"/>
      <c r="E5" s="48" t="e">
        <f>Consensus!G80</f>
        <v>#VALUE!</v>
      </c>
      <c r="F5" s="46"/>
      <c r="G5" s="48" t="e">
        <f>Consensus!J80</f>
        <v>#VALUE!</v>
      </c>
    </row>
    <row r="6" spans="1:7" ht="37" customHeight="1" x14ac:dyDescent="0.2">
      <c r="A6" s="49" t="s">
        <v>21</v>
      </c>
      <c r="B6" s="9"/>
      <c r="C6" s="50" t="e">
        <f>C3+C5+C4</f>
        <v>#VALUE!</v>
      </c>
      <c r="D6" s="46"/>
      <c r="E6" s="50" t="e">
        <f>E3+E5+E4</f>
        <v>#VALUE!</v>
      </c>
      <c r="F6" s="46"/>
      <c r="G6" s="50" t="e">
        <f>G3+G5+G4</f>
        <v>#VALUE!</v>
      </c>
    </row>
    <row r="7" spans="1:7" ht="24" customHeight="1" x14ac:dyDescent="0.2"/>
    <row r="8" spans="1:7" ht="38" customHeight="1" x14ac:dyDescent="0.2">
      <c r="A8" s="49" t="s">
        <v>22</v>
      </c>
      <c r="B8" s="9"/>
      <c r="C8" s="60"/>
      <c r="D8" s="46"/>
      <c r="E8" s="60"/>
      <c r="F8" s="46"/>
      <c r="G8" s="60"/>
    </row>
    <row r="9" spans="1:7" ht="26" customHeight="1" x14ac:dyDescent="0.2"/>
    <row r="10" spans="1:7" ht="42" customHeight="1" x14ac:dyDescent="0.2">
      <c r="A10" s="51" t="s">
        <v>23</v>
      </c>
      <c r="B10" s="9"/>
      <c r="C10" s="52" t="e">
        <f>C8-C6</f>
        <v>#VALUE!</v>
      </c>
      <c r="D10" s="53"/>
      <c r="E10" s="52" t="e">
        <f>E8-E6</f>
        <v>#VALUE!</v>
      </c>
      <c r="F10" s="53"/>
      <c r="G10" s="52" t="e">
        <f>G8-G6</f>
        <v>#VALUE!</v>
      </c>
    </row>
    <row r="17" spans="3:3" ht="16" x14ac:dyDescent="0.2">
      <c r="C17" s="54"/>
    </row>
    <row r="18" spans="3:3" ht="16" x14ac:dyDescent="0.2">
      <c r="C18" s="54"/>
    </row>
    <row r="19" spans="3:3" ht="16" x14ac:dyDescent="0.2">
      <c r="C19" s="54"/>
    </row>
    <row r="20" spans="3:3" ht="16" x14ac:dyDescent="0.2">
      <c r="C20" s="54"/>
    </row>
  </sheetData>
  <sheetProtection algorithmName="SHA-512" hashValue="8Z/68ADwyHkxE6wjdsSQo+olmaqcm9fWaBrgvqIEn7qfoO2l1+fxDQ+9E6TzhWe1M4laR0psVL+jqAX/WDlLEQ==" saltValue="SuhDXXMC51u2vwtHDjNS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Beoordelen Demo</vt:lpstr>
      <vt:lpstr>Beoordelaar 1</vt:lpstr>
      <vt:lpstr>Beoordelaar 2</vt:lpstr>
      <vt:lpstr>Beoordelaar 3</vt:lpstr>
      <vt:lpstr>Beoordelaar 4</vt:lpstr>
      <vt:lpstr>Beoordelaar 5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/>
  <dcterms:created xsi:type="dcterms:W3CDTF">2006-09-16T00:00:00Z</dcterms:created>
  <dcterms:modified xsi:type="dcterms:W3CDTF">2023-07-25T07:58:47Z</dcterms:modified>
  <cp:category/>
</cp:coreProperties>
</file>