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filterPrivacy="1" codeName="ThisWorkbook" autoCompressPictures="0"/>
  <xr:revisionPtr revIDLastSave="0" documentId="8_{752F73FE-C3B8-674F-A683-DD95B43A7BBB}" xr6:coauthVersionLast="47" xr6:coauthVersionMax="47" xr10:uidLastSave="{00000000-0000-0000-0000-000000000000}"/>
  <bookViews>
    <workbookView xWindow="31000" yWindow="500" windowWidth="42480" windowHeight="18180" activeTab="7" xr2:uid="{00000000-000D-0000-FFFF-FFFF00000000}"/>
  </bookViews>
  <sheets>
    <sheet name="Beoordelen kwaliteit" sheetId="6" r:id="rId1"/>
    <sheet name="Beoordelaar 1" sheetId="7" r:id="rId2"/>
    <sheet name="Beoordelaar 2" sheetId="15" r:id="rId3"/>
    <sheet name="Beoordelaar 3" sheetId="16" r:id="rId4"/>
    <sheet name="Beoordelaar 4" sheetId="17" r:id="rId5"/>
    <sheet name="Beoordelaar 5" sheetId="18" r:id="rId6"/>
    <sheet name="Consensus" sheetId="9" r:id="rId7"/>
    <sheet name="Eindscores" sheetId="21" r:id="rId8"/>
  </sheets>
  <externalReferences>
    <externalReference r:id="rId9"/>
  </externalReferences>
  <definedNames>
    <definedName name="SCORE">'Beoordelen kwaliteit'!$D$4:$D$9</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53" i="9" l="1"/>
  <c r="D52" i="9"/>
  <c r="G52" i="9"/>
  <c r="J52" i="9"/>
  <c r="J45" i="9"/>
  <c r="G45" i="9"/>
  <c r="D45" i="9"/>
  <c r="D38" i="9"/>
  <c r="G38" i="9"/>
  <c r="J38" i="9"/>
  <c r="J31" i="9"/>
  <c r="G31" i="9"/>
  <c r="D31" i="9"/>
  <c r="J50" i="9"/>
  <c r="J49" i="9"/>
  <c r="J48" i="9"/>
  <c r="J47" i="9"/>
  <c r="J46" i="9"/>
  <c r="J43" i="9"/>
  <c r="J42" i="9"/>
  <c r="J41" i="9"/>
  <c r="J40" i="9"/>
  <c r="J39" i="9"/>
  <c r="J36" i="9"/>
  <c r="J35" i="9"/>
  <c r="J34" i="9"/>
  <c r="J33" i="9"/>
  <c r="J32" i="9"/>
  <c r="J29" i="9"/>
  <c r="J28" i="9"/>
  <c r="J27" i="9"/>
  <c r="J26" i="9"/>
  <c r="J25" i="9"/>
  <c r="G50" i="9"/>
  <c r="G49" i="9"/>
  <c r="G48" i="9"/>
  <c r="G47" i="9"/>
  <c r="G46" i="9"/>
  <c r="G43" i="9"/>
  <c r="G42" i="9"/>
  <c r="G41" i="9"/>
  <c r="G40" i="9"/>
  <c r="G39" i="9"/>
  <c r="G36" i="9"/>
  <c r="G35" i="9"/>
  <c r="G34" i="9"/>
  <c r="G33" i="9"/>
  <c r="G32" i="9"/>
  <c r="G29" i="9"/>
  <c r="G28" i="9"/>
  <c r="G27" i="9"/>
  <c r="G26" i="9"/>
  <c r="G25" i="9"/>
  <c r="D50" i="9"/>
  <c r="D49" i="9"/>
  <c r="D48" i="9"/>
  <c r="D47" i="9"/>
  <c r="D46" i="9"/>
  <c r="D43" i="9"/>
  <c r="D42" i="9"/>
  <c r="D41" i="9"/>
  <c r="D40" i="9"/>
  <c r="D39" i="9"/>
  <c r="D36" i="9"/>
  <c r="D35" i="9"/>
  <c r="D34" i="9"/>
  <c r="D33" i="9"/>
  <c r="D32" i="9"/>
  <c r="D29" i="9"/>
  <c r="D28" i="9"/>
  <c r="D27" i="9"/>
  <c r="D26" i="9"/>
  <c r="D25" i="9"/>
  <c r="A46" i="9"/>
  <c r="A39" i="9"/>
  <c r="A32" i="9"/>
  <c r="A25" i="9"/>
  <c r="B36" i="9"/>
  <c r="B35" i="9"/>
  <c r="B34" i="9"/>
  <c r="B33" i="9"/>
  <c r="B32" i="9"/>
  <c r="B29" i="9"/>
  <c r="B28" i="9"/>
  <c r="B27" i="9"/>
  <c r="B26" i="9"/>
  <c r="B25" i="9"/>
  <c r="B50" i="9"/>
  <c r="B43" i="9"/>
  <c r="A24" i="9"/>
  <c r="A17" i="18"/>
  <c r="A16" i="18"/>
  <c r="A15" i="18"/>
  <c r="A14" i="18"/>
  <c r="A13" i="18"/>
  <c r="A12" i="18"/>
  <c r="A11" i="18"/>
  <c r="A10" i="18"/>
  <c r="A9" i="18"/>
  <c r="A17" i="17"/>
  <c r="A16" i="17"/>
  <c r="A15" i="17"/>
  <c r="A14" i="17"/>
  <c r="A13" i="17"/>
  <c r="A12" i="17"/>
  <c r="A11" i="17"/>
  <c r="A10" i="17"/>
  <c r="A9" i="17"/>
  <c r="A17" i="16"/>
  <c r="A16" i="16"/>
  <c r="A15" i="16"/>
  <c r="A14" i="16"/>
  <c r="A13" i="16"/>
  <c r="A12" i="16"/>
  <c r="A11" i="16"/>
  <c r="A10" i="16"/>
  <c r="A9" i="16"/>
  <c r="A17" i="15"/>
  <c r="A16" i="15"/>
  <c r="A15" i="15"/>
  <c r="A14" i="15"/>
  <c r="A13" i="15"/>
  <c r="A12" i="15"/>
  <c r="A11" i="15"/>
  <c r="A10" i="15"/>
  <c r="A9" i="15"/>
  <c r="A17" i="7"/>
  <c r="A16" i="7"/>
  <c r="A15" i="7"/>
  <c r="A14" i="7"/>
  <c r="A13" i="7"/>
  <c r="A12" i="7"/>
  <c r="A11" i="7"/>
  <c r="A10" i="7"/>
  <c r="A9" i="7"/>
  <c r="G53" i="9" l="1"/>
  <c r="J53" i="9"/>
  <c r="D23" i="9"/>
  <c r="G23" i="9"/>
  <c r="J23" i="9"/>
  <c r="J16" i="9"/>
  <c r="G16" i="9"/>
  <c r="D16" i="9"/>
  <c r="J9" i="9"/>
  <c r="G9" i="9"/>
  <c r="D9" i="9"/>
  <c r="I1" i="18"/>
  <c r="F1" i="18"/>
  <c r="C1" i="18"/>
  <c r="I1" i="17"/>
  <c r="F1" i="17"/>
  <c r="C1" i="17"/>
  <c r="I1" i="16"/>
  <c r="F1" i="16"/>
  <c r="C1" i="16"/>
  <c r="I1" i="15"/>
  <c r="F1" i="15"/>
  <c r="C1" i="15"/>
  <c r="G3" i="21" l="1"/>
  <c r="E3" i="21"/>
  <c r="C3" i="21"/>
  <c r="A3" i="21"/>
  <c r="G2" i="21"/>
  <c r="E2" i="21"/>
  <c r="C2" i="21"/>
  <c r="A8" i="18"/>
  <c r="A7" i="18"/>
  <c r="A6" i="18"/>
  <c r="A5" i="18"/>
  <c r="A4" i="18"/>
  <c r="A3" i="18"/>
  <c r="A2" i="18"/>
  <c r="A8" i="17"/>
  <c r="A7" i="17"/>
  <c r="A6" i="17"/>
  <c r="A5" i="17"/>
  <c r="A4" i="17"/>
  <c r="A3" i="17"/>
  <c r="A2" i="17"/>
  <c r="A8" i="16"/>
  <c r="A7" i="16"/>
  <c r="A6" i="16"/>
  <c r="A5" i="16"/>
  <c r="A4" i="16"/>
  <c r="A3" i="16"/>
  <c r="A2" i="16"/>
  <c r="A8" i="15"/>
  <c r="A7" i="15"/>
  <c r="A6" i="15"/>
  <c r="A5" i="15"/>
  <c r="A4" i="15"/>
  <c r="A3" i="15"/>
  <c r="A2" i="15"/>
  <c r="B18" i="9"/>
  <c r="B46" i="9" s="1"/>
  <c r="B19" i="9"/>
  <c r="B47" i="9" s="1"/>
  <c r="B20" i="9"/>
  <c r="B48" i="9" s="1"/>
  <c r="B21" i="9"/>
  <c r="B49" i="9" s="1"/>
  <c r="B17" i="9"/>
  <c r="B11" i="9"/>
  <c r="B39" i="9" s="1"/>
  <c r="B12" i="9"/>
  <c r="B40" i="9" s="1"/>
  <c r="B13" i="9"/>
  <c r="B41" i="9" s="1"/>
  <c r="B14" i="9"/>
  <c r="B42" i="9" s="1"/>
  <c r="B10" i="9"/>
  <c r="J21" i="9"/>
  <c r="J20" i="9"/>
  <c r="J19" i="9"/>
  <c r="J14" i="9"/>
  <c r="J13" i="9"/>
  <c r="J12" i="9"/>
  <c r="J7" i="9"/>
  <c r="J6" i="9"/>
  <c r="J5" i="9"/>
  <c r="G21" i="9"/>
  <c r="G20" i="9"/>
  <c r="G19" i="9"/>
  <c r="G14" i="9"/>
  <c r="G13" i="9"/>
  <c r="G12" i="9"/>
  <c r="G7" i="9"/>
  <c r="G6" i="9"/>
  <c r="G5" i="9"/>
  <c r="D21" i="9"/>
  <c r="D20" i="9"/>
  <c r="D19" i="9"/>
  <c r="D14" i="9"/>
  <c r="D13" i="9"/>
  <c r="D12" i="9"/>
  <c r="D7" i="9"/>
  <c r="D6" i="9"/>
  <c r="D5" i="9"/>
  <c r="J17" i="9"/>
  <c r="G17" i="9"/>
  <c r="D17" i="9"/>
  <c r="A8" i="7"/>
  <c r="A6" i="7"/>
  <c r="A4" i="7"/>
  <c r="J18" i="9"/>
  <c r="J10" i="9"/>
  <c r="G18" i="9"/>
  <c r="G10" i="9"/>
  <c r="D18" i="9"/>
  <c r="D10" i="9"/>
  <c r="D2" i="9"/>
  <c r="A17" i="9"/>
  <c r="A7" i="7"/>
  <c r="J11" i="9"/>
  <c r="G11" i="9"/>
  <c r="D11" i="9"/>
  <c r="J3" i="9"/>
  <c r="J4" i="9"/>
  <c r="G3" i="9"/>
  <c r="G4" i="9"/>
  <c r="D3" i="9"/>
  <c r="D4" i="9"/>
  <c r="J2" i="9"/>
  <c r="G2" i="9"/>
  <c r="A2" i="9"/>
  <c r="A5" i="7"/>
  <c r="A3" i="7"/>
  <c r="A10" i="9"/>
  <c r="A3" i="9"/>
  <c r="A2" i="7"/>
  <c r="G6" i="21" l="1"/>
  <c r="G10" i="21" s="1"/>
  <c r="E6" i="21"/>
  <c r="E10" i="21" s="1"/>
  <c r="C6" i="21"/>
  <c r="C10" i="21" s="1"/>
</calcChain>
</file>

<file path=xl/sharedStrings.xml><?xml version="1.0" encoding="utf-8"?>
<sst xmlns="http://schemas.openxmlformats.org/spreadsheetml/2006/main" count="406" uniqueCount="51">
  <si>
    <t>&lt;MOTIVATIE&gt;</t>
  </si>
  <si>
    <t>Consensus</t>
  </si>
  <si>
    <t>Score:</t>
  </si>
  <si>
    <t>De afzonderlijke items zullen worden beoordeeld met:</t>
  </si>
  <si>
    <t>Te behalen score op basis van consensus</t>
  </si>
  <si>
    <t>Inschrijver 1</t>
  </si>
  <si>
    <t>Inschrijver 2</t>
  </si>
  <si>
    <t>Inschrijver 3</t>
  </si>
  <si>
    <t>SCORE:</t>
  </si>
  <si>
    <t>Motivatie consensus</t>
  </si>
  <si>
    <t>&lt;&lt;MOTIVATIE&gt;&gt;</t>
  </si>
  <si>
    <t>1.A Beantwoording open vragen</t>
  </si>
  <si>
    <t>KO</t>
  </si>
  <si>
    <t>Uitmuntend</t>
  </si>
  <si>
    <t>Goed</t>
  </si>
  <si>
    <t>Voldoende</t>
  </si>
  <si>
    <t>Matig</t>
  </si>
  <si>
    <t>Onvoldoende</t>
  </si>
  <si>
    <t xml:space="preserve">De toelichting kan ertoe leiden dat de beoordeling van de beantwoording van de open vragen positief of negatief aangepast wordt, uiteraard alleen na een consensus overleg met alle beoordelaars. Dit onderdeel kent dus GEEN eigen beoordelingskader, maar kan leiden tot een aanpassing van een beoordeling van de beantwoording van de open vragen. </t>
  </si>
  <si>
    <t>Beoordeling 1. OPEN VRAGEN</t>
  </si>
  <si>
    <t>Totaalwaardes 1. OPEN VRAGEN</t>
  </si>
  <si>
    <t>Totaal behaalde waarde OPEN VRAGEN</t>
  </si>
  <si>
    <t>Zie "Bijlage 6 Kwaliteit"</t>
  </si>
  <si>
    <t>Totaalwaarde criterium kwaliteit</t>
  </si>
  <si>
    <t>Onderdeel</t>
  </si>
  <si>
    <t>Totaal behaalde waarde criterium kwaliteit:</t>
  </si>
  <si>
    <t>Beoordelaar 1: &lt;&lt;&gt;&gt;</t>
  </si>
  <si>
    <t>Beoordelaar 2: &lt;&lt;&gt;&gt;</t>
  </si>
  <si>
    <t>Beoordelaar 3: &lt;&lt;&gt;&gt;</t>
  </si>
  <si>
    <t>Beoordelaar 4: &lt;&lt;&gt;&gt;</t>
  </si>
  <si>
    <t>Beoordelaar 5: &lt;&lt;&gt;&gt;</t>
  </si>
  <si>
    <t>Beoordelaar 1</t>
  </si>
  <si>
    <t>Beoordelaar 2</t>
  </si>
  <si>
    <t>Beoordelaar 3</t>
  </si>
  <si>
    <t>Beoordelaar 4</t>
  </si>
  <si>
    <t>Beoordelaar 5</t>
  </si>
  <si>
    <t>1.B Peroonlijke toelichting beantwoording open vragen</t>
  </si>
  <si>
    <t>1.1 	PLAN VAN AANPAK IMPLEMENTATIE ROOSTERPAKKET</t>
  </si>
  <si>
    <t xml:space="preserve">Voor Fierder Onderwijs is de kwaliteit van het aan te schaffen roosterpakket van groot belang. Naast de gestelde eisen uit de onderhavige aanbesteding is de opdrachtgever op zoek naar een opdrachtnemer die haar gedurende de periode van de overeenkomst kan voorzien van een zo goed mogelijke roosterapplicatie. Het gevraagde roosterpakket scoort in deze aanbesteding minimaal een bepaalde waarde zoals in de aanbestedingsdocumenten is beschreven. </t>
  </si>
  <si>
    <t>1.2 	GEBRUIKERS ERVARINGEN/ TRAININGEN / KWALITEIT EN FLEXIBILITEIT NA IMPLEMENTATIE</t>
  </si>
  <si>
    <t>1.3	 AANVRAGEN VANUIT OPDRACHTGEVER AAN DE HELPDESK VAN INSCHRIJVER</t>
  </si>
  <si>
    <t>Formulier D - invulformulier open vraag 7.1.4</t>
  </si>
  <si>
    <t>Totaal behaalde waarde criterium prijs:</t>
  </si>
  <si>
    <t>Fictieve prijsscore:</t>
  </si>
  <si>
    <t>1.4	SLA INCIDENTEN EN SLA HERSTELTIJDEN</t>
  </si>
  <si>
    <t>Zware incidenten</t>
  </si>
  <si>
    <t xml:space="preserve">Zie "Bijlage 6 Kwaliteit" en "Formulier D - invulformulier open vraag 7.1.4". </t>
  </si>
  <si>
    <t>Minder zware incidenten</t>
  </si>
  <si>
    <t>Kleine problemen</t>
  </si>
  <si>
    <t>Standaard wijzigingen</t>
  </si>
  <si>
    <t>2. Demonstratie aangeboden roosterpakket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</si>
</sst>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_-;&quot;€&quot;\ #,##0.00\-"/>
    <numFmt numFmtId="165" formatCode="&quot;€&quot;\ #,##0_-"/>
    <numFmt numFmtId="166" formatCode="&quot;€&quot;\ #,##0.00"/>
  </numFmts>
  <fonts count="20"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0"/>
      <color theme="0"/>
      <name val="Verdana"/>
      <family val="2"/>
    </font>
    <font>
      <b/>
      <sz val="10"/>
      <color theme="0"/>
      <name val="Verdana"/>
      <family val="2"/>
    </font>
    <font>
      <b/>
      <sz val="10"/>
      <color theme="6" tint="-0.249977111117893"/>
      <name val="Verdana"/>
      <family val="2"/>
    </font>
    <font>
      <sz val="12"/>
      <color rgb="FF454545"/>
      <name val="Helvetica Neue"/>
      <family val="2"/>
    </font>
    <font>
      <sz val="8"/>
      <name val="Calibri"/>
      <family val="2"/>
      <scheme val="minor"/>
    </font>
    <font>
      <b/>
      <sz val="16"/>
      <color theme="0"/>
      <name val="Verdana"/>
      <family val="2"/>
    </font>
    <font>
      <b/>
      <sz val="10"/>
      <color rgb="FFFF0000"/>
      <name val="Verdana"/>
      <family val="2"/>
    </font>
    <font>
      <b/>
      <sz val="9"/>
      <color theme="0"/>
      <name val="Verdana"/>
      <family val="2"/>
    </font>
  </fonts>
  <fills count="9">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tint="-0.499984740745262"/>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12">
    <xf numFmtId="0" fontId="0" fillId="0" borderId="0" xfId="0"/>
    <xf numFmtId="0" fontId="2" fillId="0" borderId="0" xfId="0" applyFont="1"/>
    <xf numFmtId="0" fontId="0" fillId="0" borderId="0" xfId="0" applyAlignment="1">
      <alignment wrapText="1"/>
    </xf>
    <xf numFmtId="0" fontId="1" fillId="0" borderId="0" xfId="0" applyFont="1"/>
    <xf numFmtId="165" fontId="2" fillId="0" borderId="0" xfId="0" applyNumberFormat="1" applyFont="1" applyAlignment="1">
      <alignment horizontal="center"/>
    </xf>
    <xf numFmtId="0" fontId="2" fillId="2" borderId="0" xfId="0" applyFont="1" applyFill="1"/>
    <xf numFmtId="0" fontId="3" fillId="2" borderId="8" xfId="0" applyFont="1" applyFill="1" applyBorder="1" applyAlignment="1">
      <alignment horizontal="left" vertical="center" indent="1"/>
    </xf>
    <xf numFmtId="0" fontId="2" fillId="2" borderId="8" xfId="0" applyFont="1" applyFill="1" applyBorder="1" applyAlignment="1">
      <alignment horizontal="left" vertical="center" wrapText="1" indent="1"/>
    </xf>
    <xf numFmtId="0" fontId="7" fillId="0" borderId="0" xfId="0" applyFont="1"/>
    <xf numFmtId="0" fontId="4" fillId="2" borderId="8" xfId="0" applyFont="1" applyFill="1" applyBorder="1" applyAlignment="1">
      <alignment horizontal="left" vertical="center" indent="1"/>
    </xf>
    <xf numFmtId="0" fontId="8" fillId="2" borderId="8" xfId="0" applyFont="1" applyFill="1" applyBorder="1" applyAlignment="1">
      <alignment horizontal="left" vertical="center"/>
    </xf>
    <xf numFmtId="0" fontId="2" fillId="2" borderId="8" xfId="0" applyFont="1" applyFill="1" applyBorder="1" applyAlignment="1">
      <alignment horizontal="center" vertical="center"/>
    </xf>
    <xf numFmtId="0" fontId="10" fillId="2" borderId="8" xfId="0" applyFont="1" applyFill="1" applyBorder="1" applyAlignment="1">
      <alignment horizontal="right" vertical="center" wrapText="1"/>
    </xf>
    <xf numFmtId="0" fontId="11" fillId="2" borderId="8" xfId="0" applyFont="1" applyFill="1" applyBorder="1" applyAlignment="1">
      <alignment horizontal="right" vertical="center" wrapText="1"/>
    </xf>
    <xf numFmtId="0" fontId="1" fillId="2" borderId="8" xfId="0" applyFont="1" applyFill="1" applyBorder="1" applyAlignment="1">
      <alignment horizontal="right" vertical="center" wrapText="1"/>
    </xf>
    <xf numFmtId="0" fontId="0" fillId="0" borderId="0" xfId="0" applyAlignment="1">
      <alignment horizontal="left"/>
    </xf>
    <xf numFmtId="165" fontId="3" fillId="2" borderId="4" xfId="0" applyNumberFormat="1" applyFont="1" applyFill="1" applyBorder="1" applyAlignment="1" applyProtection="1">
      <alignment horizontal="center" vertical="center" wrapText="1"/>
      <protection locked="0"/>
    </xf>
    <xf numFmtId="165" fontId="3" fillId="2" borderId="3" xfId="0" applyNumberFormat="1" applyFont="1" applyFill="1" applyBorder="1" applyAlignment="1">
      <alignment horizontal="center" vertical="center" wrapText="1"/>
    </xf>
    <xf numFmtId="0" fontId="2" fillId="2" borderId="8" xfId="0" applyFont="1" applyFill="1" applyBorder="1" applyAlignment="1">
      <alignment horizontal="left" vertical="center" wrapText="1"/>
    </xf>
    <xf numFmtId="0" fontId="12" fillId="2" borderId="7" xfId="0" applyFont="1" applyFill="1" applyBorder="1" applyAlignment="1">
      <alignment vertical="center" wrapText="1"/>
    </xf>
    <xf numFmtId="0" fontId="4" fillId="3" borderId="2" xfId="0" applyFont="1" applyFill="1" applyBorder="1" applyAlignment="1" applyProtection="1">
      <alignment horizontal="left" vertical="center" indent="1"/>
      <protection locked="0"/>
    </xf>
    <xf numFmtId="0" fontId="3" fillId="4"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0" fontId="2" fillId="6" borderId="1" xfId="0" applyFont="1" applyFill="1" applyBorder="1" applyAlignment="1">
      <alignment horizontal="left" vertical="center" wrapText="1"/>
    </xf>
    <xf numFmtId="0" fontId="2" fillId="4" borderId="2" xfId="0" applyFont="1" applyFill="1" applyBorder="1" applyAlignment="1">
      <alignment horizontal="center" vertical="center"/>
    </xf>
    <xf numFmtId="0" fontId="9" fillId="5" borderId="3" xfId="0" applyFont="1" applyFill="1" applyBorder="1" applyAlignment="1">
      <alignment horizontal="center" vertical="center" wrapText="1"/>
    </xf>
    <xf numFmtId="0" fontId="9" fillId="3" borderId="3" xfId="0" applyFont="1" applyFill="1" applyBorder="1" applyAlignment="1" applyProtection="1">
      <alignment horizontal="center" vertical="center" wrapText="1"/>
      <protection locked="0"/>
    </xf>
    <xf numFmtId="0" fontId="9" fillId="3" borderId="1" xfId="0" applyFont="1" applyFill="1" applyBorder="1" applyAlignment="1" applyProtection="1">
      <alignment horizontal="center" vertical="center" wrapText="1"/>
      <protection locked="0"/>
    </xf>
    <xf numFmtId="164" fontId="2" fillId="7" borderId="3" xfId="0" applyNumberFormat="1" applyFont="1" applyFill="1" applyBorder="1" applyAlignment="1">
      <alignment horizontal="center" vertical="center" wrapText="1"/>
    </xf>
    <xf numFmtId="164" fontId="2" fillId="7" borderId="1" xfId="0" applyNumberFormat="1" applyFont="1" applyFill="1" applyBorder="1" applyAlignment="1">
      <alignment horizontal="center" vertical="center" wrapText="1"/>
    </xf>
    <xf numFmtId="164" fontId="3" fillId="6" borderId="1" xfId="0" applyNumberFormat="1" applyFont="1" applyFill="1" applyBorder="1" applyAlignment="1">
      <alignment horizontal="center" vertical="center"/>
    </xf>
    <xf numFmtId="0" fontId="2" fillId="4" borderId="1" xfId="0" applyFont="1" applyFill="1" applyBorder="1" applyAlignment="1">
      <alignment vertical="center" wrapText="1"/>
    </xf>
    <xf numFmtId="166" fontId="2" fillId="4" borderId="1" xfId="0" applyNumberFormat="1" applyFont="1" applyFill="1" applyBorder="1" applyAlignment="1">
      <alignment horizontal="center" vertical="center"/>
    </xf>
    <xf numFmtId="0" fontId="2" fillId="5" borderId="1" xfId="0" applyFont="1" applyFill="1" applyBorder="1" applyAlignment="1">
      <alignment vertical="center" wrapText="1"/>
    </xf>
    <xf numFmtId="0" fontId="2" fillId="5" borderId="3" xfId="0" applyFont="1" applyFill="1" applyBorder="1" applyAlignment="1">
      <alignment vertical="center" wrapText="1"/>
    </xf>
    <xf numFmtId="0" fontId="3" fillId="5" borderId="1" xfId="0" applyFont="1" applyFill="1" applyBorder="1" applyAlignment="1">
      <alignment vertical="center" wrapText="1"/>
    </xf>
    <xf numFmtId="0" fontId="4" fillId="8" borderId="2" xfId="0" applyFont="1" applyFill="1" applyBorder="1" applyAlignment="1">
      <alignment vertical="center"/>
    </xf>
    <xf numFmtId="0" fontId="4" fillId="8" borderId="3" xfId="0" applyFont="1" applyFill="1" applyBorder="1" applyAlignment="1">
      <alignment vertical="center"/>
    </xf>
    <xf numFmtId="0" fontId="1" fillId="3" borderId="1" xfId="0" applyFont="1" applyFill="1" applyBorder="1" applyAlignment="1">
      <alignment horizontal="left" vertical="center"/>
    </xf>
    <xf numFmtId="0" fontId="1" fillId="3" borderId="1" xfId="0" applyFont="1" applyFill="1" applyBorder="1" applyAlignment="1">
      <alignment horizontal="center" vertical="center"/>
    </xf>
    <xf numFmtId="0" fontId="4" fillId="2" borderId="8" xfId="0" applyFont="1" applyFill="1" applyBorder="1" applyAlignment="1">
      <alignment horizontal="left" vertical="center"/>
    </xf>
    <xf numFmtId="0" fontId="1" fillId="6" borderId="1" xfId="0" applyFont="1" applyFill="1" applyBorder="1" applyAlignment="1">
      <alignment vertical="center" wrapText="1"/>
    </xf>
    <xf numFmtId="166" fontId="1" fillId="6" borderId="10" xfId="0" applyNumberFormat="1" applyFont="1" applyFill="1" applyBorder="1" applyAlignment="1">
      <alignment horizontal="center" vertical="center" wrapText="1"/>
    </xf>
    <xf numFmtId="0" fontId="1" fillId="3" borderId="1" xfId="0" applyFont="1" applyFill="1" applyBorder="1" applyAlignment="1">
      <alignment horizontal="right" vertical="center"/>
    </xf>
    <xf numFmtId="166" fontId="1" fillId="3" borderId="1" xfId="0" applyNumberFormat="1" applyFont="1" applyFill="1" applyBorder="1" applyAlignment="1">
      <alignment horizontal="center" vertical="center"/>
    </xf>
    <xf numFmtId="0" fontId="15" fillId="0" borderId="0" xfId="0" applyFont="1"/>
    <xf numFmtId="166" fontId="3" fillId="6" borderId="3" xfId="0" applyNumberFormat="1" applyFont="1" applyFill="1" applyBorder="1" applyAlignment="1">
      <alignment horizontal="center" vertical="center"/>
    </xf>
    <xf numFmtId="164" fontId="2" fillId="7" borderId="11" xfId="0" applyNumberFormat="1" applyFont="1" applyFill="1" applyBorder="1" applyAlignment="1" applyProtection="1">
      <alignment horizontal="center" vertical="center" wrapText="1"/>
      <protection locked="0"/>
    </xf>
    <xf numFmtId="166" fontId="1" fillId="7" borderId="10" xfId="0" applyNumberFormat="1" applyFont="1" applyFill="1" applyBorder="1" applyAlignment="1" applyProtection="1">
      <alignment horizontal="center" vertical="center" wrapText="1"/>
      <protection locked="0"/>
    </xf>
    <xf numFmtId="166" fontId="1" fillId="7" borderId="1" xfId="0" applyNumberFormat="1" applyFont="1" applyFill="1" applyBorder="1" applyAlignment="1" applyProtection="1">
      <alignment horizontal="center" vertical="center" wrapText="1"/>
      <protection locked="0"/>
    </xf>
    <xf numFmtId="166" fontId="17" fillId="8" borderId="1" xfId="0" applyNumberFormat="1" applyFont="1" applyFill="1" applyBorder="1" applyAlignment="1">
      <alignment horizontal="center" vertical="center" wrapText="1"/>
    </xf>
    <xf numFmtId="0" fontId="17" fillId="8" borderId="1" xfId="0" applyFont="1" applyFill="1" applyBorder="1" applyAlignment="1">
      <alignment horizontal="right" vertical="center"/>
    </xf>
    <xf numFmtId="166" fontId="18" fillId="4" borderId="1" xfId="0" applyNumberFormat="1" applyFont="1" applyFill="1" applyBorder="1" applyAlignment="1">
      <alignment horizontal="center" vertical="center"/>
    </xf>
    <xf numFmtId="0" fontId="18" fillId="4" borderId="1" xfId="0" applyFont="1" applyFill="1" applyBorder="1" applyAlignment="1">
      <alignment horizontal="center" vertical="center" wrapText="1"/>
    </xf>
    <xf numFmtId="0" fontId="19" fillId="3" borderId="1" xfId="0" applyFont="1" applyFill="1" applyBorder="1" applyAlignment="1">
      <alignment horizontal="center" vertical="center"/>
    </xf>
    <xf numFmtId="166" fontId="0" fillId="0" borderId="0" xfId="0" applyNumberFormat="1" applyAlignment="1">
      <alignment horizontal="left"/>
    </xf>
    <xf numFmtId="0" fontId="13" fillId="8" borderId="1" xfId="0" applyFont="1" applyFill="1" applyBorder="1" applyAlignment="1">
      <alignment horizontal="left" vertical="center" wrapText="1"/>
    </xf>
    <xf numFmtId="0" fontId="14" fillId="3" borderId="2"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3"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3" xfId="0" applyFont="1" applyFill="1" applyBorder="1" applyAlignment="1">
      <alignment horizontal="center" vertical="center"/>
    </xf>
    <xf numFmtId="0" fontId="3" fillId="4" borderId="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3" xfId="0" applyFont="1" applyFill="1" applyBorder="1" applyAlignment="1">
      <alignment horizontal="left" vertical="center" wrapText="1"/>
    </xf>
    <xf numFmtId="0" fontId="2" fillId="6" borderId="2" xfId="0" applyFont="1" applyFill="1" applyBorder="1" applyAlignment="1">
      <alignment horizontal="left" vertical="center" wrapText="1"/>
    </xf>
    <xf numFmtId="0" fontId="2" fillId="6" borderId="4" xfId="0" applyFont="1" applyFill="1" applyBorder="1" applyAlignment="1">
      <alignment horizontal="left" vertical="center" wrapText="1"/>
    </xf>
    <xf numFmtId="0" fontId="2" fillId="6" borderId="3" xfId="0" applyFont="1" applyFill="1" applyBorder="1" applyAlignment="1">
      <alignment horizontal="left" vertical="center" wrapText="1"/>
    </xf>
    <xf numFmtId="0" fontId="1" fillId="4" borderId="2"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3" xfId="0" applyFont="1" applyFill="1" applyBorder="1" applyAlignment="1">
      <alignment horizontal="center" vertical="center"/>
    </xf>
    <xf numFmtId="0" fontId="3" fillId="6" borderId="2" xfId="0" applyFont="1" applyFill="1" applyBorder="1" applyAlignment="1">
      <alignment horizontal="left" vertical="center" wrapText="1"/>
    </xf>
    <xf numFmtId="0" fontId="3" fillId="6" borderId="4" xfId="0" applyFont="1" applyFill="1" applyBorder="1" applyAlignment="1">
      <alignment horizontal="left" vertical="center" wrapText="1"/>
    </xf>
    <xf numFmtId="0" fontId="3" fillId="6" borderId="3" xfId="0" applyFont="1" applyFill="1" applyBorder="1" applyAlignment="1">
      <alignment horizontal="left" vertical="center" wrapText="1"/>
    </xf>
    <xf numFmtId="0" fontId="13" fillId="3" borderId="2" xfId="0" applyFont="1" applyFill="1" applyBorder="1" applyAlignment="1">
      <alignment horizontal="left" vertical="center" wrapText="1"/>
    </xf>
    <xf numFmtId="0" fontId="13" fillId="3" borderId="4" xfId="0" applyFont="1" applyFill="1" applyBorder="1" applyAlignment="1">
      <alignment horizontal="left" vertical="center" wrapText="1"/>
    </xf>
    <xf numFmtId="0" fontId="13" fillId="3" borderId="3" xfId="0" applyFont="1" applyFill="1" applyBorder="1" applyAlignment="1">
      <alignment horizontal="left" vertical="center" wrapText="1"/>
    </xf>
    <xf numFmtId="0" fontId="2" fillId="6" borderId="6" xfId="0" applyFont="1" applyFill="1" applyBorder="1" applyAlignment="1">
      <alignment horizontal="left" vertical="center" wrapText="1"/>
    </xf>
    <xf numFmtId="0" fontId="2" fillId="6" borderId="7" xfId="0" applyFont="1" applyFill="1" applyBorder="1" applyAlignment="1">
      <alignment horizontal="left" vertical="center" wrapText="1"/>
    </xf>
    <xf numFmtId="0" fontId="2" fillId="6" borderId="12" xfId="0" applyFont="1" applyFill="1" applyBorder="1" applyAlignment="1">
      <alignment horizontal="left" vertical="center" wrapText="1"/>
    </xf>
    <xf numFmtId="0" fontId="13" fillId="8" borderId="2" xfId="0" applyFont="1" applyFill="1" applyBorder="1" applyAlignment="1">
      <alignment horizontal="left" vertical="center" wrapText="1"/>
    </xf>
    <xf numFmtId="0" fontId="13" fillId="8" borderId="4" xfId="0" applyFont="1" applyFill="1" applyBorder="1" applyAlignment="1">
      <alignment horizontal="left" vertical="center" wrapText="1"/>
    </xf>
    <xf numFmtId="0" fontId="13" fillId="8" borderId="3" xfId="0" applyFont="1" applyFill="1" applyBorder="1" applyAlignment="1">
      <alignment horizontal="left" vertical="center" wrapText="1"/>
    </xf>
    <xf numFmtId="165" fontId="3" fillId="4" borderId="4" xfId="0" applyNumberFormat="1" applyFont="1" applyFill="1" applyBorder="1" applyAlignment="1">
      <alignment horizontal="center" vertical="center"/>
    </xf>
    <xf numFmtId="165" fontId="3" fillId="4" borderId="3" xfId="0" applyNumberFormat="1" applyFont="1" applyFill="1" applyBorder="1" applyAlignment="1">
      <alignment horizontal="center" vertical="center"/>
    </xf>
    <xf numFmtId="165" fontId="3" fillId="4" borderId="2" xfId="0" applyNumberFormat="1" applyFont="1" applyFill="1" applyBorder="1" applyAlignment="1">
      <alignment horizontal="center" vertical="center"/>
    </xf>
    <xf numFmtId="165" fontId="3" fillId="7" borderId="9" xfId="0" applyNumberFormat="1" applyFont="1" applyFill="1" applyBorder="1" applyAlignment="1" applyProtection="1">
      <alignment horizontal="center" vertical="center" wrapText="1"/>
      <protection locked="0"/>
    </xf>
    <xf numFmtId="165" fontId="3" fillId="7" borderId="5" xfId="0" applyNumberFormat="1" applyFont="1" applyFill="1" applyBorder="1" applyAlignment="1" applyProtection="1">
      <alignment horizontal="center" vertical="center" wrapText="1"/>
      <protection locked="0"/>
    </xf>
    <xf numFmtId="165" fontId="3" fillId="7" borderId="2" xfId="0" applyNumberFormat="1" applyFont="1" applyFill="1" applyBorder="1" applyAlignment="1" applyProtection="1">
      <alignment horizontal="center" vertical="center" wrapText="1"/>
      <protection locked="0"/>
    </xf>
    <xf numFmtId="165" fontId="3" fillId="7" borderId="3"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4" fillId="3" borderId="4" xfId="0" applyNumberFormat="1" applyFont="1" applyFill="1" applyBorder="1" applyAlignment="1" applyProtection="1">
      <alignment horizontal="center" vertical="center"/>
      <protection locked="0"/>
    </xf>
    <xf numFmtId="165" fontId="3" fillId="7" borderId="4" xfId="0" applyNumberFormat="1" applyFont="1" applyFill="1" applyBorder="1" applyAlignment="1" applyProtection="1">
      <alignment horizontal="center" vertical="center" wrapText="1"/>
      <protection locked="0"/>
    </xf>
    <xf numFmtId="165" fontId="4" fillId="3" borderId="4" xfId="0" applyNumberFormat="1" applyFont="1" applyFill="1" applyBorder="1" applyAlignment="1">
      <alignment horizontal="center" vertical="center"/>
    </xf>
    <xf numFmtId="165" fontId="4" fillId="3" borderId="3" xfId="0" applyNumberFormat="1" applyFont="1" applyFill="1" applyBorder="1" applyAlignment="1">
      <alignment horizontal="center" vertical="center"/>
    </xf>
    <xf numFmtId="0" fontId="11" fillId="5" borderId="1" xfId="0" applyFont="1" applyFill="1" applyBorder="1" applyAlignment="1">
      <alignment horizontal="right" vertical="center" wrapText="1"/>
    </xf>
    <xf numFmtId="0" fontId="11" fillId="5" borderId="2" xfId="0" applyFont="1" applyFill="1" applyBorder="1" applyAlignment="1">
      <alignment horizontal="right" vertical="center" wrapText="1"/>
    </xf>
    <xf numFmtId="0" fontId="3" fillId="6" borderId="10" xfId="0" applyFont="1" applyFill="1" applyBorder="1" applyAlignment="1">
      <alignment horizontal="left" vertical="center" wrapText="1"/>
    </xf>
    <xf numFmtId="0" fontId="3" fillId="6" borderId="8" xfId="0" applyFont="1" applyFill="1" applyBorder="1" applyAlignment="1">
      <alignment horizontal="left" vertical="center" wrapText="1"/>
    </xf>
    <xf numFmtId="164" fontId="2" fillId="7" borderId="10" xfId="0" applyNumberFormat="1" applyFont="1" applyFill="1" applyBorder="1" applyAlignment="1" applyProtection="1">
      <alignment horizontal="center" vertical="center" wrapText="1"/>
      <protection locked="0"/>
    </xf>
    <xf numFmtId="164" fontId="2" fillId="7" borderId="8" xfId="0" applyNumberFormat="1" applyFont="1" applyFill="1" applyBorder="1" applyAlignment="1" applyProtection="1">
      <alignment horizontal="center" vertical="center" wrapText="1"/>
      <protection locked="0"/>
    </xf>
    <xf numFmtId="0" fontId="10" fillId="3" borderId="1" xfId="0" applyFont="1" applyFill="1" applyBorder="1" applyAlignment="1">
      <alignment horizontal="right" vertical="center" wrapText="1"/>
    </xf>
    <xf numFmtId="0" fontId="10" fillId="3" borderId="2" xfId="0" applyFont="1" applyFill="1" applyBorder="1" applyAlignment="1">
      <alignment horizontal="right" vertical="center" wrapText="1"/>
    </xf>
    <xf numFmtId="0" fontId="11" fillId="8" borderId="2" xfId="0" applyFont="1" applyFill="1" applyBorder="1" applyAlignment="1">
      <alignment horizontal="left" vertical="center" wrapText="1"/>
    </xf>
    <xf numFmtId="0" fontId="11" fillId="8" borderId="3" xfId="0" applyFont="1" applyFill="1" applyBorder="1" applyAlignment="1">
      <alignment horizontal="left" vertical="center" wrapText="1"/>
    </xf>
    <xf numFmtId="0" fontId="1" fillId="6" borderId="1" xfId="0" applyFont="1" applyFill="1" applyBorder="1" applyAlignment="1">
      <alignment horizontal="right" vertical="center" wrapText="1"/>
    </xf>
    <xf numFmtId="0" fontId="1" fillId="6" borderId="2" xfId="0" applyFont="1" applyFill="1" applyBorder="1" applyAlignment="1">
      <alignment horizontal="right" vertical="center" wrapText="1"/>
    </xf>
    <xf numFmtId="164" fontId="2" fillId="7" borderId="11" xfId="0" applyNumberFormat="1" applyFont="1" applyFill="1" applyBorder="1" applyAlignment="1" applyProtection="1">
      <alignment horizontal="center" vertical="center" wrapText="1"/>
      <protection locked="0"/>
    </xf>
    <xf numFmtId="0" fontId="11" fillId="3" borderId="11" xfId="0" applyFont="1" applyFill="1" applyBorder="1" applyAlignment="1">
      <alignment horizontal="left" vertical="center"/>
    </xf>
    <xf numFmtId="0" fontId="11" fillId="3" borderId="12" xfId="0" applyFont="1" applyFill="1" applyBorder="1" applyAlignment="1">
      <alignment horizontal="left" vertic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402167</xdr:colOff>
      <xdr:row>0</xdr:row>
      <xdr:rowOff>116417</xdr:rowOff>
    </xdr:from>
    <xdr:to>
      <xdr:col>5</xdr:col>
      <xdr:colOff>177361</xdr:colOff>
      <xdr:row>1</xdr:row>
      <xdr:rowOff>1037167</xdr:rowOff>
    </xdr:to>
    <xdr:pic>
      <xdr:nvPicPr>
        <xdr:cNvPr id="4" name="Afbeelding 3" descr="Afbeelding met tekst, illustratie&#10;&#10;Automatisch gegenereerde beschrijving">
          <a:extLst>
            <a:ext uri="{FF2B5EF4-FFF2-40B4-BE49-F238E27FC236}">
              <a16:creationId xmlns:a16="http://schemas.microsoft.com/office/drawing/2014/main" id="{33B6B94C-7B95-BF49-BAA2-A6FE18908CE6}"/>
            </a:ext>
          </a:extLst>
        </xdr:cNvPr>
        <xdr:cNvPicPr>
          <a:picLocks noChangeAspect="1"/>
        </xdr:cNvPicPr>
      </xdr:nvPicPr>
      <xdr:blipFill>
        <a:blip xmlns:r="http://schemas.openxmlformats.org/officeDocument/2006/relationships" r:embed="rId1"/>
        <a:stretch>
          <a:fillRect/>
        </a:stretch>
      </xdr:blipFill>
      <xdr:spPr>
        <a:xfrm>
          <a:off x="12202584" y="116417"/>
          <a:ext cx="3839194" cy="13017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Library/Dropbox%20BIC%20BV/BiC%20bv%20Dropbox/BiC%20Leeuwarden/BiC%20Leeuwarden/BiC_consultancy/Zaam%20Scholengroep/EA%20Keuring%20en%20onderhoud%20Blusmateriaal/aanbestedingsdocument%20en%20bijlagen/definitief/Bijlage%208%20Beoordelingsformulier%20kwaliteit.xlsx?7173970D" TargetMode="External"/><Relationship Id="rId1" Type="http://schemas.openxmlformats.org/officeDocument/2006/relationships/externalLinkPath" Target="file:///7173970D/Bijlage%208%20Beoordelingsformulier%20kwalitei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oordelen 1. Open vragen"/>
      <sheetName val="Beoordelaar 1"/>
      <sheetName val="Beoordelaar 2"/>
      <sheetName val="Beoordelaar 3"/>
      <sheetName val="Consensus"/>
      <sheetName val="Eindscores"/>
    </sheetNames>
    <sheetDataSet>
      <sheetData sheetId="0">
        <row r="1">
          <cell r="A1" t="str">
            <v>1.	OPEN VRAGEN</v>
          </cell>
        </row>
      </sheetData>
      <sheetData sheetId="1">
        <row r="1">
          <cell r="C1" t="str">
            <v>Inschrijver 1</v>
          </cell>
          <cell r="F1" t="str">
            <v>Inschrijver 2</v>
          </cell>
          <cell r="I1" t="str">
            <v>Inschrijver 3</v>
          </cell>
        </row>
      </sheetData>
      <sheetData sheetId="2"/>
      <sheetData sheetId="3"/>
      <sheetData sheetId="4">
        <row r="24">
          <cell r="D24" t="e">
            <v>#VALUE!</v>
          </cell>
        </row>
      </sheetData>
      <sheetData sheetId="5"/>
    </sheetDataSet>
  </externalBook>
</externalLink>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D50"/>
  <sheetViews>
    <sheetView showGridLines="0" topLeftCell="A80" zoomScale="120" zoomScaleNormal="120" workbookViewId="0">
      <selection activeCell="A24" sqref="A24:A28"/>
    </sheetView>
  </sheetViews>
  <sheetFormatPr baseColWidth="10" defaultColWidth="8.83203125" defaultRowHeight="15" x14ac:dyDescent="0.2"/>
  <cols>
    <col min="1" max="1" width="80.83203125" customWidth="1"/>
    <col min="2" max="2" width="25.83203125" style="1" customWidth="1"/>
    <col min="3" max="3" width="48.1640625" customWidth="1"/>
    <col min="4" max="4" width="44.5" customWidth="1"/>
  </cols>
  <sheetData>
    <row r="1" spans="1:4" ht="30" customHeight="1" x14ac:dyDescent="0.2">
      <c r="A1" s="69" t="s">
        <v>19</v>
      </c>
      <c r="B1" s="70"/>
      <c r="C1" s="71"/>
    </row>
    <row r="2" spans="1:4" s="2" customFormat="1" ht="130" customHeight="1" x14ac:dyDescent="0.2">
      <c r="A2" s="72" t="s">
        <v>38</v>
      </c>
      <c r="B2" s="73"/>
      <c r="C2" s="74"/>
    </row>
    <row r="3" spans="1:4" s="2" customFormat="1" ht="30" customHeight="1" x14ac:dyDescent="0.2">
      <c r="A3" s="75" t="s">
        <v>11</v>
      </c>
      <c r="B3" s="76"/>
      <c r="C3" s="77"/>
    </row>
    <row r="4" spans="1:4" ht="35" customHeight="1" x14ac:dyDescent="0.2">
      <c r="A4" s="35" t="s">
        <v>37</v>
      </c>
      <c r="B4" s="33" t="s">
        <v>3</v>
      </c>
      <c r="C4" s="34" t="s">
        <v>4</v>
      </c>
      <c r="D4" s="19" t="s">
        <v>2</v>
      </c>
    </row>
    <row r="5" spans="1:4" s="15" customFormat="1" ht="20" customHeight="1" x14ac:dyDescent="0.2">
      <c r="A5" s="78" t="s">
        <v>22</v>
      </c>
      <c r="B5" s="31" t="s">
        <v>13</v>
      </c>
      <c r="C5" s="32">
        <v>16000</v>
      </c>
      <c r="D5" s="19" t="s">
        <v>13</v>
      </c>
    </row>
    <row r="6" spans="1:4" s="15" customFormat="1" ht="20" customHeight="1" x14ac:dyDescent="0.2">
      <c r="A6" s="79"/>
      <c r="B6" s="31" t="s">
        <v>14</v>
      </c>
      <c r="C6" s="32">
        <v>12800</v>
      </c>
      <c r="D6" s="19" t="s">
        <v>14</v>
      </c>
    </row>
    <row r="7" spans="1:4" s="15" customFormat="1" ht="20" customHeight="1" x14ac:dyDescent="0.2">
      <c r="A7" s="79"/>
      <c r="B7" s="31" t="s">
        <v>15</v>
      </c>
      <c r="C7" s="32">
        <v>0</v>
      </c>
      <c r="D7" s="19" t="s">
        <v>15</v>
      </c>
    </row>
    <row r="8" spans="1:4" s="15" customFormat="1" ht="20" customHeight="1" x14ac:dyDescent="0.2">
      <c r="A8" s="79"/>
      <c r="B8" s="31" t="s">
        <v>16</v>
      </c>
      <c r="C8" s="52">
        <v>-32000</v>
      </c>
      <c r="D8" s="19" t="s">
        <v>16</v>
      </c>
    </row>
    <row r="9" spans="1:4" s="15" customFormat="1" ht="20" customHeight="1" x14ac:dyDescent="0.2">
      <c r="A9" s="80"/>
      <c r="B9" s="31" t="s">
        <v>17</v>
      </c>
      <c r="C9" s="53" t="s">
        <v>12</v>
      </c>
      <c r="D9" s="19" t="s">
        <v>17</v>
      </c>
    </row>
    <row r="10" spans="1:4" ht="35" customHeight="1" x14ac:dyDescent="0.2">
      <c r="A10" s="35" t="s">
        <v>39</v>
      </c>
      <c r="B10" s="33" t="s">
        <v>3</v>
      </c>
      <c r="C10" s="34" t="s">
        <v>4</v>
      </c>
    </row>
    <row r="11" spans="1:4" s="15" customFormat="1" ht="20" customHeight="1" x14ac:dyDescent="0.2">
      <c r="A11" s="78" t="s">
        <v>22</v>
      </c>
      <c r="B11" s="31" t="s">
        <v>13</v>
      </c>
      <c r="C11" s="32">
        <v>16000</v>
      </c>
      <c r="D11" s="19" t="s">
        <v>13</v>
      </c>
    </row>
    <row r="12" spans="1:4" s="15" customFormat="1" ht="20" customHeight="1" x14ac:dyDescent="0.2">
      <c r="A12" s="79"/>
      <c r="B12" s="31" t="s">
        <v>14</v>
      </c>
      <c r="C12" s="32">
        <v>13000</v>
      </c>
    </row>
    <row r="13" spans="1:4" s="15" customFormat="1" ht="20" customHeight="1" x14ac:dyDescent="0.2">
      <c r="A13" s="79"/>
      <c r="B13" s="31" t="s">
        <v>15</v>
      </c>
      <c r="C13" s="32">
        <v>0</v>
      </c>
    </row>
    <row r="14" spans="1:4" s="15" customFormat="1" ht="20" customHeight="1" x14ac:dyDescent="0.2">
      <c r="A14" s="79"/>
      <c r="B14" s="31" t="s">
        <v>16</v>
      </c>
      <c r="C14" s="52">
        <v>-32000</v>
      </c>
    </row>
    <row r="15" spans="1:4" s="15" customFormat="1" ht="20" customHeight="1" x14ac:dyDescent="0.2">
      <c r="A15" s="80"/>
      <c r="B15" s="31" t="s">
        <v>17</v>
      </c>
      <c r="C15" s="53" t="s">
        <v>12</v>
      </c>
    </row>
    <row r="16" spans="1:4" ht="35" customHeight="1" x14ac:dyDescent="0.2">
      <c r="A16" s="35" t="s">
        <v>40</v>
      </c>
      <c r="B16" s="33" t="s">
        <v>3</v>
      </c>
      <c r="C16" s="34" t="s">
        <v>4</v>
      </c>
    </row>
    <row r="17" spans="1:4" s="15" customFormat="1" ht="20" customHeight="1" x14ac:dyDescent="0.2">
      <c r="A17" s="78" t="s">
        <v>22</v>
      </c>
      <c r="B17" s="31" t="s">
        <v>13</v>
      </c>
      <c r="C17" s="32">
        <v>16000</v>
      </c>
      <c r="D17" s="19" t="s">
        <v>13</v>
      </c>
    </row>
    <row r="18" spans="1:4" s="15" customFormat="1" ht="20" customHeight="1" x14ac:dyDescent="0.2">
      <c r="A18" s="79"/>
      <c r="B18" s="31" t="s">
        <v>14</v>
      </c>
      <c r="C18" s="32">
        <v>13000</v>
      </c>
    </row>
    <row r="19" spans="1:4" s="15" customFormat="1" ht="20" customHeight="1" x14ac:dyDescent="0.2">
      <c r="A19" s="79"/>
      <c r="B19" s="31" t="s">
        <v>15</v>
      </c>
      <c r="C19" s="32">
        <v>0</v>
      </c>
    </row>
    <row r="20" spans="1:4" s="15" customFormat="1" ht="20" customHeight="1" x14ac:dyDescent="0.2">
      <c r="A20" s="79"/>
      <c r="B20" s="31" t="s">
        <v>16</v>
      </c>
      <c r="C20" s="52">
        <v>-32000</v>
      </c>
    </row>
    <row r="21" spans="1:4" s="15" customFormat="1" ht="20" customHeight="1" x14ac:dyDescent="0.2">
      <c r="A21" s="80"/>
      <c r="B21" s="31" t="s">
        <v>17</v>
      </c>
      <c r="C21" s="53" t="s">
        <v>12</v>
      </c>
    </row>
    <row r="22" spans="1:4" ht="35" customHeight="1" x14ac:dyDescent="0.2">
      <c r="A22" s="81" t="s">
        <v>44</v>
      </c>
      <c r="B22" s="82"/>
      <c r="C22" s="83"/>
    </row>
    <row r="23" spans="1:4" ht="35" customHeight="1" x14ac:dyDescent="0.2">
      <c r="A23" s="35" t="s">
        <v>45</v>
      </c>
      <c r="B23" s="33" t="s">
        <v>3</v>
      </c>
      <c r="C23" s="34" t="s">
        <v>4</v>
      </c>
    </row>
    <row r="24" spans="1:4" s="15" customFormat="1" ht="20" customHeight="1" x14ac:dyDescent="0.2">
      <c r="A24" s="78" t="s">
        <v>46</v>
      </c>
      <c r="B24" s="31" t="s">
        <v>13</v>
      </c>
      <c r="C24" s="32">
        <v>4000</v>
      </c>
      <c r="D24" s="19" t="s">
        <v>13</v>
      </c>
    </row>
    <row r="25" spans="1:4" s="15" customFormat="1" ht="20" customHeight="1" x14ac:dyDescent="0.2">
      <c r="A25" s="79"/>
      <c r="B25" s="31" t="s">
        <v>14</v>
      </c>
      <c r="C25" s="32">
        <v>3250</v>
      </c>
    </row>
    <row r="26" spans="1:4" s="15" customFormat="1" ht="20" customHeight="1" x14ac:dyDescent="0.2">
      <c r="A26" s="79"/>
      <c r="B26" s="31" t="s">
        <v>15</v>
      </c>
      <c r="C26" s="32">
        <v>0</v>
      </c>
    </row>
    <row r="27" spans="1:4" s="15" customFormat="1" ht="20" customHeight="1" x14ac:dyDescent="0.2">
      <c r="A27" s="79"/>
      <c r="B27" s="31" t="s">
        <v>16</v>
      </c>
      <c r="C27" s="52">
        <v>-8000</v>
      </c>
    </row>
    <row r="28" spans="1:4" s="15" customFormat="1" ht="20" customHeight="1" x14ac:dyDescent="0.2">
      <c r="A28" s="80"/>
      <c r="B28" s="31" t="s">
        <v>17</v>
      </c>
      <c r="C28" s="53" t="s">
        <v>12</v>
      </c>
    </row>
    <row r="29" spans="1:4" ht="35" customHeight="1" x14ac:dyDescent="0.2">
      <c r="A29" s="35" t="s">
        <v>47</v>
      </c>
      <c r="B29" s="33" t="s">
        <v>3</v>
      </c>
      <c r="C29" s="34" t="s">
        <v>4</v>
      </c>
    </row>
    <row r="30" spans="1:4" s="15" customFormat="1" ht="20" customHeight="1" x14ac:dyDescent="0.2">
      <c r="A30" s="78" t="s">
        <v>46</v>
      </c>
      <c r="B30" s="31" t="s">
        <v>13</v>
      </c>
      <c r="C30" s="32">
        <v>4000</v>
      </c>
      <c r="D30" s="19" t="s">
        <v>13</v>
      </c>
    </row>
    <row r="31" spans="1:4" s="15" customFormat="1" ht="20" customHeight="1" x14ac:dyDescent="0.2">
      <c r="A31" s="79"/>
      <c r="B31" s="31" t="s">
        <v>14</v>
      </c>
      <c r="C31" s="32">
        <v>3250</v>
      </c>
    </row>
    <row r="32" spans="1:4" s="15" customFormat="1" ht="20" customHeight="1" x14ac:dyDescent="0.2">
      <c r="A32" s="79"/>
      <c r="B32" s="31" t="s">
        <v>15</v>
      </c>
      <c r="C32" s="32">
        <v>0</v>
      </c>
    </row>
    <row r="33" spans="1:4" s="15" customFormat="1" ht="20" customHeight="1" x14ac:dyDescent="0.2">
      <c r="A33" s="79"/>
      <c r="B33" s="31" t="s">
        <v>16</v>
      </c>
      <c r="C33" s="52">
        <v>-8000</v>
      </c>
    </row>
    <row r="34" spans="1:4" s="15" customFormat="1" ht="20" customHeight="1" x14ac:dyDescent="0.2">
      <c r="A34" s="80"/>
      <c r="B34" s="31" t="s">
        <v>17</v>
      </c>
      <c r="C34" s="53" t="s">
        <v>12</v>
      </c>
    </row>
    <row r="35" spans="1:4" ht="35" customHeight="1" x14ac:dyDescent="0.2">
      <c r="A35" s="35" t="s">
        <v>48</v>
      </c>
      <c r="B35" s="33" t="s">
        <v>3</v>
      </c>
      <c r="C35" s="34" t="s">
        <v>4</v>
      </c>
    </row>
    <row r="36" spans="1:4" s="15" customFormat="1" ht="20" customHeight="1" x14ac:dyDescent="0.2">
      <c r="A36" s="78" t="s">
        <v>46</v>
      </c>
      <c r="B36" s="31" t="s">
        <v>13</v>
      </c>
      <c r="C36" s="32">
        <v>4000</v>
      </c>
      <c r="D36" s="19" t="s">
        <v>13</v>
      </c>
    </row>
    <row r="37" spans="1:4" s="15" customFormat="1" ht="20" customHeight="1" x14ac:dyDescent="0.2">
      <c r="A37" s="79"/>
      <c r="B37" s="31" t="s">
        <v>14</v>
      </c>
      <c r="C37" s="32">
        <v>3250</v>
      </c>
    </row>
    <row r="38" spans="1:4" s="15" customFormat="1" ht="20" customHeight="1" x14ac:dyDescent="0.2">
      <c r="A38" s="79"/>
      <c r="B38" s="31" t="s">
        <v>15</v>
      </c>
      <c r="C38" s="32">
        <v>0</v>
      </c>
    </row>
    <row r="39" spans="1:4" s="15" customFormat="1" ht="20" customHeight="1" x14ac:dyDescent="0.2">
      <c r="A39" s="79"/>
      <c r="B39" s="31" t="s">
        <v>16</v>
      </c>
      <c r="C39" s="52">
        <v>-8000</v>
      </c>
    </row>
    <row r="40" spans="1:4" s="15" customFormat="1" ht="20" customHeight="1" x14ac:dyDescent="0.2">
      <c r="A40" s="80"/>
      <c r="B40" s="31" t="s">
        <v>17</v>
      </c>
      <c r="C40" s="53" t="s">
        <v>12</v>
      </c>
    </row>
    <row r="41" spans="1:4" ht="35" customHeight="1" x14ac:dyDescent="0.2">
      <c r="A41" s="35" t="s">
        <v>49</v>
      </c>
      <c r="B41" s="33" t="s">
        <v>3</v>
      </c>
      <c r="C41" s="34" t="s">
        <v>4</v>
      </c>
    </row>
    <row r="42" spans="1:4" s="15" customFormat="1" ht="20" customHeight="1" x14ac:dyDescent="0.2">
      <c r="A42" s="78" t="s">
        <v>46</v>
      </c>
      <c r="B42" s="31" t="s">
        <v>13</v>
      </c>
      <c r="C42" s="32">
        <v>4000</v>
      </c>
      <c r="D42" s="19" t="s">
        <v>13</v>
      </c>
    </row>
    <row r="43" spans="1:4" s="15" customFormat="1" ht="20" customHeight="1" x14ac:dyDescent="0.2">
      <c r="A43" s="79"/>
      <c r="B43" s="31" t="s">
        <v>14</v>
      </c>
      <c r="C43" s="32">
        <v>3250</v>
      </c>
    </row>
    <row r="44" spans="1:4" s="15" customFormat="1" ht="20" customHeight="1" x14ac:dyDescent="0.2">
      <c r="A44" s="79"/>
      <c r="B44" s="31" t="s">
        <v>15</v>
      </c>
      <c r="C44" s="32">
        <v>0</v>
      </c>
    </row>
    <row r="45" spans="1:4" s="15" customFormat="1" ht="20" customHeight="1" x14ac:dyDescent="0.2">
      <c r="A45" s="79"/>
      <c r="B45" s="31" t="s">
        <v>16</v>
      </c>
      <c r="C45" s="52">
        <v>-8000</v>
      </c>
      <c r="D45" s="55"/>
    </row>
    <row r="46" spans="1:4" s="15" customFormat="1" ht="20" customHeight="1" x14ac:dyDescent="0.2">
      <c r="A46" s="80"/>
      <c r="B46" s="31" t="s">
        <v>17</v>
      </c>
      <c r="C46" s="53" t="s">
        <v>12</v>
      </c>
    </row>
    <row r="47" spans="1:4" ht="15" customHeight="1" x14ac:dyDescent="0.2">
      <c r="A47" s="60"/>
      <c r="B47" s="61"/>
      <c r="C47" s="62"/>
    </row>
    <row r="48" spans="1:4" s="2" customFormat="1" ht="30" customHeight="1" x14ac:dyDescent="0.2">
      <c r="A48" s="63" t="s">
        <v>36</v>
      </c>
      <c r="B48" s="64"/>
      <c r="C48" s="65"/>
    </row>
    <row r="49" spans="1:3" ht="60" customHeight="1" x14ac:dyDescent="0.2">
      <c r="A49" s="66" t="s">
        <v>18</v>
      </c>
      <c r="B49" s="67"/>
      <c r="C49" s="68"/>
    </row>
    <row r="50" spans="1:3" x14ac:dyDescent="0.2">
      <c r="A50" s="57" t="s">
        <v>8</v>
      </c>
      <c r="B50" s="58"/>
      <c r="C50" s="59"/>
    </row>
  </sheetData>
  <sheetProtection algorithmName="SHA-512" hashValue="XXuziCHoaxzddmWoHNqQ1aRy1hHbNjAjRvWDOEXWnGLaFw4Zpi3ftnckmqu5JjOlWoBMWqnmcRE6n83Kzm1YvQ==" saltValue="iURhvPbmmLlWhVz2li7FkA==" spinCount="100000" sheet="1" objects="1" scenarios="1"/>
  <mergeCells count="15">
    <mergeCell ref="A50:C50"/>
    <mergeCell ref="A47:C47"/>
    <mergeCell ref="A48:C48"/>
    <mergeCell ref="A49:C49"/>
    <mergeCell ref="A1:C1"/>
    <mergeCell ref="A2:C2"/>
    <mergeCell ref="A3:C3"/>
    <mergeCell ref="A5:A9"/>
    <mergeCell ref="A11:A15"/>
    <mergeCell ref="A17:A21"/>
    <mergeCell ref="A24:A28"/>
    <mergeCell ref="A22:C22"/>
    <mergeCell ref="A30:A34"/>
    <mergeCell ref="A36:A40"/>
    <mergeCell ref="A42:A46"/>
  </mergeCells>
  <pageMargins left="0.31496062992125984" right="0.31496062992125984" top="0.35433070866141736" bottom="0.35433070866141736" header="0.31496062992125984" footer="0.31496062992125984"/>
  <pageSetup paperSize="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17"/>
  <sheetViews>
    <sheetView showGridLines="0" zoomScaleNormal="100" zoomScalePageLayoutView="85" workbookViewId="0">
      <selection activeCell="A8" sqref="A8"/>
    </sheetView>
  </sheetViews>
  <sheetFormatPr baseColWidth="10" defaultColWidth="8.83203125" defaultRowHeight="13" x14ac:dyDescent="0.15"/>
  <cols>
    <col min="1" max="1" width="90.83203125" style="1" customWidth="1"/>
    <col min="2" max="2" width="2.83203125" style="5" customWidth="1"/>
    <col min="3" max="3" width="35.83203125" style="4" customWidth="1"/>
    <col min="4" max="4" width="3.83203125" style="4" customWidth="1"/>
    <col min="5" max="5" width="2.83203125" style="4" customWidth="1"/>
    <col min="6" max="6" width="35.83203125" style="4" customWidth="1"/>
    <col min="7" max="7" width="3.83203125" style="4" customWidth="1"/>
    <col min="8" max="8" width="2.83203125" style="4" customWidth="1"/>
    <col min="9" max="9" width="35.83203125" style="1" customWidth="1"/>
    <col min="10" max="10" width="3.83203125" style="1" customWidth="1"/>
    <col min="11" max="11" width="11.6640625" style="1" bestFit="1" customWidth="1"/>
    <col min="12" max="16384" width="8.83203125" style="1"/>
  </cols>
  <sheetData>
    <row r="1" spans="1:11" ht="50" customHeight="1" x14ac:dyDescent="0.2">
      <c r="A1" s="20" t="s">
        <v>26</v>
      </c>
      <c r="B1" s="9"/>
      <c r="C1" s="93" t="s">
        <v>5</v>
      </c>
      <c r="D1" s="92"/>
      <c r="E1" s="9"/>
      <c r="F1" s="91" t="s">
        <v>6</v>
      </c>
      <c r="G1" s="92"/>
      <c r="H1" s="9"/>
      <c r="I1" s="91" t="s">
        <v>7</v>
      </c>
      <c r="J1" s="92"/>
      <c r="K1" s="3"/>
    </row>
    <row r="2" spans="1:11" ht="40" customHeight="1" x14ac:dyDescent="0.15">
      <c r="A2" s="21" t="str">
        <f>'Beoordelen kwaliteit'!A3</f>
        <v>1.A Beantwoording open vragen</v>
      </c>
      <c r="B2" s="6"/>
      <c r="C2" s="84" t="s">
        <v>2</v>
      </c>
      <c r="D2" s="85"/>
      <c r="E2" s="6"/>
      <c r="F2" s="86" t="s">
        <v>2</v>
      </c>
      <c r="G2" s="85"/>
      <c r="H2" s="6"/>
      <c r="I2" s="86" t="s">
        <v>2</v>
      </c>
      <c r="J2" s="85"/>
    </row>
    <row r="3" spans="1:11" ht="40" customHeight="1" x14ac:dyDescent="0.15">
      <c r="A3" s="22" t="str">
        <f>'Beoordelen kwaliteit'!A4</f>
        <v>1.1 	PLAN VAN AANPAK IMPLEMENTATIE ROOSTERPAKKET</v>
      </c>
      <c r="B3" s="7"/>
      <c r="C3" s="16" t="s">
        <v>2</v>
      </c>
      <c r="D3" s="17"/>
      <c r="E3" s="18"/>
      <c r="F3" s="16" t="s">
        <v>2</v>
      </c>
      <c r="G3" s="17"/>
      <c r="H3" s="18"/>
      <c r="I3" s="16" t="s">
        <v>2</v>
      </c>
      <c r="J3" s="17"/>
    </row>
    <row r="4" spans="1:11" ht="130" customHeight="1" x14ac:dyDescent="0.15">
      <c r="A4" s="23" t="str">
        <f>'Beoordelen kwaliteit'!A5</f>
        <v>Zie "Bijlage 6 Kwaliteit"</v>
      </c>
      <c r="B4" s="7"/>
      <c r="C4" s="94" t="s">
        <v>0</v>
      </c>
      <c r="D4" s="90"/>
      <c r="E4" s="18"/>
      <c r="F4" s="89" t="s">
        <v>0</v>
      </c>
      <c r="G4" s="90"/>
      <c r="H4" s="18"/>
      <c r="I4" s="89" t="s">
        <v>0</v>
      </c>
      <c r="J4" s="90"/>
    </row>
    <row r="5" spans="1:11" ht="40" customHeight="1" x14ac:dyDescent="0.15">
      <c r="A5" s="22" t="str">
        <f>'Beoordelen kwaliteit'!A10</f>
        <v>1.2 	GEBRUIKERS ERVARINGEN/ TRAININGEN / KWALITEIT EN FLEXIBILITEIT NA IMPLEMENTATIE</v>
      </c>
      <c r="B5" s="7"/>
      <c r="C5" s="16" t="s">
        <v>2</v>
      </c>
      <c r="D5" s="17"/>
      <c r="E5" s="18"/>
      <c r="F5" s="16" t="s">
        <v>2</v>
      </c>
      <c r="G5" s="17"/>
      <c r="H5" s="18"/>
      <c r="I5" s="16" t="s">
        <v>2</v>
      </c>
      <c r="J5" s="17"/>
    </row>
    <row r="6" spans="1:11" ht="130" customHeight="1" x14ac:dyDescent="0.15">
      <c r="A6" s="23" t="str">
        <f>'Beoordelen kwaliteit'!A11</f>
        <v>Zie "Bijlage 6 Kwaliteit"</v>
      </c>
      <c r="B6" s="7"/>
      <c r="C6" s="87" t="s">
        <v>0</v>
      </c>
      <c r="D6" s="88"/>
      <c r="E6" s="18"/>
      <c r="F6" s="89" t="s">
        <v>0</v>
      </c>
      <c r="G6" s="90"/>
      <c r="H6" s="18"/>
      <c r="I6" s="89" t="s">
        <v>0</v>
      </c>
      <c r="J6" s="90"/>
    </row>
    <row r="7" spans="1:11" ht="40" customHeight="1" x14ac:dyDescent="0.15">
      <c r="A7" s="22" t="str">
        <f>'Beoordelen kwaliteit'!A16</f>
        <v>1.3	 AANVRAGEN VANUIT OPDRACHTGEVER AAN DE HELPDESK VAN INSCHRIJVER</v>
      </c>
      <c r="B7" s="7"/>
      <c r="C7" s="16" t="s">
        <v>2</v>
      </c>
      <c r="D7" s="17"/>
      <c r="E7" s="18"/>
      <c r="F7" s="16" t="s">
        <v>2</v>
      </c>
      <c r="G7" s="17"/>
      <c r="H7" s="18"/>
      <c r="I7" s="16" t="s">
        <v>2</v>
      </c>
      <c r="J7" s="17"/>
    </row>
    <row r="8" spans="1:11" ht="130" customHeight="1" x14ac:dyDescent="0.15">
      <c r="A8" s="23" t="str">
        <f>'Beoordelen kwaliteit'!A17</f>
        <v>Zie "Bijlage 6 Kwaliteit"</v>
      </c>
      <c r="B8" s="7"/>
      <c r="C8" s="87" t="s">
        <v>0</v>
      </c>
      <c r="D8" s="88"/>
      <c r="E8" s="18"/>
      <c r="F8" s="89" t="s">
        <v>0</v>
      </c>
      <c r="G8" s="90"/>
      <c r="H8" s="18"/>
      <c r="I8" s="89" t="s">
        <v>0</v>
      </c>
      <c r="J8" s="90"/>
    </row>
    <row r="9" spans="1:11" ht="40" customHeight="1" x14ac:dyDescent="0.15">
      <c r="A9" s="56" t="str">
        <f>'Beoordelen kwaliteit'!A22</f>
        <v>1.4	SLA INCIDENTEN EN SLA HERSTELTIJDEN</v>
      </c>
      <c r="B9" s="6"/>
      <c r="C9" s="84" t="s">
        <v>2</v>
      </c>
      <c r="D9" s="85"/>
      <c r="E9" s="6"/>
      <c r="F9" s="86" t="s">
        <v>2</v>
      </c>
      <c r="G9" s="85"/>
      <c r="H9" s="6"/>
      <c r="I9" s="86" t="s">
        <v>2</v>
      </c>
      <c r="J9" s="85"/>
    </row>
    <row r="10" spans="1:11" ht="40" customHeight="1" x14ac:dyDescent="0.15">
      <c r="A10" s="22" t="str">
        <f>'Beoordelen kwaliteit'!A23</f>
        <v>Zware incidenten</v>
      </c>
      <c r="B10" s="7"/>
      <c r="C10" s="16" t="s">
        <v>2</v>
      </c>
      <c r="D10" s="17"/>
      <c r="E10" s="18"/>
      <c r="F10" s="16" t="s">
        <v>2</v>
      </c>
      <c r="G10" s="17"/>
      <c r="H10" s="18"/>
      <c r="I10" s="16" t="s">
        <v>2</v>
      </c>
      <c r="J10" s="17"/>
    </row>
    <row r="11" spans="1:11" ht="130" customHeight="1" x14ac:dyDescent="0.15">
      <c r="A11" s="23" t="str">
        <f>'Beoordelen kwaliteit'!A24</f>
        <v xml:space="preserve">Zie "Bijlage 6 Kwaliteit" en "Formulier D - invulformulier open vraag 7.1.4". </v>
      </c>
      <c r="B11" s="7"/>
      <c r="C11" s="87" t="s">
        <v>0</v>
      </c>
      <c r="D11" s="88"/>
      <c r="E11" s="18"/>
      <c r="F11" s="89" t="s">
        <v>0</v>
      </c>
      <c r="G11" s="90"/>
      <c r="H11" s="18"/>
      <c r="I11" s="89" t="s">
        <v>0</v>
      </c>
      <c r="J11" s="90"/>
    </row>
    <row r="12" spans="1:11" ht="40" customHeight="1" x14ac:dyDescent="0.15">
      <c r="A12" s="22" t="str">
        <f>'Beoordelen kwaliteit'!A29</f>
        <v>Minder zware incidenten</v>
      </c>
      <c r="B12" s="7"/>
      <c r="C12" s="16" t="s">
        <v>2</v>
      </c>
      <c r="D12" s="17"/>
      <c r="E12" s="18"/>
      <c r="F12" s="16" t="s">
        <v>2</v>
      </c>
      <c r="G12" s="17"/>
      <c r="H12" s="18"/>
      <c r="I12" s="16" t="s">
        <v>2</v>
      </c>
      <c r="J12" s="17"/>
    </row>
    <row r="13" spans="1:11" ht="130" customHeight="1" x14ac:dyDescent="0.15">
      <c r="A13" s="23" t="str">
        <f>'Beoordelen kwaliteit'!A30</f>
        <v xml:space="preserve">Zie "Bijlage 6 Kwaliteit" en "Formulier D - invulformulier open vraag 7.1.4". </v>
      </c>
      <c r="B13" s="7"/>
      <c r="C13" s="87" t="s">
        <v>0</v>
      </c>
      <c r="D13" s="88"/>
      <c r="E13" s="18"/>
      <c r="F13" s="89" t="s">
        <v>0</v>
      </c>
      <c r="G13" s="90"/>
      <c r="H13" s="18"/>
      <c r="I13" s="89" t="s">
        <v>0</v>
      </c>
      <c r="J13" s="90"/>
    </row>
    <row r="14" spans="1:11" ht="40" customHeight="1" x14ac:dyDescent="0.15">
      <c r="A14" s="22" t="str">
        <f>'Beoordelen kwaliteit'!A35</f>
        <v>Kleine problemen</v>
      </c>
      <c r="B14" s="7"/>
      <c r="C14" s="16" t="s">
        <v>2</v>
      </c>
      <c r="D14" s="17"/>
      <c r="E14" s="18"/>
      <c r="F14" s="16" t="s">
        <v>2</v>
      </c>
      <c r="G14" s="17"/>
      <c r="H14" s="18"/>
      <c r="I14" s="16" t="s">
        <v>2</v>
      </c>
      <c r="J14" s="17"/>
    </row>
    <row r="15" spans="1:11" ht="130" customHeight="1" x14ac:dyDescent="0.15">
      <c r="A15" s="23" t="str">
        <f>'Beoordelen kwaliteit'!A36</f>
        <v xml:space="preserve">Zie "Bijlage 6 Kwaliteit" en "Formulier D - invulformulier open vraag 7.1.4". </v>
      </c>
      <c r="B15" s="7"/>
      <c r="C15" s="87" t="s">
        <v>0</v>
      </c>
      <c r="D15" s="88"/>
      <c r="E15" s="18"/>
      <c r="F15" s="89" t="s">
        <v>0</v>
      </c>
      <c r="G15" s="90"/>
      <c r="H15" s="18"/>
      <c r="I15" s="89" t="s">
        <v>0</v>
      </c>
      <c r="J15" s="90"/>
    </row>
    <row r="16" spans="1:11" ht="40" customHeight="1" x14ac:dyDescent="0.15">
      <c r="A16" s="22" t="str">
        <f>'Beoordelen kwaliteit'!A41</f>
        <v>Standaard wijzigingen</v>
      </c>
      <c r="B16" s="7"/>
      <c r="C16" s="16" t="s">
        <v>2</v>
      </c>
      <c r="D16" s="17"/>
      <c r="E16" s="18"/>
      <c r="F16" s="16" t="s">
        <v>2</v>
      </c>
      <c r="G16" s="17"/>
      <c r="H16" s="18"/>
      <c r="I16" s="16" t="s">
        <v>2</v>
      </c>
      <c r="J16" s="17"/>
    </row>
    <row r="17" spans="1:10" ht="130" customHeight="1" x14ac:dyDescent="0.15">
      <c r="A17" s="23" t="str">
        <f>'Beoordelen kwaliteit'!A42</f>
        <v xml:space="preserve">Zie "Bijlage 6 Kwaliteit" en "Formulier D - invulformulier open vraag 7.1.4". </v>
      </c>
      <c r="B17" s="7"/>
      <c r="C17" s="87" t="s">
        <v>0</v>
      </c>
      <c r="D17" s="88"/>
      <c r="E17" s="18"/>
      <c r="F17" s="89" t="s">
        <v>0</v>
      </c>
      <c r="G17" s="90"/>
      <c r="H17" s="18"/>
      <c r="I17" s="89" t="s">
        <v>0</v>
      </c>
      <c r="J17" s="90"/>
    </row>
  </sheetData>
  <sheetProtection algorithmName="SHA-512" hashValue="C/3w+FqNerGeUWt1Uu4+9U7EkQpb6GjV1UlPMlqWzQFeLt+k6rbgRmZL+gRiUGmCTBtZlkqvfK2ej/oAc+qsYw==" saltValue="lJyQOtIbKjRN/cZaMa4m7w==" spinCount="100000" sheet="1" objects="1" scenarios="1"/>
  <mergeCells count="30">
    <mergeCell ref="F8:G8"/>
    <mergeCell ref="I8:J8"/>
    <mergeCell ref="I1:J1"/>
    <mergeCell ref="I4:J4"/>
    <mergeCell ref="C2:D2"/>
    <mergeCell ref="I2:J2"/>
    <mergeCell ref="C1:D1"/>
    <mergeCell ref="F1:G1"/>
    <mergeCell ref="F4:G4"/>
    <mergeCell ref="F2:G2"/>
    <mergeCell ref="C4:D4"/>
    <mergeCell ref="C6:D6"/>
    <mergeCell ref="F6:G6"/>
    <mergeCell ref="I6:J6"/>
    <mergeCell ref="C8:D8"/>
    <mergeCell ref="C17:D17"/>
    <mergeCell ref="F17:G17"/>
    <mergeCell ref="I17:J17"/>
    <mergeCell ref="C11:D11"/>
    <mergeCell ref="F11:G11"/>
    <mergeCell ref="I11:J11"/>
    <mergeCell ref="C13:D13"/>
    <mergeCell ref="F13:G13"/>
    <mergeCell ref="I13:J13"/>
    <mergeCell ref="C9:D9"/>
    <mergeCell ref="F9:G9"/>
    <mergeCell ref="I9:J9"/>
    <mergeCell ref="C15:D15"/>
    <mergeCell ref="F15:G15"/>
    <mergeCell ref="I15:J15"/>
  </mergeCells>
  <dataValidations count="1">
    <dataValidation type="list" errorStyle="warning" allowBlank="1" showErrorMessage="1" error="Voer juiste waarde in. " sqref="C3 F3 I3 C5 F5 I5 C7 F7 I7 C10 F10 I10 C12 F12 I12 C14 F14 I14 C16 F16 I16" xr:uid="{00000000-0002-0000-0100-000000000000}">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7"/>
  <sheetViews>
    <sheetView showGridLines="0" topLeftCell="A6" zoomScaleNormal="100" zoomScalePageLayoutView="85" workbookViewId="0">
      <selection activeCell="A9" sqref="A9:XFD17"/>
    </sheetView>
  </sheetViews>
  <sheetFormatPr baseColWidth="10" defaultColWidth="8.83203125" defaultRowHeight="13" x14ac:dyDescent="0.15"/>
  <cols>
    <col min="1" max="1" width="90.83203125" style="1" customWidth="1"/>
    <col min="2" max="2" width="2.83203125" style="5" customWidth="1"/>
    <col min="3" max="3" width="35.83203125" style="4" customWidth="1"/>
    <col min="4" max="4" width="3.83203125" style="4" customWidth="1"/>
    <col min="5" max="5" width="2.83203125" style="4" customWidth="1"/>
    <col min="6" max="6" width="35.83203125" style="4" customWidth="1"/>
    <col min="7" max="7" width="3.83203125" style="4" customWidth="1"/>
    <col min="8" max="8" width="2.83203125" style="4" customWidth="1"/>
    <col min="9" max="9" width="35.83203125" style="1" customWidth="1"/>
    <col min="10" max="10" width="3.83203125" style="1" customWidth="1"/>
    <col min="11" max="11" width="11.6640625" style="1" bestFit="1" customWidth="1"/>
    <col min="12" max="16384" width="8.83203125" style="1"/>
  </cols>
  <sheetData>
    <row r="1" spans="1:11" ht="50" customHeight="1" x14ac:dyDescent="0.2">
      <c r="A1" s="20" t="s">
        <v>27</v>
      </c>
      <c r="B1" s="9"/>
      <c r="C1" s="95" t="str">
        <f>'Beoordelaar 1'!C1</f>
        <v>Inschrijver 1</v>
      </c>
      <c r="D1" s="96"/>
      <c r="E1" s="9"/>
      <c r="F1" s="95" t="str">
        <f>'Beoordelaar 1'!F1</f>
        <v>Inschrijver 2</v>
      </c>
      <c r="G1" s="96"/>
      <c r="H1" s="9"/>
      <c r="I1" s="95" t="str">
        <f>'Beoordelaar 1'!I1</f>
        <v>Inschrijver 3</v>
      </c>
      <c r="J1" s="96"/>
      <c r="K1" s="3"/>
    </row>
    <row r="2" spans="1:11" ht="40" customHeight="1" x14ac:dyDescent="0.15">
      <c r="A2" s="21" t="str">
        <f>'Beoordelen kwaliteit'!A3</f>
        <v>1.A Beantwoording open vragen</v>
      </c>
      <c r="B2" s="6"/>
      <c r="C2" s="84" t="s">
        <v>2</v>
      </c>
      <c r="D2" s="85"/>
      <c r="E2" s="6"/>
      <c r="F2" s="86" t="s">
        <v>2</v>
      </c>
      <c r="G2" s="85"/>
      <c r="H2" s="6"/>
      <c r="I2" s="86" t="s">
        <v>2</v>
      </c>
      <c r="J2" s="85"/>
    </row>
    <row r="3" spans="1:11" ht="40" customHeight="1" x14ac:dyDescent="0.15">
      <c r="A3" s="22" t="str">
        <f>'Beoordelen kwaliteit'!A4</f>
        <v>1.1 	PLAN VAN AANPAK IMPLEMENTATIE ROOSTERPAKKET</v>
      </c>
      <c r="B3" s="7"/>
      <c r="C3" s="16" t="s">
        <v>2</v>
      </c>
      <c r="D3" s="17"/>
      <c r="E3" s="18"/>
      <c r="F3" s="16" t="s">
        <v>2</v>
      </c>
      <c r="G3" s="17"/>
      <c r="H3" s="18"/>
      <c r="I3" s="16" t="s">
        <v>2</v>
      </c>
      <c r="J3" s="17"/>
    </row>
    <row r="4" spans="1:11" ht="130" customHeight="1" x14ac:dyDescent="0.15">
      <c r="A4" s="23" t="str">
        <f>'Beoordelen kwaliteit'!A5</f>
        <v>Zie "Bijlage 6 Kwaliteit"</v>
      </c>
      <c r="B4" s="7"/>
      <c r="C4" s="94" t="s">
        <v>0</v>
      </c>
      <c r="D4" s="90"/>
      <c r="E4" s="18"/>
      <c r="F4" s="89" t="s">
        <v>0</v>
      </c>
      <c r="G4" s="90"/>
      <c r="H4" s="18"/>
      <c r="I4" s="89" t="s">
        <v>0</v>
      </c>
      <c r="J4" s="90"/>
    </row>
    <row r="5" spans="1:11" ht="40" customHeight="1" x14ac:dyDescent="0.15">
      <c r="A5" s="22" t="str">
        <f>'Beoordelen kwaliteit'!A10</f>
        <v>1.2 	GEBRUIKERS ERVARINGEN/ TRAININGEN / KWALITEIT EN FLEXIBILITEIT NA IMPLEMENTATIE</v>
      </c>
      <c r="B5" s="7"/>
      <c r="C5" s="16" t="s">
        <v>2</v>
      </c>
      <c r="D5" s="17"/>
      <c r="E5" s="18"/>
      <c r="F5" s="16" t="s">
        <v>2</v>
      </c>
      <c r="G5" s="17"/>
      <c r="H5" s="18"/>
      <c r="I5" s="16" t="s">
        <v>2</v>
      </c>
      <c r="J5" s="17"/>
    </row>
    <row r="6" spans="1:11" ht="130" customHeight="1" x14ac:dyDescent="0.15">
      <c r="A6" s="23" t="str">
        <f>'Beoordelen kwaliteit'!A11</f>
        <v>Zie "Bijlage 6 Kwaliteit"</v>
      </c>
      <c r="B6" s="7"/>
      <c r="C6" s="87" t="s">
        <v>0</v>
      </c>
      <c r="D6" s="88"/>
      <c r="E6" s="18"/>
      <c r="F6" s="89" t="s">
        <v>0</v>
      </c>
      <c r="G6" s="90"/>
      <c r="H6" s="18"/>
      <c r="I6" s="89" t="s">
        <v>0</v>
      </c>
      <c r="J6" s="90"/>
    </row>
    <row r="7" spans="1:11" ht="40" customHeight="1" x14ac:dyDescent="0.15">
      <c r="A7" s="22" t="str">
        <f>'Beoordelen kwaliteit'!A16</f>
        <v>1.3	 AANVRAGEN VANUIT OPDRACHTGEVER AAN DE HELPDESK VAN INSCHRIJVER</v>
      </c>
      <c r="B7" s="7"/>
      <c r="C7" s="16" t="s">
        <v>2</v>
      </c>
      <c r="D7" s="17"/>
      <c r="E7" s="18"/>
      <c r="F7" s="16" t="s">
        <v>2</v>
      </c>
      <c r="G7" s="17"/>
      <c r="H7" s="18"/>
      <c r="I7" s="16" t="s">
        <v>2</v>
      </c>
      <c r="J7" s="17"/>
    </row>
    <row r="8" spans="1:11" ht="130" customHeight="1" x14ac:dyDescent="0.15">
      <c r="A8" s="23" t="str">
        <f>'Beoordelen kwaliteit'!A17</f>
        <v>Zie "Bijlage 6 Kwaliteit"</v>
      </c>
      <c r="B8" s="7"/>
      <c r="C8" s="87" t="s">
        <v>0</v>
      </c>
      <c r="D8" s="88"/>
      <c r="E8" s="18"/>
      <c r="F8" s="89" t="s">
        <v>0</v>
      </c>
      <c r="G8" s="90"/>
      <c r="H8" s="18"/>
      <c r="I8" s="89" t="s">
        <v>0</v>
      </c>
      <c r="J8" s="90"/>
    </row>
    <row r="9" spans="1:11" ht="40" customHeight="1" x14ac:dyDescent="0.15">
      <c r="A9" s="56" t="str">
        <f>'Beoordelen kwaliteit'!A22</f>
        <v>1.4	SLA INCIDENTEN EN SLA HERSTELTIJDEN</v>
      </c>
      <c r="B9" s="6"/>
      <c r="C9" s="84" t="s">
        <v>2</v>
      </c>
      <c r="D9" s="85"/>
      <c r="E9" s="6"/>
      <c r="F9" s="86" t="s">
        <v>2</v>
      </c>
      <c r="G9" s="85"/>
      <c r="H9" s="6"/>
      <c r="I9" s="86" t="s">
        <v>2</v>
      </c>
      <c r="J9" s="85"/>
    </row>
    <row r="10" spans="1:11" ht="40" customHeight="1" x14ac:dyDescent="0.15">
      <c r="A10" s="22" t="str">
        <f>'Beoordelen kwaliteit'!A23</f>
        <v>Zware incidenten</v>
      </c>
      <c r="B10" s="7"/>
      <c r="C10" s="16" t="s">
        <v>2</v>
      </c>
      <c r="D10" s="17"/>
      <c r="E10" s="18"/>
      <c r="F10" s="16" t="s">
        <v>2</v>
      </c>
      <c r="G10" s="17"/>
      <c r="H10" s="18"/>
      <c r="I10" s="16" t="s">
        <v>2</v>
      </c>
      <c r="J10" s="17"/>
    </row>
    <row r="11" spans="1:11" ht="130" customHeight="1" x14ac:dyDescent="0.15">
      <c r="A11" s="23" t="str">
        <f>'Beoordelen kwaliteit'!A24</f>
        <v xml:space="preserve">Zie "Bijlage 6 Kwaliteit" en "Formulier D - invulformulier open vraag 7.1.4". </v>
      </c>
      <c r="B11" s="7"/>
      <c r="C11" s="87" t="s">
        <v>0</v>
      </c>
      <c r="D11" s="88"/>
      <c r="E11" s="18"/>
      <c r="F11" s="89" t="s">
        <v>0</v>
      </c>
      <c r="G11" s="90"/>
      <c r="H11" s="18"/>
      <c r="I11" s="89" t="s">
        <v>0</v>
      </c>
      <c r="J11" s="90"/>
    </row>
    <row r="12" spans="1:11" ht="40" customHeight="1" x14ac:dyDescent="0.15">
      <c r="A12" s="22" t="str">
        <f>'Beoordelen kwaliteit'!A29</f>
        <v>Minder zware incidenten</v>
      </c>
      <c r="B12" s="7"/>
      <c r="C12" s="16" t="s">
        <v>2</v>
      </c>
      <c r="D12" s="17"/>
      <c r="E12" s="18"/>
      <c r="F12" s="16" t="s">
        <v>2</v>
      </c>
      <c r="G12" s="17"/>
      <c r="H12" s="18"/>
      <c r="I12" s="16" t="s">
        <v>2</v>
      </c>
      <c r="J12" s="17"/>
    </row>
    <row r="13" spans="1:11" ht="130" customHeight="1" x14ac:dyDescent="0.15">
      <c r="A13" s="23" t="str">
        <f>'Beoordelen kwaliteit'!A30</f>
        <v xml:space="preserve">Zie "Bijlage 6 Kwaliteit" en "Formulier D - invulformulier open vraag 7.1.4". </v>
      </c>
      <c r="B13" s="7"/>
      <c r="C13" s="87" t="s">
        <v>0</v>
      </c>
      <c r="D13" s="88"/>
      <c r="E13" s="18"/>
      <c r="F13" s="89" t="s">
        <v>0</v>
      </c>
      <c r="G13" s="90"/>
      <c r="H13" s="18"/>
      <c r="I13" s="89" t="s">
        <v>0</v>
      </c>
      <c r="J13" s="90"/>
    </row>
    <row r="14" spans="1:11" ht="40" customHeight="1" x14ac:dyDescent="0.15">
      <c r="A14" s="22" t="str">
        <f>'Beoordelen kwaliteit'!A35</f>
        <v>Kleine problemen</v>
      </c>
      <c r="B14" s="7"/>
      <c r="C14" s="16" t="s">
        <v>2</v>
      </c>
      <c r="D14" s="17"/>
      <c r="E14" s="18"/>
      <c r="F14" s="16" t="s">
        <v>2</v>
      </c>
      <c r="G14" s="17"/>
      <c r="H14" s="18"/>
      <c r="I14" s="16" t="s">
        <v>2</v>
      </c>
      <c r="J14" s="17"/>
    </row>
    <row r="15" spans="1:11" ht="130" customHeight="1" x14ac:dyDescent="0.15">
      <c r="A15" s="23" t="str">
        <f>'Beoordelen kwaliteit'!A36</f>
        <v xml:space="preserve">Zie "Bijlage 6 Kwaliteit" en "Formulier D - invulformulier open vraag 7.1.4". </v>
      </c>
      <c r="B15" s="7"/>
      <c r="C15" s="87" t="s">
        <v>0</v>
      </c>
      <c r="D15" s="88"/>
      <c r="E15" s="18"/>
      <c r="F15" s="89" t="s">
        <v>0</v>
      </c>
      <c r="G15" s="90"/>
      <c r="H15" s="18"/>
      <c r="I15" s="89" t="s">
        <v>0</v>
      </c>
      <c r="J15" s="90"/>
    </row>
    <row r="16" spans="1:11" ht="40" customHeight="1" x14ac:dyDescent="0.15">
      <c r="A16" s="22" t="str">
        <f>'Beoordelen kwaliteit'!A41</f>
        <v>Standaard wijzigingen</v>
      </c>
      <c r="B16" s="7"/>
      <c r="C16" s="16" t="s">
        <v>2</v>
      </c>
      <c r="D16" s="17"/>
      <c r="E16" s="18"/>
      <c r="F16" s="16" t="s">
        <v>2</v>
      </c>
      <c r="G16" s="17"/>
      <c r="H16" s="18"/>
      <c r="I16" s="16" t="s">
        <v>2</v>
      </c>
      <c r="J16" s="17"/>
    </row>
    <row r="17" spans="1:10" ht="130" customHeight="1" x14ac:dyDescent="0.15">
      <c r="A17" s="23" t="str">
        <f>'Beoordelen kwaliteit'!A42</f>
        <v xml:space="preserve">Zie "Bijlage 6 Kwaliteit" en "Formulier D - invulformulier open vraag 7.1.4". </v>
      </c>
      <c r="B17" s="7"/>
      <c r="C17" s="87" t="s">
        <v>0</v>
      </c>
      <c r="D17" s="88"/>
      <c r="E17" s="18"/>
      <c r="F17" s="89" t="s">
        <v>0</v>
      </c>
      <c r="G17" s="90"/>
      <c r="H17" s="18"/>
      <c r="I17" s="89" t="s">
        <v>0</v>
      </c>
      <c r="J17" s="90"/>
    </row>
  </sheetData>
  <sheetProtection algorithmName="SHA-512" hashValue="S84N0+VsSwvoMVrlf1k/5M9mc8ywhRF4OfFd4woZDOlbBYW11D6X7VvYf9W0efcvmx2aD/dR0sv9u/0zEdTn6A==" saltValue="A97iLr2f2WaplaYq3tceFQ==" spinCount="100000" sheet="1" objects="1" scenarios="1"/>
  <mergeCells count="30">
    <mergeCell ref="F8:G8"/>
    <mergeCell ref="I8:J8"/>
    <mergeCell ref="I1:J1"/>
    <mergeCell ref="C4:D4"/>
    <mergeCell ref="F4:G4"/>
    <mergeCell ref="I4:J4"/>
    <mergeCell ref="C1:D1"/>
    <mergeCell ref="F1:G1"/>
    <mergeCell ref="C2:D2"/>
    <mergeCell ref="F2:G2"/>
    <mergeCell ref="I2:J2"/>
    <mergeCell ref="I6:J6"/>
    <mergeCell ref="C6:D6"/>
    <mergeCell ref="F6:G6"/>
    <mergeCell ref="C8:D8"/>
    <mergeCell ref="C9:D9"/>
    <mergeCell ref="F9:G9"/>
    <mergeCell ref="I9:J9"/>
    <mergeCell ref="C11:D11"/>
    <mergeCell ref="F11:G11"/>
    <mergeCell ref="I11:J11"/>
    <mergeCell ref="C17:D17"/>
    <mergeCell ref="F17:G17"/>
    <mergeCell ref="I17:J17"/>
    <mergeCell ref="C13:D13"/>
    <mergeCell ref="F13:G13"/>
    <mergeCell ref="I13:J13"/>
    <mergeCell ref="C15:D15"/>
    <mergeCell ref="F15:G15"/>
    <mergeCell ref="I15:J15"/>
  </mergeCells>
  <dataValidations count="1">
    <dataValidation type="list" errorStyle="warning" allowBlank="1" showErrorMessage="1" error="Voer juiste waarde in. " sqref="C3 F3 I3 C5 F5 I5 C7 F7 I7 C10 F10 I10 C12 F12 I12 C14 F14 I14 C16 F16 I16" xr:uid="{D9910C8E-FBB2-3848-A759-4806EA3DB82F}">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7"/>
  <sheetViews>
    <sheetView showGridLines="0" topLeftCell="A15" zoomScaleNormal="100" zoomScalePageLayoutView="85" workbookViewId="0">
      <selection activeCell="A9" sqref="A9:XFD17"/>
    </sheetView>
  </sheetViews>
  <sheetFormatPr baseColWidth="10" defaultColWidth="8.83203125" defaultRowHeight="13" x14ac:dyDescent="0.15"/>
  <cols>
    <col min="1" max="1" width="90.83203125" style="1" customWidth="1"/>
    <col min="2" max="2" width="2.83203125" style="5" customWidth="1"/>
    <col min="3" max="3" width="35.83203125" style="4" customWidth="1"/>
    <col min="4" max="4" width="3.83203125" style="4" customWidth="1"/>
    <col min="5" max="5" width="2.83203125" style="4" customWidth="1"/>
    <col min="6" max="6" width="35.83203125" style="4" customWidth="1"/>
    <col min="7" max="7" width="3.83203125" style="4" customWidth="1"/>
    <col min="8" max="8" width="2.83203125" style="4" customWidth="1"/>
    <col min="9" max="9" width="35.83203125" style="1" customWidth="1"/>
    <col min="10" max="10" width="3.83203125" style="1" customWidth="1"/>
    <col min="11" max="11" width="11.6640625" style="1" bestFit="1" customWidth="1"/>
    <col min="12" max="16384" width="8.83203125" style="1"/>
  </cols>
  <sheetData>
    <row r="1" spans="1:11" ht="50" customHeight="1" x14ac:dyDescent="0.2">
      <c r="A1" s="20" t="s">
        <v>28</v>
      </c>
      <c r="B1" s="9"/>
      <c r="C1" s="95" t="str">
        <f>'Beoordelaar 1'!C1</f>
        <v>Inschrijver 1</v>
      </c>
      <c r="D1" s="96"/>
      <c r="E1" s="9"/>
      <c r="F1" s="95" t="str">
        <f>'Beoordelaar 1'!F1</f>
        <v>Inschrijver 2</v>
      </c>
      <c r="G1" s="96"/>
      <c r="H1" s="9"/>
      <c r="I1" s="95" t="str">
        <f>'Beoordelaar 1'!I1</f>
        <v>Inschrijver 3</v>
      </c>
      <c r="J1" s="96"/>
      <c r="K1" s="3"/>
    </row>
    <row r="2" spans="1:11" ht="40" customHeight="1" x14ac:dyDescent="0.15">
      <c r="A2" s="21" t="str">
        <f>'Beoordelen kwaliteit'!A3</f>
        <v>1.A Beantwoording open vragen</v>
      </c>
      <c r="B2" s="6"/>
      <c r="C2" s="84" t="s">
        <v>2</v>
      </c>
      <c r="D2" s="85"/>
      <c r="E2" s="6"/>
      <c r="F2" s="86" t="s">
        <v>2</v>
      </c>
      <c r="G2" s="85"/>
      <c r="H2" s="6"/>
      <c r="I2" s="86" t="s">
        <v>2</v>
      </c>
      <c r="J2" s="85"/>
    </row>
    <row r="3" spans="1:11" ht="40" customHeight="1" x14ac:dyDescent="0.15">
      <c r="A3" s="22" t="str">
        <f>'Beoordelen kwaliteit'!A4</f>
        <v>1.1 	PLAN VAN AANPAK IMPLEMENTATIE ROOSTERPAKKET</v>
      </c>
      <c r="B3" s="7"/>
      <c r="C3" s="16" t="s">
        <v>2</v>
      </c>
      <c r="D3" s="17"/>
      <c r="E3" s="18"/>
      <c r="F3" s="16" t="s">
        <v>2</v>
      </c>
      <c r="G3" s="17"/>
      <c r="H3" s="18"/>
      <c r="I3" s="16" t="s">
        <v>2</v>
      </c>
      <c r="J3" s="17"/>
    </row>
    <row r="4" spans="1:11" ht="130" customHeight="1" x14ac:dyDescent="0.15">
      <c r="A4" s="23" t="str">
        <f>'Beoordelen kwaliteit'!A5</f>
        <v>Zie "Bijlage 6 Kwaliteit"</v>
      </c>
      <c r="B4" s="7"/>
      <c r="C4" s="94" t="s">
        <v>0</v>
      </c>
      <c r="D4" s="90"/>
      <c r="E4" s="18"/>
      <c r="F4" s="89" t="s">
        <v>0</v>
      </c>
      <c r="G4" s="90"/>
      <c r="H4" s="18"/>
      <c r="I4" s="89" t="s">
        <v>0</v>
      </c>
      <c r="J4" s="90"/>
    </row>
    <row r="5" spans="1:11" ht="40" customHeight="1" x14ac:dyDescent="0.15">
      <c r="A5" s="22" t="str">
        <f>'Beoordelen kwaliteit'!A10</f>
        <v>1.2 	GEBRUIKERS ERVARINGEN/ TRAININGEN / KWALITEIT EN FLEXIBILITEIT NA IMPLEMENTATIE</v>
      </c>
      <c r="B5" s="7"/>
      <c r="C5" s="16" t="s">
        <v>2</v>
      </c>
      <c r="D5" s="17"/>
      <c r="E5" s="18"/>
      <c r="F5" s="16" t="s">
        <v>2</v>
      </c>
      <c r="G5" s="17"/>
      <c r="H5" s="18"/>
      <c r="I5" s="16" t="s">
        <v>2</v>
      </c>
      <c r="J5" s="17"/>
    </row>
    <row r="6" spans="1:11" ht="130" customHeight="1" x14ac:dyDescent="0.15">
      <c r="A6" s="23" t="str">
        <f>'Beoordelen kwaliteit'!A11</f>
        <v>Zie "Bijlage 6 Kwaliteit"</v>
      </c>
      <c r="B6" s="7"/>
      <c r="C6" s="87" t="s">
        <v>0</v>
      </c>
      <c r="D6" s="88"/>
      <c r="E6" s="18"/>
      <c r="F6" s="89" t="s">
        <v>0</v>
      </c>
      <c r="G6" s="90"/>
      <c r="H6" s="18"/>
      <c r="I6" s="89" t="s">
        <v>0</v>
      </c>
      <c r="J6" s="90"/>
    </row>
    <row r="7" spans="1:11" ht="40" customHeight="1" x14ac:dyDescent="0.15">
      <c r="A7" s="22" t="str">
        <f>'Beoordelen kwaliteit'!A16</f>
        <v>1.3	 AANVRAGEN VANUIT OPDRACHTGEVER AAN DE HELPDESK VAN INSCHRIJVER</v>
      </c>
      <c r="B7" s="7"/>
      <c r="C7" s="16" t="s">
        <v>2</v>
      </c>
      <c r="D7" s="17"/>
      <c r="E7" s="18"/>
      <c r="F7" s="16" t="s">
        <v>2</v>
      </c>
      <c r="G7" s="17"/>
      <c r="H7" s="18"/>
      <c r="I7" s="16" t="s">
        <v>2</v>
      </c>
      <c r="J7" s="17"/>
    </row>
    <row r="8" spans="1:11" ht="130" customHeight="1" x14ac:dyDescent="0.15">
      <c r="A8" s="23" t="str">
        <f>'Beoordelen kwaliteit'!A17</f>
        <v>Zie "Bijlage 6 Kwaliteit"</v>
      </c>
      <c r="B8" s="7"/>
      <c r="C8" s="87" t="s">
        <v>0</v>
      </c>
      <c r="D8" s="88"/>
      <c r="E8" s="18"/>
      <c r="F8" s="89" t="s">
        <v>0</v>
      </c>
      <c r="G8" s="90"/>
      <c r="H8" s="18"/>
      <c r="I8" s="89" t="s">
        <v>0</v>
      </c>
      <c r="J8" s="90"/>
    </row>
    <row r="9" spans="1:11" ht="40" customHeight="1" x14ac:dyDescent="0.15">
      <c r="A9" s="56" t="str">
        <f>'Beoordelen kwaliteit'!A22</f>
        <v>1.4	SLA INCIDENTEN EN SLA HERSTELTIJDEN</v>
      </c>
      <c r="B9" s="6"/>
      <c r="C9" s="84" t="s">
        <v>2</v>
      </c>
      <c r="D9" s="85"/>
      <c r="E9" s="6"/>
      <c r="F9" s="86" t="s">
        <v>2</v>
      </c>
      <c r="G9" s="85"/>
      <c r="H9" s="6"/>
      <c r="I9" s="86" t="s">
        <v>2</v>
      </c>
      <c r="J9" s="85"/>
    </row>
    <row r="10" spans="1:11" ht="40" customHeight="1" x14ac:dyDescent="0.15">
      <c r="A10" s="22" t="str">
        <f>'Beoordelen kwaliteit'!A23</f>
        <v>Zware incidenten</v>
      </c>
      <c r="B10" s="7"/>
      <c r="C10" s="16" t="s">
        <v>2</v>
      </c>
      <c r="D10" s="17"/>
      <c r="E10" s="18"/>
      <c r="F10" s="16" t="s">
        <v>2</v>
      </c>
      <c r="G10" s="17"/>
      <c r="H10" s="18"/>
      <c r="I10" s="16" t="s">
        <v>2</v>
      </c>
      <c r="J10" s="17"/>
    </row>
    <row r="11" spans="1:11" ht="130" customHeight="1" x14ac:dyDescent="0.15">
      <c r="A11" s="23" t="str">
        <f>'Beoordelen kwaliteit'!A24</f>
        <v xml:space="preserve">Zie "Bijlage 6 Kwaliteit" en "Formulier D - invulformulier open vraag 7.1.4". </v>
      </c>
      <c r="B11" s="7"/>
      <c r="C11" s="87" t="s">
        <v>0</v>
      </c>
      <c r="D11" s="88"/>
      <c r="E11" s="18"/>
      <c r="F11" s="89" t="s">
        <v>0</v>
      </c>
      <c r="G11" s="90"/>
      <c r="H11" s="18"/>
      <c r="I11" s="89" t="s">
        <v>0</v>
      </c>
      <c r="J11" s="90"/>
    </row>
    <row r="12" spans="1:11" ht="40" customHeight="1" x14ac:dyDescent="0.15">
      <c r="A12" s="22" t="str">
        <f>'Beoordelen kwaliteit'!A29</f>
        <v>Minder zware incidenten</v>
      </c>
      <c r="B12" s="7"/>
      <c r="C12" s="16" t="s">
        <v>2</v>
      </c>
      <c r="D12" s="17"/>
      <c r="E12" s="18"/>
      <c r="F12" s="16" t="s">
        <v>2</v>
      </c>
      <c r="G12" s="17"/>
      <c r="H12" s="18"/>
      <c r="I12" s="16" t="s">
        <v>2</v>
      </c>
      <c r="J12" s="17"/>
    </row>
    <row r="13" spans="1:11" ht="130" customHeight="1" x14ac:dyDescent="0.15">
      <c r="A13" s="23" t="str">
        <f>'Beoordelen kwaliteit'!A30</f>
        <v xml:space="preserve">Zie "Bijlage 6 Kwaliteit" en "Formulier D - invulformulier open vraag 7.1.4". </v>
      </c>
      <c r="B13" s="7"/>
      <c r="C13" s="87" t="s">
        <v>0</v>
      </c>
      <c r="D13" s="88"/>
      <c r="E13" s="18"/>
      <c r="F13" s="89" t="s">
        <v>0</v>
      </c>
      <c r="G13" s="90"/>
      <c r="H13" s="18"/>
      <c r="I13" s="89" t="s">
        <v>0</v>
      </c>
      <c r="J13" s="90"/>
    </row>
    <row r="14" spans="1:11" ht="40" customHeight="1" x14ac:dyDescent="0.15">
      <c r="A14" s="22" t="str">
        <f>'Beoordelen kwaliteit'!A35</f>
        <v>Kleine problemen</v>
      </c>
      <c r="B14" s="7"/>
      <c r="C14" s="16" t="s">
        <v>2</v>
      </c>
      <c r="D14" s="17"/>
      <c r="E14" s="18"/>
      <c r="F14" s="16" t="s">
        <v>2</v>
      </c>
      <c r="G14" s="17"/>
      <c r="H14" s="18"/>
      <c r="I14" s="16" t="s">
        <v>2</v>
      </c>
      <c r="J14" s="17"/>
    </row>
    <row r="15" spans="1:11" ht="130" customHeight="1" x14ac:dyDescent="0.15">
      <c r="A15" s="23" t="str">
        <f>'Beoordelen kwaliteit'!A36</f>
        <v xml:space="preserve">Zie "Bijlage 6 Kwaliteit" en "Formulier D - invulformulier open vraag 7.1.4". </v>
      </c>
      <c r="B15" s="7"/>
      <c r="C15" s="87" t="s">
        <v>0</v>
      </c>
      <c r="D15" s="88"/>
      <c r="E15" s="18"/>
      <c r="F15" s="89" t="s">
        <v>0</v>
      </c>
      <c r="G15" s="90"/>
      <c r="H15" s="18"/>
      <c r="I15" s="89" t="s">
        <v>0</v>
      </c>
      <c r="J15" s="90"/>
    </row>
    <row r="16" spans="1:11" ht="40" customHeight="1" x14ac:dyDescent="0.15">
      <c r="A16" s="22" t="str">
        <f>'Beoordelen kwaliteit'!A41</f>
        <v>Standaard wijzigingen</v>
      </c>
      <c r="B16" s="7"/>
      <c r="C16" s="16" t="s">
        <v>2</v>
      </c>
      <c r="D16" s="17"/>
      <c r="E16" s="18"/>
      <c r="F16" s="16" t="s">
        <v>2</v>
      </c>
      <c r="G16" s="17"/>
      <c r="H16" s="18"/>
      <c r="I16" s="16" t="s">
        <v>2</v>
      </c>
      <c r="J16" s="17"/>
    </row>
    <row r="17" spans="1:10" ht="130" customHeight="1" x14ac:dyDescent="0.15">
      <c r="A17" s="23" t="str">
        <f>'Beoordelen kwaliteit'!A42</f>
        <v xml:space="preserve">Zie "Bijlage 6 Kwaliteit" en "Formulier D - invulformulier open vraag 7.1.4". </v>
      </c>
      <c r="B17" s="7"/>
      <c r="C17" s="87" t="s">
        <v>0</v>
      </c>
      <c r="D17" s="88"/>
      <c r="E17" s="18"/>
      <c r="F17" s="89" t="s">
        <v>0</v>
      </c>
      <c r="G17" s="90"/>
      <c r="H17" s="18"/>
      <c r="I17" s="89" t="s">
        <v>0</v>
      </c>
      <c r="J17" s="90"/>
    </row>
  </sheetData>
  <sheetProtection algorithmName="SHA-512" hashValue="JiYED1lUS4X1paPVnqfEHZJP/Ax8Ohu1PDa4Rl6IcyNWPoZ0Dz3nbhtCOZNR9/tKuiB2UOCElrQP6YBQePZrdQ==" saltValue="ntow6cf4CKsO/p4RQ9biuA==" spinCount="100000" sheet="1" objects="1" scenarios="1"/>
  <mergeCells count="30">
    <mergeCell ref="F8:G8"/>
    <mergeCell ref="I8:J8"/>
    <mergeCell ref="I1:J1"/>
    <mergeCell ref="C4:D4"/>
    <mergeCell ref="F4:G4"/>
    <mergeCell ref="I4:J4"/>
    <mergeCell ref="C1:D1"/>
    <mergeCell ref="F1:G1"/>
    <mergeCell ref="C2:D2"/>
    <mergeCell ref="F2:G2"/>
    <mergeCell ref="I2:J2"/>
    <mergeCell ref="I6:J6"/>
    <mergeCell ref="C6:D6"/>
    <mergeCell ref="F6:G6"/>
    <mergeCell ref="C8:D8"/>
    <mergeCell ref="C9:D9"/>
    <mergeCell ref="F9:G9"/>
    <mergeCell ref="I9:J9"/>
    <mergeCell ref="C11:D11"/>
    <mergeCell ref="F11:G11"/>
    <mergeCell ref="I11:J11"/>
    <mergeCell ref="C17:D17"/>
    <mergeCell ref="F17:G17"/>
    <mergeCell ref="I17:J17"/>
    <mergeCell ref="C13:D13"/>
    <mergeCell ref="F13:G13"/>
    <mergeCell ref="I13:J13"/>
    <mergeCell ref="C15:D15"/>
    <mergeCell ref="F15:G15"/>
    <mergeCell ref="I15:J15"/>
  </mergeCells>
  <dataValidations count="1">
    <dataValidation type="list" errorStyle="warning" allowBlank="1" showErrorMessage="1" error="Voer juiste waarde in. " sqref="C3 F3 I3 C5 F5 I5 C7 F7 I7 C10 F10 I10 C12 F12 I12 C14 F14 I14 C16 F16 I16" xr:uid="{4D1203C4-BE57-404A-A07D-7BED3C9C501F}">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025FA-13BF-864B-A678-4FF5F33C7096}">
  <dimension ref="A1:K17"/>
  <sheetViews>
    <sheetView showGridLines="0" zoomScaleNormal="100" workbookViewId="0">
      <selection activeCell="A9" sqref="A9:XFD17"/>
    </sheetView>
  </sheetViews>
  <sheetFormatPr baseColWidth="10" defaultColWidth="8.83203125" defaultRowHeight="13" x14ac:dyDescent="0.15"/>
  <cols>
    <col min="1" max="1" width="90.83203125" style="1" customWidth="1"/>
    <col min="2" max="2" width="2.83203125" style="5" customWidth="1"/>
    <col min="3" max="3" width="35.83203125" style="4" customWidth="1"/>
    <col min="4" max="4" width="3.83203125" style="4" customWidth="1"/>
    <col min="5" max="5" width="2.83203125" style="4" customWidth="1"/>
    <col min="6" max="6" width="35.83203125" style="4" customWidth="1"/>
    <col min="7" max="7" width="3.83203125" style="4" customWidth="1"/>
    <col min="8" max="8" width="2.83203125" style="4" customWidth="1"/>
    <col min="9" max="9" width="35.83203125" style="1" customWidth="1"/>
    <col min="10" max="10" width="3.83203125" style="1" customWidth="1"/>
    <col min="11" max="11" width="11.6640625" style="1" bestFit="1" customWidth="1"/>
    <col min="12" max="16384" width="8.83203125" style="1"/>
  </cols>
  <sheetData>
    <row r="1" spans="1:11" ht="50" customHeight="1" x14ac:dyDescent="0.2">
      <c r="A1" s="20" t="s">
        <v>29</v>
      </c>
      <c r="B1" s="9"/>
      <c r="C1" s="95" t="str">
        <f>'Beoordelaar 1'!C1</f>
        <v>Inschrijver 1</v>
      </c>
      <c r="D1" s="96"/>
      <c r="E1" s="9"/>
      <c r="F1" s="95" t="str">
        <f>'Beoordelaar 1'!F1</f>
        <v>Inschrijver 2</v>
      </c>
      <c r="G1" s="96"/>
      <c r="H1" s="9"/>
      <c r="I1" s="95" t="str">
        <f>'Beoordelaar 1'!I1</f>
        <v>Inschrijver 3</v>
      </c>
      <c r="J1" s="96"/>
      <c r="K1" s="3"/>
    </row>
    <row r="2" spans="1:11" ht="40" customHeight="1" x14ac:dyDescent="0.15">
      <c r="A2" s="21" t="str">
        <f>'Beoordelen kwaliteit'!A3</f>
        <v>1.A Beantwoording open vragen</v>
      </c>
      <c r="B2" s="6"/>
      <c r="C2" s="84" t="s">
        <v>2</v>
      </c>
      <c r="D2" s="85"/>
      <c r="E2" s="6"/>
      <c r="F2" s="86" t="s">
        <v>2</v>
      </c>
      <c r="G2" s="85"/>
      <c r="H2" s="6"/>
      <c r="I2" s="86" t="s">
        <v>2</v>
      </c>
      <c r="J2" s="85"/>
    </row>
    <row r="3" spans="1:11" ht="40" customHeight="1" x14ac:dyDescent="0.15">
      <c r="A3" s="22" t="str">
        <f>'Beoordelen kwaliteit'!A4</f>
        <v>1.1 	PLAN VAN AANPAK IMPLEMENTATIE ROOSTERPAKKET</v>
      </c>
      <c r="B3" s="7"/>
      <c r="C3" s="16" t="s">
        <v>2</v>
      </c>
      <c r="D3" s="17"/>
      <c r="E3" s="18"/>
      <c r="F3" s="16" t="s">
        <v>2</v>
      </c>
      <c r="G3" s="17"/>
      <c r="H3" s="18"/>
      <c r="I3" s="16" t="s">
        <v>2</v>
      </c>
      <c r="J3" s="17"/>
    </row>
    <row r="4" spans="1:11" ht="130" customHeight="1" x14ac:dyDescent="0.15">
      <c r="A4" s="23" t="str">
        <f>'Beoordelen kwaliteit'!A5</f>
        <v>Zie "Bijlage 6 Kwaliteit"</v>
      </c>
      <c r="B4" s="7"/>
      <c r="C4" s="94" t="s">
        <v>0</v>
      </c>
      <c r="D4" s="90"/>
      <c r="E4" s="18"/>
      <c r="F4" s="89" t="s">
        <v>0</v>
      </c>
      <c r="G4" s="90"/>
      <c r="H4" s="18"/>
      <c r="I4" s="89" t="s">
        <v>0</v>
      </c>
      <c r="J4" s="90"/>
    </row>
    <row r="5" spans="1:11" ht="40" customHeight="1" x14ac:dyDescent="0.15">
      <c r="A5" s="22" t="str">
        <f>'Beoordelen kwaliteit'!A10</f>
        <v>1.2 	GEBRUIKERS ERVARINGEN/ TRAININGEN / KWALITEIT EN FLEXIBILITEIT NA IMPLEMENTATIE</v>
      </c>
      <c r="B5" s="7"/>
      <c r="C5" s="16" t="s">
        <v>2</v>
      </c>
      <c r="D5" s="17"/>
      <c r="E5" s="18"/>
      <c r="F5" s="16" t="s">
        <v>2</v>
      </c>
      <c r="G5" s="17"/>
      <c r="H5" s="18"/>
      <c r="I5" s="16" t="s">
        <v>2</v>
      </c>
      <c r="J5" s="17"/>
    </row>
    <row r="6" spans="1:11" ht="130" customHeight="1" x14ac:dyDescent="0.15">
      <c r="A6" s="23" t="str">
        <f>'Beoordelen kwaliteit'!A11</f>
        <v>Zie "Bijlage 6 Kwaliteit"</v>
      </c>
      <c r="B6" s="7"/>
      <c r="C6" s="87" t="s">
        <v>0</v>
      </c>
      <c r="D6" s="88"/>
      <c r="E6" s="18"/>
      <c r="F6" s="89" t="s">
        <v>0</v>
      </c>
      <c r="G6" s="90"/>
      <c r="H6" s="18"/>
      <c r="I6" s="89" t="s">
        <v>0</v>
      </c>
      <c r="J6" s="90"/>
    </row>
    <row r="7" spans="1:11" ht="40" customHeight="1" x14ac:dyDescent="0.15">
      <c r="A7" s="22" t="str">
        <f>'Beoordelen kwaliteit'!A16</f>
        <v>1.3	 AANVRAGEN VANUIT OPDRACHTGEVER AAN DE HELPDESK VAN INSCHRIJVER</v>
      </c>
      <c r="B7" s="7"/>
      <c r="C7" s="16" t="s">
        <v>2</v>
      </c>
      <c r="D7" s="17"/>
      <c r="E7" s="18"/>
      <c r="F7" s="16" t="s">
        <v>2</v>
      </c>
      <c r="G7" s="17"/>
      <c r="H7" s="18"/>
      <c r="I7" s="16" t="s">
        <v>2</v>
      </c>
      <c r="J7" s="17"/>
    </row>
    <row r="8" spans="1:11" ht="130" customHeight="1" x14ac:dyDescent="0.15">
      <c r="A8" s="23" t="str">
        <f>'Beoordelen kwaliteit'!A17</f>
        <v>Zie "Bijlage 6 Kwaliteit"</v>
      </c>
      <c r="B8" s="7"/>
      <c r="C8" s="87" t="s">
        <v>0</v>
      </c>
      <c r="D8" s="88"/>
      <c r="E8" s="18"/>
      <c r="F8" s="89" t="s">
        <v>0</v>
      </c>
      <c r="G8" s="90"/>
      <c r="H8" s="18"/>
      <c r="I8" s="89" t="s">
        <v>0</v>
      </c>
      <c r="J8" s="90"/>
    </row>
    <row r="9" spans="1:11" ht="40" customHeight="1" x14ac:dyDescent="0.15">
      <c r="A9" s="56" t="str">
        <f>'Beoordelen kwaliteit'!A22</f>
        <v>1.4	SLA INCIDENTEN EN SLA HERSTELTIJDEN</v>
      </c>
      <c r="B9" s="6"/>
      <c r="C9" s="84" t="s">
        <v>2</v>
      </c>
      <c r="D9" s="85"/>
      <c r="E9" s="6"/>
      <c r="F9" s="86" t="s">
        <v>2</v>
      </c>
      <c r="G9" s="85"/>
      <c r="H9" s="6"/>
      <c r="I9" s="86" t="s">
        <v>2</v>
      </c>
      <c r="J9" s="85"/>
    </row>
    <row r="10" spans="1:11" ht="40" customHeight="1" x14ac:dyDescent="0.15">
      <c r="A10" s="22" t="str">
        <f>'Beoordelen kwaliteit'!A23</f>
        <v>Zware incidenten</v>
      </c>
      <c r="B10" s="7"/>
      <c r="C10" s="16" t="s">
        <v>2</v>
      </c>
      <c r="D10" s="17"/>
      <c r="E10" s="18"/>
      <c r="F10" s="16" t="s">
        <v>2</v>
      </c>
      <c r="G10" s="17"/>
      <c r="H10" s="18"/>
      <c r="I10" s="16" t="s">
        <v>2</v>
      </c>
      <c r="J10" s="17"/>
    </row>
    <row r="11" spans="1:11" ht="130" customHeight="1" x14ac:dyDescent="0.15">
      <c r="A11" s="23" t="str">
        <f>'Beoordelen kwaliteit'!A24</f>
        <v xml:space="preserve">Zie "Bijlage 6 Kwaliteit" en "Formulier D - invulformulier open vraag 7.1.4". </v>
      </c>
      <c r="B11" s="7"/>
      <c r="C11" s="87" t="s">
        <v>0</v>
      </c>
      <c r="D11" s="88"/>
      <c r="E11" s="18"/>
      <c r="F11" s="89" t="s">
        <v>0</v>
      </c>
      <c r="G11" s="90"/>
      <c r="H11" s="18"/>
      <c r="I11" s="89" t="s">
        <v>0</v>
      </c>
      <c r="J11" s="90"/>
    </row>
    <row r="12" spans="1:11" ht="40" customHeight="1" x14ac:dyDescent="0.15">
      <c r="A12" s="22" t="str">
        <f>'Beoordelen kwaliteit'!A29</f>
        <v>Minder zware incidenten</v>
      </c>
      <c r="B12" s="7"/>
      <c r="C12" s="16" t="s">
        <v>2</v>
      </c>
      <c r="D12" s="17"/>
      <c r="E12" s="18"/>
      <c r="F12" s="16" t="s">
        <v>2</v>
      </c>
      <c r="G12" s="17"/>
      <c r="H12" s="18"/>
      <c r="I12" s="16" t="s">
        <v>2</v>
      </c>
      <c r="J12" s="17"/>
    </row>
    <row r="13" spans="1:11" ht="130" customHeight="1" x14ac:dyDescent="0.15">
      <c r="A13" s="23" t="str">
        <f>'Beoordelen kwaliteit'!A30</f>
        <v xml:space="preserve">Zie "Bijlage 6 Kwaliteit" en "Formulier D - invulformulier open vraag 7.1.4". </v>
      </c>
      <c r="B13" s="7"/>
      <c r="C13" s="87" t="s">
        <v>0</v>
      </c>
      <c r="D13" s="88"/>
      <c r="E13" s="18"/>
      <c r="F13" s="89" t="s">
        <v>0</v>
      </c>
      <c r="G13" s="90"/>
      <c r="H13" s="18"/>
      <c r="I13" s="89" t="s">
        <v>0</v>
      </c>
      <c r="J13" s="90"/>
    </row>
    <row r="14" spans="1:11" ht="40" customHeight="1" x14ac:dyDescent="0.15">
      <c r="A14" s="22" t="str">
        <f>'Beoordelen kwaliteit'!A35</f>
        <v>Kleine problemen</v>
      </c>
      <c r="B14" s="7"/>
      <c r="C14" s="16" t="s">
        <v>2</v>
      </c>
      <c r="D14" s="17"/>
      <c r="E14" s="18"/>
      <c r="F14" s="16" t="s">
        <v>2</v>
      </c>
      <c r="G14" s="17"/>
      <c r="H14" s="18"/>
      <c r="I14" s="16" t="s">
        <v>2</v>
      </c>
      <c r="J14" s="17"/>
    </row>
    <row r="15" spans="1:11" ht="130" customHeight="1" x14ac:dyDescent="0.15">
      <c r="A15" s="23" t="str">
        <f>'Beoordelen kwaliteit'!A36</f>
        <v xml:space="preserve">Zie "Bijlage 6 Kwaliteit" en "Formulier D - invulformulier open vraag 7.1.4". </v>
      </c>
      <c r="B15" s="7"/>
      <c r="C15" s="87" t="s">
        <v>0</v>
      </c>
      <c r="D15" s="88"/>
      <c r="E15" s="18"/>
      <c r="F15" s="89" t="s">
        <v>0</v>
      </c>
      <c r="G15" s="90"/>
      <c r="H15" s="18"/>
      <c r="I15" s="89" t="s">
        <v>0</v>
      </c>
      <c r="J15" s="90"/>
    </row>
    <row r="16" spans="1:11" ht="40" customHeight="1" x14ac:dyDescent="0.15">
      <c r="A16" s="22" t="str">
        <f>'Beoordelen kwaliteit'!A41</f>
        <v>Standaard wijzigingen</v>
      </c>
      <c r="B16" s="7"/>
      <c r="C16" s="16" t="s">
        <v>2</v>
      </c>
      <c r="D16" s="17"/>
      <c r="E16" s="18"/>
      <c r="F16" s="16" t="s">
        <v>2</v>
      </c>
      <c r="G16" s="17"/>
      <c r="H16" s="18"/>
      <c r="I16" s="16" t="s">
        <v>2</v>
      </c>
      <c r="J16" s="17"/>
    </row>
    <row r="17" spans="1:10" ht="130" customHeight="1" x14ac:dyDescent="0.15">
      <c r="A17" s="23" t="str">
        <f>'Beoordelen kwaliteit'!A42</f>
        <v xml:space="preserve">Zie "Bijlage 6 Kwaliteit" en "Formulier D - invulformulier open vraag 7.1.4". </v>
      </c>
      <c r="B17" s="7"/>
      <c r="C17" s="87" t="s">
        <v>0</v>
      </c>
      <c r="D17" s="88"/>
      <c r="E17" s="18"/>
      <c r="F17" s="89" t="s">
        <v>0</v>
      </c>
      <c r="G17" s="90"/>
      <c r="H17" s="18"/>
      <c r="I17" s="89" t="s">
        <v>0</v>
      </c>
      <c r="J17" s="90"/>
    </row>
  </sheetData>
  <sheetProtection algorithmName="SHA-512" hashValue="3xlZf5FZPQ/RLZcH60z8c8uTUzGofdzIDsGVJhJlzMJ0lX58NxJXL6PlC7DooCLnX9J+82obFOsLKpBF609vlg==" saltValue="Fpr8xj3BQMkAaJFFfaWgCQ==" spinCount="100000" sheet="1" objects="1" scenarios="1"/>
  <mergeCells count="30">
    <mergeCell ref="C8:D8"/>
    <mergeCell ref="F8:G8"/>
    <mergeCell ref="I8:J8"/>
    <mergeCell ref="C1:D1"/>
    <mergeCell ref="F1:G1"/>
    <mergeCell ref="I1:J1"/>
    <mergeCell ref="C2:D2"/>
    <mergeCell ref="F2:G2"/>
    <mergeCell ref="I2:J2"/>
    <mergeCell ref="C4:D4"/>
    <mergeCell ref="F4:G4"/>
    <mergeCell ref="I4:J4"/>
    <mergeCell ref="C6:D6"/>
    <mergeCell ref="F6:G6"/>
    <mergeCell ref="I6:J6"/>
    <mergeCell ref="C9:D9"/>
    <mergeCell ref="F9:G9"/>
    <mergeCell ref="I9:J9"/>
    <mergeCell ref="C11:D11"/>
    <mergeCell ref="F11:G11"/>
    <mergeCell ref="I11:J11"/>
    <mergeCell ref="C17:D17"/>
    <mergeCell ref="F17:G17"/>
    <mergeCell ref="I17:J17"/>
    <mergeCell ref="C13:D13"/>
    <mergeCell ref="F13:G13"/>
    <mergeCell ref="I13:J13"/>
    <mergeCell ref="C15:D15"/>
    <mergeCell ref="F15:G15"/>
    <mergeCell ref="I15:J15"/>
  </mergeCells>
  <dataValidations count="1">
    <dataValidation type="list" errorStyle="warning" allowBlank="1" showErrorMessage="1" error="Voer juiste waarde in. " sqref="C3 F3 I3 C5 F5 I5 C7 F7 I7 C10 F10 I10 C12 F12 I12 C14 F14 I14 C16 F16 I16" xr:uid="{B7513884-AD1E-FF46-AF26-335965098E2A}">
      <formula1>SCORE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2286C-8AAB-7543-8191-FB68FE4B0E81}">
  <dimension ref="A1:K17"/>
  <sheetViews>
    <sheetView showGridLines="0" topLeftCell="A3" zoomScaleNormal="100" workbookViewId="0">
      <selection activeCell="A9" sqref="A9:XFD17"/>
    </sheetView>
  </sheetViews>
  <sheetFormatPr baseColWidth="10" defaultColWidth="8.83203125" defaultRowHeight="13" x14ac:dyDescent="0.15"/>
  <cols>
    <col min="1" max="1" width="90.83203125" style="1" customWidth="1"/>
    <col min="2" max="2" width="2.83203125" style="5" customWidth="1"/>
    <col min="3" max="3" width="35.83203125" style="4" customWidth="1"/>
    <col min="4" max="4" width="3.83203125" style="4" customWidth="1"/>
    <col min="5" max="5" width="2.83203125" style="4" customWidth="1"/>
    <col min="6" max="6" width="35.83203125" style="4" customWidth="1"/>
    <col min="7" max="7" width="3.83203125" style="4" customWidth="1"/>
    <col min="8" max="8" width="2.83203125" style="4" customWidth="1"/>
    <col min="9" max="9" width="35.83203125" style="1" customWidth="1"/>
    <col min="10" max="10" width="3.83203125" style="1" customWidth="1"/>
    <col min="11" max="11" width="11.6640625" style="1" bestFit="1" customWidth="1"/>
    <col min="12" max="16384" width="8.83203125" style="1"/>
  </cols>
  <sheetData>
    <row r="1" spans="1:11" ht="50" customHeight="1" x14ac:dyDescent="0.2">
      <c r="A1" s="20" t="s">
        <v>30</v>
      </c>
      <c r="B1" s="9"/>
      <c r="C1" s="95" t="str">
        <f>'Beoordelaar 1'!C1</f>
        <v>Inschrijver 1</v>
      </c>
      <c r="D1" s="96"/>
      <c r="E1" s="9"/>
      <c r="F1" s="95" t="str">
        <f>'Beoordelaar 1'!F1</f>
        <v>Inschrijver 2</v>
      </c>
      <c r="G1" s="96"/>
      <c r="H1" s="9"/>
      <c r="I1" s="95" t="str">
        <f>'Beoordelaar 1'!I1</f>
        <v>Inschrijver 3</v>
      </c>
      <c r="J1" s="96"/>
      <c r="K1" s="3"/>
    </row>
    <row r="2" spans="1:11" ht="40" customHeight="1" x14ac:dyDescent="0.15">
      <c r="A2" s="21" t="str">
        <f>'Beoordelen kwaliteit'!A3</f>
        <v>1.A Beantwoording open vragen</v>
      </c>
      <c r="B2" s="6"/>
      <c r="C2" s="84" t="s">
        <v>2</v>
      </c>
      <c r="D2" s="85"/>
      <c r="E2" s="6"/>
      <c r="F2" s="86" t="s">
        <v>2</v>
      </c>
      <c r="G2" s="85"/>
      <c r="H2" s="6"/>
      <c r="I2" s="86" t="s">
        <v>2</v>
      </c>
      <c r="J2" s="85"/>
    </row>
    <row r="3" spans="1:11" ht="40" customHeight="1" x14ac:dyDescent="0.15">
      <c r="A3" s="22" t="str">
        <f>'Beoordelen kwaliteit'!A4</f>
        <v>1.1 	PLAN VAN AANPAK IMPLEMENTATIE ROOSTERPAKKET</v>
      </c>
      <c r="B3" s="7"/>
      <c r="C3" s="16" t="s">
        <v>2</v>
      </c>
      <c r="D3" s="17"/>
      <c r="E3" s="18"/>
      <c r="F3" s="16" t="s">
        <v>2</v>
      </c>
      <c r="G3" s="17"/>
      <c r="H3" s="18"/>
      <c r="I3" s="16" t="s">
        <v>2</v>
      </c>
      <c r="J3" s="17"/>
    </row>
    <row r="4" spans="1:11" ht="130" customHeight="1" x14ac:dyDescent="0.15">
      <c r="A4" s="23" t="str">
        <f>'Beoordelen kwaliteit'!A5</f>
        <v>Zie "Bijlage 6 Kwaliteit"</v>
      </c>
      <c r="B4" s="7"/>
      <c r="C4" s="94" t="s">
        <v>0</v>
      </c>
      <c r="D4" s="90"/>
      <c r="E4" s="18"/>
      <c r="F4" s="89" t="s">
        <v>0</v>
      </c>
      <c r="G4" s="90"/>
      <c r="H4" s="18"/>
      <c r="I4" s="89" t="s">
        <v>0</v>
      </c>
      <c r="J4" s="90"/>
    </row>
    <row r="5" spans="1:11" ht="40" customHeight="1" x14ac:dyDescent="0.15">
      <c r="A5" s="22" t="str">
        <f>'Beoordelen kwaliteit'!A10</f>
        <v>1.2 	GEBRUIKERS ERVARINGEN/ TRAININGEN / KWALITEIT EN FLEXIBILITEIT NA IMPLEMENTATIE</v>
      </c>
      <c r="B5" s="7"/>
      <c r="C5" s="16" t="s">
        <v>2</v>
      </c>
      <c r="D5" s="17"/>
      <c r="E5" s="18"/>
      <c r="F5" s="16" t="s">
        <v>2</v>
      </c>
      <c r="G5" s="17"/>
      <c r="H5" s="18"/>
      <c r="I5" s="16" t="s">
        <v>2</v>
      </c>
      <c r="J5" s="17"/>
    </row>
    <row r="6" spans="1:11" ht="130" customHeight="1" x14ac:dyDescent="0.15">
      <c r="A6" s="23" t="str">
        <f>'Beoordelen kwaliteit'!A11</f>
        <v>Zie "Bijlage 6 Kwaliteit"</v>
      </c>
      <c r="B6" s="7"/>
      <c r="C6" s="87" t="s">
        <v>0</v>
      </c>
      <c r="D6" s="88"/>
      <c r="E6" s="18"/>
      <c r="F6" s="89" t="s">
        <v>0</v>
      </c>
      <c r="G6" s="90"/>
      <c r="H6" s="18"/>
      <c r="I6" s="89" t="s">
        <v>0</v>
      </c>
      <c r="J6" s="90"/>
    </row>
    <row r="7" spans="1:11" ht="40" customHeight="1" x14ac:dyDescent="0.15">
      <c r="A7" s="22" t="str">
        <f>'Beoordelen kwaliteit'!A16</f>
        <v>1.3	 AANVRAGEN VANUIT OPDRACHTGEVER AAN DE HELPDESK VAN INSCHRIJVER</v>
      </c>
      <c r="B7" s="7"/>
      <c r="C7" s="16" t="s">
        <v>2</v>
      </c>
      <c r="D7" s="17"/>
      <c r="E7" s="18"/>
      <c r="F7" s="16" t="s">
        <v>2</v>
      </c>
      <c r="G7" s="17"/>
      <c r="H7" s="18"/>
      <c r="I7" s="16" t="s">
        <v>2</v>
      </c>
      <c r="J7" s="17"/>
    </row>
    <row r="8" spans="1:11" ht="130" customHeight="1" x14ac:dyDescent="0.15">
      <c r="A8" s="23" t="str">
        <f>'Beoordelen kwaliteit'!A17</f>
        <v>Zie "Bijlage 6 Kwaliteit"</v>
      </c>
      <c r="B8" s="7"/>
      <c r="C8" s="87" t="s">
        <v>0</v>
      </c>
      <c r="D8" s="88"/>
      <c r="E8" s="18"/>
      <c r="F8" s="89" t="s">
        <v>0</v>
      </c>
      <c r="G8" s="90"/>
      <c r="H8" s="18"/>
      <c r="I8" s="89" t="s">
        <v>0</v>
      </c>
      <c r="J8" s="90"/>
    </row>
    <row r="9" spans="1:11" ht="40" customHeight="1" x14ac:dyDescent="0.15">
      <c r="A9" s="56" t="str">
        <f>'Beoordelen kwaliteit'!A22</f>
        <v>1.4	SLA INCIDENTEN EN SLA HERSTELTIJDEN</v>
      </c>
      <c r="B9" s="6"/>
      <c r="C9" s="84" t="s">
        <v>2</v>
      </c>
      <c r="D9" s="85"/>
      <c r="E9" s="6"/>
      <c r="F9" s="86" t="s">
        <v>2</v>
      </c>
      <c r="G9" s="85"/>
      <c r="H9" s="6"/>
      <c r="I9" s="86" t="s">
        <v>2</v>
      </c>
      <c r="J9" s="85"/>
    </row>
    <row r="10" spans="1:11" ht="40" customHeight="1" x14ac:dyDescent="0.15">
      <c r="A10" s="22" t="str">
        <f>'Beoordelen kwaliteit'!A23</f>
        <v>Zware incidenten</v>
      </c>
      <c r="B10" s="7"/>
      <c r="C10" s="16" t="s">
        <v>2</v>
      </c>
      <c r="D10" s="17"/>
      <c r="E10" s="18"/>
      <c r="F10" s="16" t="s">
        <v>2</v>
      </c>
      <c r="G10" s="17"/>
      <c r="H10" s="18"/>
      <c r="I10" s="16" t="s">
        <v>2</v>
      </c>
      <c r="J10" s="17"/>
    </row>
    <row r="11" spans="1:11" ht="130" customHeight="1" x14ac:dyDescent="0.15">
      <c r="A11" s="23" t="str">
        <f>'Beoordelen kwaliteit'!A24</f>
        <v xml:space="preserve">Zie "Bijlage 6 Kwaliteit" en "Formulier D - invulformulier open vraag 7.1.4". </v>
      </c>
      <c r="B11" s="7"/>
      <c r="C11" s="87" t="s">
        <v>0</v>
      </c>
      <c r="D11" s="88"/>
      <c r="E11" s="18"/>
      <c r="F11" s="89" t="s">
        <v>0</v>
      </c>
      <c r="G11" s="90"/>
      <c r="H11" s="18"/>
      <c r="I11" s="89" t="s">
        <v>0</v>
      </c>
      <c r="J11" s="90"/>
    </row>
    <row r="12" spans="1:11" ht="40" customHeight="1" x14ac:dyDescent="0.15">
      <c r="A12" s="22" t="str">
        <f>'Beoordelen kwaliteit'!A29</f>
        <v>Minder zware incidenten</v>
      </c>
      <c r="B12" s="7"/>
      <c r="C12" s="16" t="s">
        <v>2</v>
      </c>
      <c r="D12" s="17"/>
      <c r="E12" s="18"/>
      <c r="F12" s="16" t="s">
        <v>2</v>
      </c>
      <c r="G12" s="17"/>
      <c r="H12" s="18"/>
      <c r="I12" s="16" t="s">
        <v>2</v>
      </c>
      <c r="J12" s="17"/>
    </row>
    <row r="13" spans="1:11" ht="130" customHeight="1" x14ac:dyDescent="0.15">
      <c r="A13" s="23" t="str">
        <f>'Beoordelen kwaliteit'!A30</f>
        <v xml:space="preserve">Zie "Bijlage 6 Kwaliteit" en "Formulier D - invulformulier open vraag 7.1.4". </v>
      </c>
      <c r="B13" s="7"/>
      <c r="C13" s="87" t="s">
        <v>0</v>
      </c>
      <c r="D13" s="88"/>
      <c r="E13" s="18"/>
      <c r="F13" s="89" t="s">
        <v>0</v>
      </c>
      <c r="G13" s="90"/>
      <c r="H13" s="18"/>
      <c r="I13" s="89" t="s">
        <v>0</v>
      </c>
      <c r="J13" s="90"/>
    </row>
    <row r="14" spans="1:11" ht="40" customHeight="1" x14ac:dyDescent="0.15">
      <c r="A14" s="22" t="str">
        <f>'Beoordelen kwaliteit'!A35</f>
        <v>Kleine problemen</v>
      </c>
      <c r="B14" s="7"/>
      <c r="C14" s="16" t="s">
        <v>2</v>
      </c>
      <c r="D14" s="17"/>
      <c r="E14" s="18"/>
      <c r="F14" s="16" t="s">
        <v>2</v>
      </c>
      <c r="G14" s="17"/>
      <c r="H14" s="18"/>
      <c r="I14" s="16" t="s">
        <v>2</v>
      </c>
      <c r="J14" s="17"/>
    </row>
    <row r="15" spans="1:11" ht="130" customHeight="1" x14ac:dyDescent="0.15">
      <c r="A15" s="23" t="str">
        <f>'Beoordelen kwaliteit'!A36</f>
        <v xml:space="preserve">Zie "Bijlage 6 Kwaliteit" en "Formulier D - invulformulier open vraag 7.1.4". </v>
      </c>
      <c r="B15" s="7"/>
      <c r="C15" s="87" t="s">
        <v>0</v>
      </c>
      <c r="D15" s="88"/>
      <c r="E15" s="18"/>
      <c r="F15" s="89" t="s">
        <v>0</v>
      </c>
      <c r="G15" s="90"/>
      <c r="H15" s="18"/>
      <c r="I15" s="89" t="s">
        <v>0</v>
      </c>
      <c r="J15" s="90"/>
    </row>
    <row r="16" spans="1:11" ht="40" customHeight="1" x14ac:dyDescent="0.15">
      <c r="A16" s="22" t="str">
        <f>'Beoordelen kwaliteit'!A41</f>
        <v>Standaard wijzigingen</v>
      </c>
      <c r="B16" s="7"/>
      <c r="C16" s="16" t="s">
        <v>2</v>
      </c>
      <c r="D16" s="17"/>
      <c r="E16" s="18"/>
      <c r="F16" s="16" t="s">
        <v>2</v>
      </c>
      <c r="G16" s="17"/>
      <c r="H16" s="18"/>
      <c r="I16" s="16" t="s">
        <v>2</v>
      </c>
      <c r="J16" s="17"/>
    </row>
    <row r="17" spans="1:10" ht="130" customHeight="1" x14ac:dyDescent="0.15">
      <c r="A17" s="23" t="str">
        <f>'Beoordelen kwaliteit'!A42</f>
        <v xml:space="preserve">Zie "Bijlage 6 Kwaliteit" en "Formulier D - invulformulier open vraag 7.1.4". </v>
      </c>
      <c r="B17" s="7"/>
      <c r="C17" s="87" t="s">
        <v>0</v>
      </c>
      <c r="D17" s="88"/>
      <c r="E17" s="18"/>
      <c r="F17" s="89" t="s">
        <v>0</v>
      </c>
      <c r="G17" s="90"/>
      <c r="H17" s="18"/>
      <c r="I17" s="89" t="s">
        <v>0</v>
      </c>
      <c r="J17" s="90"/>
    </row>
  </sheetData>
  <sheetProtection algorithmName="SHA-512" hashValue="Twg9h4MlA6Cs4TK71sNfkv4aoSOVyWkhzpztTE4XOZAnxZzcRpKbUZ3UfFjTs1ceIJIgC9QJE7ujXz7u2ASyOA==" saltValue="KR8K1geDox14MpRC+X2o9A==" spinCount="100000" sheet="1" objects="1" scenarios="1"/>
  <mergeCells count="30">
    <mergeCell ref="C8:D8"/>
    <mergeCell ref="F8:G8"/>
    <mergeCell ref="I8:J8"/>
    <mergeCell ref="C1:D1"/>
    <mergeCell ref="F1:G1"/>
    <mergeCell ref="I1:J1"/>
    <mergeCell ref="C2:D2"/>
    <mergeCell ref="F2:G2"/>
    <mergeCell ref="I2:J2"/>
    <mergeCell ref="C4:D4"/>
    <mergeCell ref="F4:G4"/>
    <mergeCell ref="I4:J4"/>
    <mergeCell ref="C6:D6"/>
    <mergeCell ref="F6:G6"/>
    <mergeCell ref="I6:J6"/>
    <mergeCell ref="C9:D9"/>
    <mergeCell ref="F9:G9"/>
    <mergeCell ref="I9:J9"/>
    <mergeCell ref="C11:D11"/>
    <mergeCell ref="F11:G11"/>
    <mergeCell ref="I11:J11"/>
    <mergeCell ref="C17:D17"/>
    <mergeCell ref="F17:G17"/>
    <mergeCell ref="I17:J17"/>
    <mergeCell ref="C13:D13"/>
    <mergeCell ref="F13:G13"/>
    <mergeCell ref="I13:J13"/>
    <mergeCell ref="C15:D15"/>
    <mergeCell ref="F15:G15"/>
    <mergeCell ref="I15:J15"/>
  </mergeCells>
  <dataValidations count="1">
    <dataValidation type="list" errorStyle="warning" allowBlank="1" showErrorMessage="1" error="Voer juiste waarde in. " sqref="C3 F3 I3 C5 F5 I5 C7 F7 I7 C10 F10 I10 C12 F12 I12 C14 F14 I14 C16 F16 I16" xr:uid="{FE380928-4BD0-994E-850A-23C849474FDC}">
      <formula1>SCORE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53"/>
  <sheetViews>
    <sheetView showGridLines="0" zoomScale="130" zoomScaleNormal="130" workbookViewId="0">
      <pane xSplit="2" ySplit="2" topLeftCell="D23" activePane="bottomRight" state="frozen"/>
      <selection pane="topRight" activeCell="C1" sqref="C1"/>
      <selection pane="bottomLeft" activeCell="A3" sqref="A3"/>
      <selection pane="bottomRight" activeCell="D54" sqref="D54"/>
    </sheetView>
  </sheetViews>
  <sheetFormatPr baseColWidth="10" defaultColWidth="8.83203125" defaultRowHeight="15" x14ac:dyDescent="0.2"/>
  <cols>
    <col min="1" max="1" width="60.6640625" customWidth="1"/>
    <col min="2" max="2" width="24" bestFit="1" customWidth="1"/>
    <col min="3" max="3" width="1.83203125" customWidth="1"/>
    <col min="4" max="4" width="19.83203125" customWidth="1"/>
    <col min="5" max="5" width="30.83203125" customWidth="1"/>
    <col min="6" max="6" width="1.83203125" customWidth="1"/>
    <col min="7" max="7" width="19.83203125" customWidth="1"/>
    <col min="8" max="8" width="30.83203125" customWidth="1"/>
    <col min="9" max="9" width="1.83203125" customWidth="1"/>
    <col min="10" max="10" width="19.83203125" customWidth="1"/>
    <col min="11" max="11" width="30.83203125" customWidth="1"/>
  </cols>
  <sheetData>
    <row r="1" spans="1:11" ht="28" customHeight="1" x14ac:dyDescent="0.2">
      <c r="A1" s="69" t="s">
        <v>20</v>
      </c>
      <c r="B1" s="70"/>
      <c r="C1" s="70"/>
      <c r="D1" s="70"/>
      <c r="E1" s="70"/>
      <c r="F1" s="70"/>
      <c r="G1" s="70"/>
      <c r="H1" s="70"/>
      <c r="I1" s="70"/>
      <c r="J1" s="70"/>
      <c r="K1" s="71"/>
    </row>
    <row r="2" spans="1:11" ht="28" customHeight="1" x14ac:dyDescent="0.2">
      <c r="A2" s="110" t="str">
        <f>'Beoordelen kwaliteit'!A3</f>
        <v>1.A Beantwoording open vragen</v>
      </c>
      <c r="B2" s="111"/>
      <c r="C2" s="10"/>
      <c r="D2" s="54" t="str">
        <f>'Beoordelaar 1'!C1</f>
        <v>Inschrijver 1</v>
      </c>
      <c r="E2" s="54" t="s">
        <v>9</v>
      </c>
      <c r="F2" s="10"/>
      <c r="G2" s="54" t="str">
        <f>'Beoordelaar 1'!F1</f>
        <v>Inschrijver 2</v>
      </c>
      <c r="H2" s="54" t="s">
        <v>9</v>
      </c>
      <c r="I2" s="10"/>
      <c r="J2" s="54" t="str">
        <f>'Beoordelaar 1'!I1</f>
        <v>Inschrijver 3</v>
      </c>
      <c r="K2" s="54" t="s">
        <v>9</v>
      </c>
    </row>
    <row r="3" spans="1:11" ht="18" customHeight="1" x14ac:dyDescent="0.2">
      <c r="A3" s="99" t="str">
        <f>'Beoordelen kwaliteit'!A4</f>
        <v>1.1 	PLAN VAN AANPAK IMPLEMENTATIE ROOSTERPAKKET</v>
      </c>
      <c r="B3" s="24" t="s">
        <v>31</v>
      </c>
      <c r="C3" s="11"/>
      <c r="D3" s="28" t="str">
        <f>'Beoordelaar 1'!C3</f>
        <v>Score:</v>
      </c>
      <c r="E3" s="101" t="s">
        <v>10</v>
      </c>
      <c r="F3" s="11"/>
      <c r="G3" s="29" t="str">
        <f>'Beoordelaar 1'!F3</f>
        <v>Score:</v>
      </c>
      <c r="H3" s="101" t="s">
        <v>10</v>
      </c>
      <c r="I3" s="11"/>
      <c r="J3" s="29" t="str">
        <f>'Beoordelaar 1'!I3</f>
        <v>Score:</v>
      </c>
      <c r="K3" s="101" t="s">
        <v>10</v>
      </c>
    </row>
    <row r="4" spans="1:11" ht="18" customHeight="1" x14ac:dyDescent="0.2">
      <c r="A4" s="100"/>
      <c r="B4" s="24" t="s">
        <v>32</v>
      </c>
      <c r="C4" s="11"/>
      <c r="D4" s="28" t="str">
        <f>'Beoordelaar 2'!C3</f>
        <v>Score:</v>
      </c>
      <c r="E4" s="102"/>
      <c r="F4" s="11"/>
      <c r="G4" s="29" t="str">
        <f>'Beoordelaar 2'!F3</f>
        <v>Score:</v>
      </c>
      <c r="H4" s="102"/>
      <c r="I4" s="11"/>
      <c r="J4" s="29" t="str">
        <f>'Beoordelaar 2'!I3</f>
        <v>Score:</v>
      </c>
      <c r="K4" s="102"/>
    </row>
    <row r="5" spans="1:11" ht="18" customHeight="1" x14ac:dyDescent="0.2">
      <c r="A5" s="100"/>
      <c r="B5" s="24" t="s">
        <v>33</v>
      </c>
      <c r="C5" s="11"/>
      <c r="D5" s="28" t="str">
        <f>'Beoordelaar 3'!C3</f>
        <v>Score:</v>
      </c>
      <c r="E5" s="102"/>
      <c r="F5" s="11"/>
      <c r="G5" s="29" t="str">
        <f>'Beoordelaar 3'!F3</f>
        <v>Score:</v>
      </c>
      <c r="H5" s="102"/>
      <c r="I5" s="11"/>
      <c r="J5" s="29" t="str">
        <f>'Beoordelaar 3'!I3</f>
        <v>Score:</v>
      </c>
      <c r="K5" s="102"/>
    </row>
    <row r="6" spans="1:11" ht="18" customHeight="1" x14ac:dyDescent="0.2">
      <c r="A6" s="100"/>
      <c r="B6" s="24" t="s">
        <v>34</v>
      </c>
      <c r="C6" s="11"/>
      <c r="D6" s="28" t="str">
        <f>'Beoordelaar 4'!C3</f>
        <v>Score:</v>
      </c>
      <c r="E6" s="102"/>
      <c r="F6" s="11"/>
      <c r="G6" s="29" t="str">
        <f>'Beoordelaar 4'!F3</f>
        <v>Score:</v>
      </c>
      <c r="H6" s="102"/>
      <c r="I6" s="11"/>
      <c r="J6" s="29" t="str">
        <f>'Beoordelaar 4'!I3</f>
        <v>Score:</v>
      </c>
      <c r="K6" s="102"/>
    </row>
    <row r="7" spans="1:11" ht="18" customHeight="1" x14ac:dyDescent="0.2">
      <c r="A7" s="100"/>
      <c r="B7" s="24" t="s">
        <v>35</v>
      </c>
      <c r="C7" s="11"/>
      <c r="D7" s="28" t="str">
        <f>'Beoordelaar 5'!C3</f>
        <v>Score:</v>
      </c>
      <c r="E7" s="102"/>
      <c r="F7" s="11"/>
      <c r="G7" s="29" t="str">
        <f>'Beoordelaar 5'!F3</f>
        <v>Score:</v>
      </c>
      <c r="H7" s="102"/>
      <c r="I7" s="11"/>
      <c r="J7" s="29" t="str">
        <f>'Beoordelaar 5'!I3</f>
        <v>Score:</v>
      </c>
      <c r="K7" s="102"/>
    </row>
    <row r="8" spans="1:11" ht="20" customHeight="1" x14ac:dyDescent="0.2">
      <c r="A8" s="103" t="s">
        <v>1</v>
      </c>
      <c r="B8" s="104"/>
      <c r="C8" s="12"/>
      <c r="D8" s="26" t="s">
        <v>2</v>
      </c>
      <c r="E8" s="102"/>
      <c r="F8" s="12"/>
      <c r="G8" s="27" t="s">
        <v>2</v>
      </c>
      <c r="H8" s="102"/>
      <c r="I8" s="12"/>
      <c r="J8" s="27" t="s">
        <v>2</v>
      </c>
      <c r="K8" s="102"/>
    </row>
    <row r="9" spans="1:11" ht="20" customHeight="1" x14ac:dyDescent="0.2">
      <c r="A9" s="97"/>
      <c r="B9" s="98"/>
      <c r="C9" s="13"/>
      <c r="D9" s="25" t="str">
        <f>IF(D8="Uitmuntend","€ 16.000",IF(D8="Goed","€ 12.800",IF(D8="Voldoende","€ 0",IF(D8="Matig","- € 32.000",IF(D8="Onvoldoende","KO"," ")))))</f>
        <v xml:space="preserve"> </v>
      </c>
      <c r="E9" s="109"/>
      <c r="F9" s="13"/>
      <c r="G9" s="25" t="str">
        <f>IF(G8="Uitmuntend","€ 16.000",IF(G8="Goed","€ 12.800",IF(G8="Voldoende","€ 0",IF(G8="Matig","- € 32.000",IF(G8="Onvoldoende","KO"," ")))))</f>
        <v xml:space="preserve"> </v>
      </c>
      <c r="H9" s="109"/>
      <c r="I9" s="13"/>
      <c r="J9" s="25" t="str">
        <f>IF(J8="Uitmuntend","€ 16.000",IF(J8="Goed","€ 12.800",IF(J8="Voldoende","€ 0",IF(J8="Matig","- € 32.000",IF(J8="Onvoldoende","KO"," ")))))</f>
        <v xml:space="preserve"> </v>
      </c>
      <c r="K9" s="109"/>
    </row>
    <row r="10" spans="1:11" ht="18" customHeight="1" x14ac:dyDescent="0.2">
      <c r="A10" s="99" t="str">
        <f>'Beoordelen kwaliteit'!A10</f>
        <v>1.2 	GEBRUIKERS ERVARINGEN/ TRAININGEN / KWALITEIT EN FLEXIBILITEIT NA IMPLEMENTATIE</v>
      </c>
      <c r="B10" s="24" t="str">
        <f>B3</f>
        <v>Beoordelaar 1</v>
      </c>
      <c r="C10" s="11"/>
      <c r="D10" s="28" t="str">
        <f>'Beoordelaar 1'!C5</f>
        <v>Score:</v>
      </c>
      <c r="E10" s="101" t="s">
        <v>10</v>
      </c>
      <c r="F10" s="11"/>
      <c r="G10" s="29" t="str">
        <f>'Beoordelaar 1'!F5</f>
        <v>Score:</v>
      </c>
      <c r="H10" s="101" t="s">
        <v>10</v>
      </c>
      <c r="I10" s="11"/>
      <c r="J10" s="29" t="str">
        <f>'Beoordelaar 1'!I5</f>
        <v>Score:</v>
      </c>
      <c r="K10" s="101" t="s">
        <v>10</v>
      </c>
    </row>
    <row r="11" spans="1:11" ht="18" customHeight="1" x14ac:dyDescent="0.2">
      <c r="A11" s="100"/>
      <c r="B11" s="24" t="str">
        <f>B4</f>
        <v>Beoordelaar 2</v>
      </c>
      <c r="C11" s="11"/>
      <c r="D11" s="28" t="str">
        <f>'Beoordelaar 2'!C5</f>
        <v>Score:</v>
      </c>
      <c r="E11" s="102"/>
      <c r="F11" s="11"/>
      <c r="G11" s="29" t="str">
        <f>'Beoordelaar 2'!F5</f>
        <v>Score:</v>
      </c>
      <c r="H11" s="102"/>
      <c r="I11" s="11"/>
      <c r="J11" s="29" t="str">
        <f>'Beoordelaar 2'!I5</f>
        <v>Score:</v>
      </c>
      <c r="K11" s="102"/>
    </row>
    <row r="12" spans="1:11" ht="18" customHeight="1" x14ac:dyDescent="0.2">
      <c r="A12" s="100"/>
      <c r="B12" s="24" t="str">
        <f>B5</f>
        <v>Beoordelaar 3</v>
      </c>
      <c r="C12" s="11"/>
      <c r="D12" s="28" t="str">
        <f>'Beoordelaar 3'!C5</f>
        <v>Score:</v>
      </c>
      <c r="E12" s="102"/>
      <c r="F12" s="11"/>
      <c r="G12" s="29" t="str">
        <f>'Beoordelaar 3'!F5</f>
        <v>Score:</v>
      </c>
      <c r="H12" s="102"/>
      <c r="I12" s="11"/>
      <c r="J12" s="29" t="str">
        <f>'Beoordelaar 3'!I5</f>
        <v>Score:</v>
      </c>
      <c r="K12" s="102"/>
    </row>
    <row r="13" spans="1:11" ht="18" customHeight="1" x14ac:dyDescent="0.2">
      <c r="A13" s="100"/>
      <c r="B13" s="24" t="str">
        <f>B6</f>
        <v>Beoordelaar 4</v>
      </c>
      <c r="C13" s="11"/>
      <c r="D13" s="28" t="str">
        <f>'Beoordelaar 4'!C5</f>
        <v>Score:</v>
      </c>
      <c r="E13" s="102"/>
      <c r="F13" s="11"/>
      <c r="G13" s="29" t="str">
        <f>'Beoordelaar 4'!F5</f>
        <v>Score:</v>
      </c>
      <c r="H13" s="102"/>
      <c r="I13" s="11"/>
      <c r="J13" s="29" t="str">
        <f>'Beoordelaar 4'!I5</f>
        <v>Score:</v>
      </c>
      <c r="K13" s="102"/>
    </row>
    <row r="14" spans="1:11" ht="18" customHeight="1" x14ac:dyDescent="0.2">
      <c r="A14" s="100"/>
      <c r="B14" s="24" t="str">
        <f>B7</f>
        <v>Beoordelaar 5</v>
      </c>
      <c r="C14" s="11"/>
      <c r="D14" s="28" t="str">
        <f>'Beoordelaar 5'!C5</f>
        <v>Score:</v>
      </c>
      <c r="E14" s="102"/>
      <c r="F14" s="11"/>
      <c r="G14" s="29" t="str">
        <f>'Beoordelaar 5'!F5</f>
        <v>Score:</v>
      </c>
      <c r="H14" s="102"/>
      <c r="I14" s="11"/>
      <c r="J14" s="29" t="str">
        <f>'Beoordelaar 5'!I5</f>
        <v>Score:</v>
      </c>
      <c r="K14" s="102"/>
    </row>
    <row r="15" spans="1:11" ht="20" customHeight="1" x14ac:dyDescent="0.2">
      <c r="A15" s="103" t="s">
        <v>1</v>
      </c>
      <c r="B15" s="104"/>
      <c r="C15" s="12"/>
      <c r="D15" s="26" t="s">
        <v>2</v>
      </c>
      <c r="E15" s="102"/>
      <c r="F15" s="12"/>
      <c r="G15" s="27" t="s">
        <v>2</v>
      </c>
      <c r="H15" s="102"/>
      <c r="I15" s="12"/>
      <c r="J15" s="27" t="s">
        <v>2</v>
      </c>
      <c r="K15" s="102"/>
    </row>
    <row r="16" spans="1:11" ht="20" customHeight="1" x14ac:dyDescent="0.2">
      <c r="A16" s="97"/>
      <c r="B16" s="98"/>
      <c r="C16" s="13"/>
      <c r="D16" s="25" t="str">
        <f>IF(D15="Uitmuntend","€ 16.000",IF(D15="Goed","€ 13.000",IF(D15="Voldoende","€0",IF(D15="Matig","- € 32.000",IF(D15="Onvoldoende","KO"," ")))))</f>
        <v xml:space="preserve"> </v>
      </c>
      <c r="E16" s="109"/>
      <c r="F16" s="13"/>
      <c r="G16" s="25" t="str">
        <f>IF(G15="Uitmuntend","€ 16.000",IF(G15="Goed","€ 13.000",IF(G15="Voldoende","€0",IF(G15="Matig","- € 32.000",IF(G15="Onvoldoende","KO"," ")))))</f>
        <v xml:space="preserve"> </v>
      </c>
      <c r="H16" s="109"/>
      <c r="I16" s="13"/>
      <c r="J16" s="25" t="str">
        <f>IF(J15="Uitmuntend","€ 16.000",IF(J15="Goed","€ 13.000",IF(J15="Voldoende","€0",IF(J15="Matig","- € 32.000",IF(J15="Onvoldoende","KO"," ")))))</f>
        <v xml:space="preserve"> </v>
      </c>
      <c r="K16" s="109"/>
    </row>
    <row r="17" spans="1:11" ht="18" customHeight="1" x14ac:dyDescent="0.2">
      <c r="A17" s="99" t="str">
        <f>'Beoordelen kwaliteit'!A16</f>
        <v>1.3	 AANVRAGEN VANUIT OPDRACHTGEVER AAN DE HELPDESK VAN INSCHRIJVER</v>
      </c>
      <c r="B17" s="24" t="str">
        <f>B3</f>
        <v>Beoordelaar 1</v>
      </c>
      <c r="C17" s="11"/>
      <c r="D17" s="28" t="str">
        <f>'Beoordelaar 1'!C7</f>
        <v>Score:</v>
      </c>
      <c r="E17" s="101" t="s">
        <v>10</v>
      </c>
      <c r="F17" s="11"/>
      <c r="G17" s="29" t="str">
        <f>'Beoordelaar 1'!F7</f>
        <v>Score:</v>
      </c>
      <c r="H17" s="101" t="s">
        <v>10</v>
      </c>
      <c r="I17" s="11"/>
      <c r="J17" s="29" t="str">
        <f>'Beoordelaar 1'!I7</f>
        <v>Score:</v>
      </c>
      <c r="K17" s="101" t="s">
        <v>10</v>
      </c>
    </row>
    <row r="18" spans="1:11" ht="18" customHeight="1" x14ac:dyDescent="0.2">
      <c r="A18" s="100"/>
      <c r="B18" s="24" t="str">
        <f>B4</f>
        <v>Beoordelaar 2</v>
      </c>
      <c r="C18" s="11"/>
      <c r="D18" s="28" t="str">
        <f>'Beoordelaar 2'!C7</f>
        <v>Score:</v>
      </c>
      <c r="E18" s="102"/>
      <c r="F18" s="11"/>
      <c r="G18" s="29" t="str">
        <f>'Beoordelaar 2'!F7</f>
        <v>Score:</v>
      </c>
      <c r="H18" s="102"/>
      <c r="I18" s="11"/>
      <c r="J18" s="29" t="str">
        <f>'Beoordelaar 2'!I7</f>
        <v>Score:</v>
      </c>
      <c r="K18" s="102"/>
    </row>
    <row r="19" spans="1:11" ht="18" customHeight="1" x14ac:dyDescent="0.2">
      <c r="A19" s="100"/>
      <c r="B19" s="24" t="str">
        <f>B5</f>
        <v>Beoordelaar 3</v>
      </c>
      <c r="C19" s="11"/>
      <c r="D19" s="28" t="str">
        <f>'Beoordelaar 3'!C7</f>
        <v>Score:</v>
      </c>
      <c r="E19" s="102"/>
      <c r="F19" s="11"/>
      <c r="G19" s="29" t="str">
        <f>'Beoordelaar 3'!F7</f>
        <v>Score:</v>
      </c>
      <c r="H19" s="102"/>
      <c r="I19" s="11"/>
      <c r="J19" s="29" t="str">
        <f>'Beoordelaar 3'!I7</f>
        <v>Score:</v>
      </c>
      <c r="K19" s="102"/>
    </row>
    <row r="20" spans="1:11" ht="18" customHeight="1" x14ac:dyDescent="0.2">
      <c r="A20" s="100"/>
      <c r="B20" s="24" t="str">
        <f>B6</f>
        <v>Beoordelaar 4</v>
      </c>
      <c r="C20" s="11"/>
      <c r="D20" s="28" t="str">
        <f>'Beoordelaar 4'!C7</f>
        <v>Score:</v>
      </c>
      <c r="E20" s="102"/>
      <c r="F20" s="11"/>
      <c r="G20" s="29" t="str">
        <f>'Beoordelaar 4'!F7</f>
        <v>Score:</v>
      </c>
      <c r="H20" s="102"/>
      <c r="I20" s="11"/>
      <c r="J20" s="29" t="str">
        <f>'Beoordelaar 4'!I7</f>
        <v>Score:</v>
      </c>
      <c r="K20" s="102"/>
    </row>
    <row r="21" spans="1:11" ht="18" customHeight="1" x14ac:dyDescent="0.2">
      <c r="A21" s="100"/>
      <c r="B21" s="24" t="str">
        <f>B7</f>
        <v>Beoordelaar 5</v>
      </c>
      <c r="C21" s="11"/>
      <c r="D21" s="28" t="str">
        <f>'Beoordelaar 5'!C7</f>
        <v>Score:</v>
      </c>
      <c r="E21" s="102"/>
      <c r="F21" s="11"/>
      <c r="G21" s="29" t="str">
        <f>'Beoordelaar 5'!F7</f>
        <v>Score:</v>
      </c>
      <c r="H21" s="102"/>
      <c r="I21" s="11"/>
      <c r="J21" s="29" t="str">
        <f>'Beoordelaar 5'!I7</f>
        <v>Score:</v>
      </c>
      <c r="K21" s="102"/>
    </row>
    <row r="22" spans="1:11" ht="20" customHeight="1" x14ac:dyDescent="0.2">
      <c r="A22" s="103" t="s">
        <v>1</v>
      </c>
      <c r="B22" s="104"/>
      <c r="C22" s="12"/>
      <c r="D22" s="26" t="s">
        <v>2</v>
      </c>
      <c r="E22" s="102"/>
      <c r="F22" s="12"/>
      <c r="G22" s="27" t="s">
        <v>2</v>
      </c>
      <c r="H22" s="102"/>
      <c r="I22" s="12"/>
      <c r="J22" s="27" t="s">
        <v>2</v>
      </c>
      <c r="K22" s="102"/>
    </row>
    <row r="23" spans="1:11" ht="20" customHeight="1" x14ac:dyDescent="0.2">
      <c r="A23" s="97"/>
      <c r="B23" s="98"/>
      <c r="C23" s="13"/>
      <c r="D23" s="25" t="str">
        <f>IF(D22="Uitmuntend","€ 16.000",IF(D22="Goed","€ 13.000",IF(D22="Voldoende","€0",IF(D22="Matig","- € 32.000",IF(D22="Onvoldoende","KO"," ")))))</f>
        <v xml:space="preserve"> </v>
      </c>
      <c r="E23" s="47"/>
      <c r="F23" s="13"/>
      <c r="G23" s="25" t="str">
        <f>IF(G22="Uitmuntend","€ 16.000",IF(G22="Goed","€ 13.000",IF(G22="Voldoende","€0",IF(G22="Matig","- € 32.000",IF(G22="Onvoldoende","KO"," ")))))</f>
        <v xml:space="preserve"> </v>
      </c>
      <c r="H23" s="47"/>
      <c r="I23" s="13"/>
      <c r="J23" s="25" t="str">
        <f>IF(J22="Uitmuntend","€ 16.000",IF(J22="Goed","€ 13.000",IF(J22="Voldoende","€0",IF(J22="Matig","- € 32.000",IF(J22="Onvoldoende","KO"," ")))))</f>
        <v xml:space="preserve"> </v>
      </c>
      <c r="K23" s="47"/>
    </row>
    <row r="24" spans="1:11" ht="20" customHeight="1" x14ac:dyDescent="0.2">
      <c r="A24" s="105" t="str">
        <f>'Beoordelen kwaliteit'!A22</f>
        <v>1.4	SLA INCIDENTEN EN SLA HERSTELTIJDEN</v>
      </c>
      <c r="B24" s="106"/>
      <c r="C24" s="13"/>
      <c r="D24" s="54"/>
      <c r="E24" s="54" t="s">
        <v>9</v>
      </c>
      <c r="F24" s="13"/>
      <c r="G24" s="54"/>
      <c r="H24" s="54" t="s">
        <v>9</v>
      </c>
      <c r="I24" s="13"/>
      <c r="J24" s="54"/>
      <c r="K24" s="54" t="s">
        <v>9</v>
      </c>
    </row>
    <row r="25" spans="1:11" ht="18" customHeight="1" x14ac:dyDescent="0.2">
      <c r="A25" s="99" t="str">
        <f>'Beoordelen kwaliteit'!A23</f>
        <v>Zware incidenten</v>
      </c>
      <c r="B25" s="24" t="str">
        <f>B10</f>
        <v>Beoordelaar 1</v>
      </c>
      <c r="C25" s="11"/>
      <c r="D25" s="28" t="str">
        <f>'Beoordelaar 1'!C10</f>
        <v>Score:</v>
      </c>
      <c r="E25" s="101" t="s">
        <v>10</v>
      </c>
      <c r="F25" s="11"/>
      <c r="G25" s="29" t="str">
        <f>'Beoordelaar 1'!F10</f>
        <v>Score:</v>
      </c>
      <c r="H25" s="101" t="s">
        <v>10</v>
      </c>
      <c r="I25" s="11"/>
      <c r="J25" s="29" t="str">
        <f>'Beoordelaar 1'!I10</f>
        <v>Score:</v>
      </c>
      <c r="K25" s="101" t="s">
        <v>10</v>
      </c>
    </row>
    <row r="26" spans="1:11" ht="18" customHeight="1" x14ac:dyDescent="0.2">
      <c r="A26" s="100"/>
      <c r="B26" s="24" t="str">
        <f>B11</f>
        <v>Beoordelaar 2</v>
      </c>
      <c r="C26" s="11"/>
      <c r="D26" s="28" t="str">
        <f>'Beoordelaar 2'!C10</f>
        <v>Score:</v>
      </c>
      <c r="E26" s="102"/>
      <c r="F26" s="11"/>
      <c r="G26" s="29" t="str">
        <f>'Beoordelaar 2'!F10</f>
        <v>Score:</v>
      </c>
      <c r="H26" s="102"/>
      <c r="I26" s="11"/>
      <c r="J26" s="29" t="str">
        <f>'Beoordelaar 2'!I10</f>
        <v>Score:</v>
      </c>
      <c r="K26" s="102"/>
    </row>
    <row r="27" spans="1:11" ht="18" customHeight="1" x14ac:dyDescent="0.2">
      <c r="A27" s="100"/>
      <c r="B27" s="24" t="str">
        <f>B12</f>
        <v>Beoordelaar 3</v>
      </c>
      <c r="C27" s="11"/>
      <c r="D27" s="28" t="str">
        <f>'Beoordelaar 3'!C10</f>
        <v>Score:</v>
      </c>
      <c r="E27" s="102"/>
      <c r="F27" s="11"/>
      <c r="G27" s="29" t="str">
        <f>'Beoordelaar 3'!F10</f>
        <v>Score:</v>
      </c>
      <c r="H27" s="102"/>
      <c r="I27" s="11"/>
      <c r="J27" s="29" t="str">
        <f>'Beoordelaar 3'!I10</f>
        <v>Score:</v>
      </c>
      <c r="K27" s="102"/>
    </row>
    <row r="28" spans="1:11" ht="18" customHeight="1" x14ac:dyDescent="0.2">
      <c r="A28" s="100"/>
      <c r="B28" s="24" t="str">
        <f>B13</f>
        <v>Beoordelaar 4</v>
      </c>
      <c r="C28" s="11"/>
      <c r="D28" s="28" t="str">
        <f>'Beoordelaar 4'!C10</f>
        <v>Score:</v>
      </c>
      <c r="E28" s="102"/>
      <c r="F28" s="11"/>
      <c r="G28" s="29" t="str">
        <f>'Beoordelaar 4'!F10</f>
        <v>Score:</v>
      </c>
      <c r="H28" s="102"/>
      <c r="I28" s="11"/>
      <c r="J28" s="29" t="str">
        <f>'Beoordelaar 4'!I10</f>
        <v>Score:</v>
      </c>
      <c r="K28" s="102"/>
    </row>
    <row r="29" spans="1:11" ht="18" customHeight="1" x14ac:dyDescent="0.2">
      <c r="A29" s="100"/>
      <c r="B29" s="24" t="str">
        <f>B14</f>
        <v>Beoordelaar 5</v>
      </c>
      <c r="C29" s="11"/>
      <c r="D29" s="28" t="str">
        <f>'Beoordelaar 5'!C10</f>
        <v>Score:</v>
      </c>
      <c r="E29" s="102"/>
      <c r="F29" s="11"/>
      <c r="G29" s="29" t="str">
        <f>'Beoordelaar 5'!F10</f>
        <v>Score:</v>
      </c>
      <c r="H29" s="102"/>
      <c r="I29" s="11"/>
      <c r="J29" s="29" t="str">
        <f>'Beoordelaar 5'!I10</f>
        <v>Score:</v>
      </c>
      <c r="K29" s="102"/>
    </row>
    <row r="30" spans="1:11" ht="20" customHeight="1" x14ac:dyDescent="0.2">
      <c r="A30" s="103" t="s">
        <v>1</v>
      </c>
      <c r="B30" s="104"/>
      <c r="C30" s="12"/>
      <c r="D30" s="26" t="s">
        <v>2</v>
      </c>
      <c r="E30" s="102"/>
      <c r="F30" s="12"/>
      <c r="G30" s="27" t="s">
        <v>2</v>
      </c>
      <c r="H30" s="102"/>
      <c r="I30" s="12"/>
      <c r="J30" s="27" t="s">
        <v>2</v>
      </c>
      <c r="K30" s="102"/>
    </row>
    <row r="31" spans="1:11" ht="20" customHeight="1" x14ac:dyDescent="0.2">
      <c r="A31" s="97"/>
      <c r="B31" s="98"/>
      <c r="C31" s="13"/>
      <c r="D31" s="25" t="str">
        <f>IF(D30="Uitmuntend","€ 2.000",IF(D30="Goed","€ 1.625",IF(D30="Voldoende","€0",IF(D30="Matig","- € 4.000",IF(D30="Onvoldoende","KO"," ")))))</f>
        <v xml:space="preserve"> </v>
      </c>
      <c r="E31" s="47"/>
      <c r="F31" s="13"/>
      <c r="G31" s="25" t="str">
        <f>IF(G30="Uitmuntend","€ 2.000",IF(G30="Goed","€ 1.625",IF(G30="Voldoende","€0",IF(G30="Matig","- € 4.000",IF(G30="Onvoldoende","KO"," ")))))</f>
        <v xml:space="preserve"> </v>
      </c>
      <c r="H31" s="47"/>
      <c r="I31" s="13"/>
      <c r="J31" s="25" t="str">
        <f>IF(J30="Uitmuntend","€ 2.000",IF(J30="Goed","€ 1.625",IF(J30="Voldoende","€0",IF(J30="Matig","- € 4.000",IF(J30="Onvoldoende","KO"," ")))))</f>
        <v xml:space="preserve"> </v>
      </c>
      <c r="K31" s="47"/>
    </row>
    <row r="32" spans="1:11" ht="18" customHeight="1" x14ac:dyDescent="0.2">
      <c r="A32" s="99" t="str">
        <f>'Beoordelen kwaliteit'!A29</f>
        <v>Minder zware incidenten</v>
      </c>
      <c r="B32" s="24" t="str">
        <f>B17</f>
        <v>Beoordelaar 1</v>
      </c>
      <c r="C32" s="11"/>
      <c r="D32" s="28" t="str">
        <f>'Beoordelaar 1'!C12</f>
        <v>Score:</v>
      </c>
      <c r="E32" s="101" t="s">
        <v>10</v>
      </c>
      <c r="F32" s="11"/>
      <c r="G32" s="29" t="str">
        <f>'Beoordelaar 1'!F12</f>
        <v>Score:</v>
      </c>
      <c r="H32" s="101" t="s">
        <v>10</v>
      </c>
      <c r="I32" s="11"/>
      <c r="J32" s="29" t="str">
        <f>'Beoordelaar 1'!I12</f>
        <v>Score:</v>
      </c>
      <c r="K32" s="101" t="s">
        <v>10</v>
      </c>
    </row>
    <row r="33" spans="1:11" ht="18" customHeight="1" x14ac:dyDescent="0.2">
      <c r="A33" s="100"/>
      <c r="B33" s="24" t="str">
        <f>B18</f>
        <v>Beoordelaar 2</v>
      </c>
      <c r="C33" s="11"/>
      <c r="D33" s="28" t="str">
        <f>'Beoordelaar 2'!C12</f>
        <v>Score:</v>
      </c>
      <c r="E33" s="102"/>
      <c r="F33" s="11"/>
      <c r="G33" s="29" t="str">
        <f>'Beoordelaar 2'!F12</f>
        <v>Score:</v>
      </c>
      <c r="H33" s="102"/>
      <c r="I33" s="11"/>
      <c r="J33" s="29" t="str">
        <f>'Beoordelaar 2'!I12</f>
        <v>Score:</v>
      </c>
      <c r="K33" s="102"/>
    </row>
    <row r="34" spans="1:11" ht="18" customHeight="1" x14ac:dyDescent="0.2">
      <c r="A34" s="100"/>
      <c r="B34" s="24" t="str">
        <f>B19</f>
        <v>Beoordelaar 3</v>
      </c>
      <c r="C34" s="11"/>
      <c r="D34" s="28" t="str">
        <f>'Beoordelaar 3'!C12</f>
        <v>Score:</v>
      </c>
      <c r="E34" s="102"/>
      <c r="F34" s="11"/>
      <c r="G34" s="29" t="str">
        <f>'Beoordelaar 3'!F12</f>
        <v>Score:</v>
      </c>
      <c r="H34" s="102"/>
      <c r="I34" s="11"/>
      <c r="J34" s="29" t="str">
        <f>'Beoordelaar 3'!I12</f>
        <v>Score:</v>
      </c>
      <c r="K34" s="102"/>
    </row>
    <row r="35" spans="1:11" ht="18" customHeight="1" x14ac:dyDescent="0.2">
      <c r="A35" s="100"/>
      <c r="B35" s="24" t="str">
        <f>B20</f>
        <v>Beoordelaar 4</v>
      </c>
      <c r="C35" s="11"/>
      <c r="D35" s="28" t="str">
        <f>'Beoordelaar 4'!C12</f>
        <v>Score:</v>
      </c>
      <c r="E35" s="102"/>
      <c r="F35" s="11"/>
      <c r="G35" s="29" t="str">
        <f>'Beoordelaar 4'!F12</f>
        <v>Score:</v>
      </c>
      <c r="H35" s="102"/>
      <c r="I35" s="11"/>
      <c r="J35" s="29" t="str">
        <f>'Beoordelaar 4'!I12</f>
        <v>Score:</v>
      </c>
      <c r="K35" s="102"/>
    </row>
    <row r="36" spans="1:11" ht="18" customHeight="1" x14ac:dyDescent="0.2">
      <c r="A36" s="100"/>
      <c r="B36" s="24" t="str">
        <f>B21</f>
        <v>Beoordelaar 5</v>
      </c>
      <c r="C36" s="11"/>
      <c r="D36" s="28" t="str">
        <f>'Beoordelaar 5'!C12</f>
        <v>Score:</v>
      </c>
      <c r="E36" s="102"/>
      <c r="F36" s="11"/>
      <c r="G36" s="29" t="str">
        <f>'Beoordelaar 5'!F12</f>
        <v>Score:</v>
      </c>
      <c r="H36" s="102"/>
      <c r="I36" s="11"/>
      <c r="J36" s="29" t="str">
        <f>'Beoordelaar 5'!I12</f>
        <v>Score:</v>
      </c>
      <c r="K36" s="102"/>
    </row>
    <row r="37" spans="1:11" ht="20" customHeight="1" x14ac:dyDescent="0.2">
      <c r="A37" s="103" t="s">
        <v>1</v>
      </c>
      <c r="B37" s="104"/>
      <c r="C37" s="12"/>
      <c r="D37" s="26" t="s">
        <v>2</v>
      </c>
      <c r="E37" s="102"/>
      <c r="F37" s="12"/>
      <c r="G37" s="27" t="s">
        <v>2</v>
      </c>
      <c r="H37" s="102"/>
      <c r="I37" s="12"/>
      <c r="J37" s="27" t="s">
        <v>2</v>
      </c>
      <c r="K37" s="102"/>
    </row>
    <row r="38" spans="1:11" ht="20" customHeight="1" x14ac:dyDescent="0.2">
      <c r="A38" s="97"/>
      <c r="B38" s="98"/>
      <c r="C38" s="13"/>
      <c r="D38" s="25" t="str">
        <f>IF(D37="Uitmuntend","€ 2.000",IF(D37="Goed","€ 1.625",IF(D37="Voldoende","€0",IF(D37="Matig","- € 4.000",IF(D37="Onvoldoende","KO"," ")))))</f>
        <v xml:space="preserve"> </v>
      </c>
      <c r="E38" s="47"/>
      <c r="F38" s="13"/>
      <c r="G38" s="25" t="str">
        <f>IF(G37="Uitmuntend","€ 2.000",IF(G37="Goed","€ 1.625",IF(G37="Voldoende","€0",IF(G37="Matig","- € 4.000",IF(G37="Onvoldoende","KO"," ")))))</f>
        <v xml:space="preserve"> </v>
      </c>
      <c r="H38" s="47"/>
      <c r="I38" s="13"/>
      <c r="J38" s="25" t="str">
        <f>IF(J37="Uitmuntend","€ 2.000",IF(J37="Goed","€ 1.625",IF(J37="Voldoende","€0",IF(J37="Matig","- € 4.000",IF(J37="Onvoldoende","KO"," ")))))</f>
        <v xml:space="preserve"> </v>
      </c>
      <c r="K38" s="47"/>
    </row>
    <row r="39" spans="1:11" ht="18" customHeight="1" x14ac:dyDescent="0.2">
      <c r="A39" s="99" t="str">
        <f>'Beoordelen kwaliteit'!A35</f>
        <v>Kleine problemen</v>
      </c>
      <c r="B39" s="24" t="str">
        <f>B25</f>
        <v>Beoordelaar 1</v>
      </c>
      <c r="C39" s="11"/>
      <c r="D39" s="28" t="str">
        <f>'Beoordelaar 1'!C14</f>
        <v>Score:</v>
      </c>
      <c r="E39" s="101" t="s">
        <v>10</v>
      </c>
      <c r="F39" s="11"/>
      <c r="G39" s="29" t="str">
        <f>'Beoordelaar 1'!F14</f>
        <v>Score:</v>
      </c>
      <c r="H39" s="101" t="s">
        <v>10</v>
      </c>
      <c r="I39" s="11"/>
      <c r="J39" s="29" t="str">
        <f>'Beoordelaar 1'!I14</f>
        <v>Score:</v>
      </c>
      <c r="K39" s="101" t="s">
        <v>10</v>
      </c>
    </row>
    <row r="40" spans="1:11" ht="18" customHeight="1" x14ac:dyDescent="0.2">
      <c r="A40" s="100"/>
      <c r="B40" s="24" t="str">
        <f>B26</f>
        <v>Beoordelaar 2</v>
      </c>
      <c r="C40" s="11"/>
      <c r="D40" s="28" t="str">
        <f>'Beoordelaar 2'!C14</f>
        <v>Score:</v>
      </c>
      <c r="E40" s="102"/>
      <c r="F40" s="11"/>
      <c r="G40" s="29" t="str">
        <f>'Beoordelaar 2'!F14</f>
        <v>Score:</v>
      </c>
      <c r="H40" s="102"/>
      <c r="I40" s="11"/>
      <c r="J40" s="29" t="str">
        <f>'Beoordelaar 2'!I14</f>
        <v>Score:</v>
      </c>
      <c r="K40" s="102"/>
    </row>
    <row r="41" spans="1:11" ht="18" customHeight="1" x14ac:dyDescent="0.2">
      <c r="A41" s="100"/>
      <c r="B41" s="24" t="str">
        <f>B27</f>
        <v>Beoordelaar 3</v>
      </c>
      <c r="C41" s="11"/>
      <c r="D41" s="28" t="str">
        <f>'Beoordelaar 3'!C14</f>
        <v>Score:</v>
      </c>
      <c r="E41" s="102"/>
      <c r="F41" s="11"/>
      <c r="G41" s="29" t="str">
        <f>'Beoordelaar 3'!F14</f>
        <v>Score:</v>
      </c>
      <c r="H41" s="102"/>
      <c r="I41" s="11"/>
      <c r="J41" s="29" t="str">
        <f>'Beoordelaar 3'!I14</f>
        <v>Score:</v>
      </c>
      <c r="K41" s="102"/>
    </row>
    <row r="42" spans="1:11" ht="18" customHeight="1" x14ac:dyDescent="0.2">
      <c r="A42" s="100"/>
      <c r="B42" s="24" t="str">
        <f>B28</f>
        <v>Beoordelaar 4</v>
      </c>
      <c r="C42" s="11"/>
      <c r="D42" s="28" t="str">
        <f>'Beoordelaar 4'!C14</f>
        <v>Score:</v>
      </c>
      <c r="E42" s="102"/>
      <c r="F42" s="11"/>
      <c r="G42" s="29" t="str">
        <f>'Beoordelaar 4'!F14</f>
        <v>Score:</v>
      </c>
      <c r="H42" s="102"/>
      <c r="I42" s="11"/>
      <c r="J42" s="29" t="str">
        <f>'Beoordelaar 4'!I14</f>
        <v>Score:</v>
      </c>
      <c r="K42" s="102"/>
    </row>
    <row r="43" spans="1:11" ht="18" customHeight="1" x14ac:dyDescent="0.2">
      <c r="A43" s="100"/>
      <c r="B43" s="24" t="str">
        <f>B29</f>
        <v>Beoordelaar 5</v>
      </c>
      <c r="C43" s="11"/>
      <c r="D43" s="28" t="str">
        <f>'Beoordelaar 5'!C14</f>
        <v>Score:</v>
      </c>
      <c r="E43" s="102"/>
      <c r="F43" s="11"/>
      <c r="G43" s="29" t="str">
        <f>'Beoordelaar 5'!F14</f>
        <v>Score:</v>
      </c>
      <c r="H43" s="102"/>
      <c r="I43" s="11"/>
      <c r="J43" s="29" t="str">
        <f>'Beoordelaar 5'!I14</f>
        <v>Score:</v>
      </c>
      <c r="K43" s="102"/>
    </row>
    <row r="44" spans="1:11" ht="20" customHeight="1" x14ac:dyDescent="0.2">
      <c r="A44" s="103" t="s">
        <v>1</v>
      </c>
      <c r="B44" s="104"/>
      <c r="C44" s="12"/>
      <c r="D44" s="26" t="s">
        <v>2</v>
      </c>
      <c r="E44" s="102"/>
      <c r="F44" s="12"/>
      <c r="G44" s="27" t="s">
        <v>2</v>
      </c>
      <c r="H44" s="102"/>
      <c r="I44" s="12"/>
      <c r="J44" s="27" t="s">
        <v>2</v>
      </c>
      <c r="K44" s="102"/>
    </row>
    <row r="45" spans="1:11" ht="20" customHeight="1" x14ac:dyDescent="0.2">
      <c r="A45" s="97"/>
      <c r="B45" s="98"/>
      <c r="C45" s="13"/>
      <c r="D45" s="25" t="str">
        <f>IF(D44="Uitmuntend","€ 2.000",IF(D44="Goed","€ 1.625",IF(D44="Voldoende","€0",IF(D44="Matig","- € 4.000",IF(D44="Onvoldoende","KO"," ")))))</f>
        <v xml:space="preserve"> </v>
      </c>
      <c r="E45" s="47"/>
      <c r="F45" s="13"/>
      <c r="G45" s="25" t="str">
        <f>IF(G44="Uitmuntend","€ 2.000",IF(G44="Goed","€ 1.625",IF(G44="Voldoende","€0",IF(G44="Matig","- € 4.000",IF(G44="Onvoldoende","KO"," ")))))</f>
        <v xml:space="preserve"> </v>
      </c>
      <c r="H45" s="47"/>
      <c r="I45" s="13"/>
      <c r="J45" s="25" t="str">
        <f>IF(J44="Uitmuntend","€ 2.000",IF(J44="Goed","€ 1.625",IF(J44="Voldoende","€0",IF(J44="Matig","- € 4.000",IF(J44="Onvoldoende","KO"," ")))))</f>
        <v xml:space="preserve"> </v>
      </c>
      <c r="K45" s="47"/>
    </row>
    <row r="46" spans="1:11" ht="18" customHeight="1" x14ac:dyDescent="0.2">
      <c r="A46" s="99" t="str">
        <f>'Beoordelen kwaliteit'!A41</f>
        <v>Standaard wijzigingen</v>
      </c>
      <c r="B46" s="24" t="str">
        <f>B32</f>
        <v>Beoordelaar 1</v>
      </c>
      <c r="C46" s="11"/>
      <c r="D46" s="28" t="str">
        <f>'Beoordelaar 1'!C16</f>
        <v>Score:</v>
      </c>
      <c r="E46" s="101" t="s">
        <v>10</v>
      </c>
      <c r="F46" s="11"/>
      <c r="G46" s="29" t="str">
        <f>'Beoordelaar 1'!F16</f>
        <v>Score:</v>
      </c>
      <c r="H46" s="101" t="s">
        <v>10</v>
      </c>
      <c r="I46" s="11"/>
      <c r="J46" s="29" t="str">
        <f>'Beoordelaar 1'!I16</f>
        <v>Score:</v>
      </c>
      <c r="K46" s="101" t="s">
        <v>10</v>
      </c>
    </row>
    <row r="47" spans="1:11" ht="18" customHeight="1" x14ac:dyDescent="0.2">
      <c r="A47" s="100"/>
      <c r="B47" s="24" t="str">
        <f>B33</f>
        <v>Beoordelaar 2</v>
      </c>
      <c r="C47" s="11"/>
      <c r="D47" s="28" t="str">
        <f>'Beoordelaar 2'!C16</f>
        <v>Score:</v>
      </c>
      <c r="E47" s="102"/>
      <c r="F47" s="11"/>
      <c r="G47" s="29" t="str">
        <f>'Beoordelaar 2'!F16</f>
        <v>Score:</v>
      </c>
      <c r="H47" s="102"/>
      <c r="I47" s="11"/>
      <c r="J47" s="29" t="str">
        <f>'Beoordelaar 2'!I16</f>
        <v>Score:</v>
      </c>
      <c r="K47" s="102"/>
    </row>
    <row r="48" spans="1:11" ht="18" customHeight="1" x14ac:dyDescent="0.2">
      <c r="A48" s="100"/>
      <c r="B48" s="24" t="str">
        <f>B34</f>
        <v>Beoordelaar 3</v>
      </c>
      <c r="C48" s="11"/>
      <c r="D48" s="28" t="str">
        <f>'Beoordelaar 3'!C16</f>
        <v>Score:</v>
      </c>
      <c r="E48" s="102"/>
      <c r="F48" s="11"/>
      <c r="G48" s="29" t="str">
        <f>'Beoordelaar 3'!F16</f>
        <v>Score:</v>
      </c>
      <c r="H48" s="102"/>
      <c r="I48" s="11"/>
      <c r="J48" s="29" t="str">
        <f>'Beoordelaar 3'!I16</f>
        <v>Score:</v>
      </c>
      <c r="K48" s="102"/>
    </row>
    <row r="49" spans="1:11" ht="18" customHeight="1" x14ac:dyDescent="0.2">
      <c r="A49" s="100"/>
      <c r="B49" s="24" t="str">
        <f>B35</f>
        <v>Beoordelaar 4</v>
      </c>
      <c r="C49" s="11"/>
      <c r="D49" s="28" t="str">
        <f>'Beoordelaar 4'!C16</f>
        <v>Score:</v>
      </c>
      <c r="E49" s="102"/>
      <c r="F49" s="11"/>
      <c r="G49" s="29" t="str">
        <f>'Beoordelaar 4'!F16</f>
        <v>Score:</v>
      </c>
      <c r="H49" s="102"/>
      <c r="I49" s="11"/>
      <c r="J49" s="29" t="str">
        <f>'Beoordelaar 4'!I16</f>
        <v>Score:</v>
      </c>
      <c r="K49" s="102"/>
    </row>
    <row r="50" spans="1:11" ht="18" customHeight="1" x14ac:dyDescent="0.2">
      <c r="A50" s="100"/>
      <c r="B50" s="24" t="str">
        <f>B36</f>
        <v>Beoordelaar 5</v>
      </c>
      <c r="C50" s="11"/>
      <c r="D50" s="28" t="str">
        <f>'Beoordelaar 5'!C16</f>
        <v>Score:</v>
      </c>
      <c r="E50" s="102"/>
      <c r="F50" s="11"/>
      <c r="G50" s="29" t="str">
        <f>'Beoordelaar 5'!F16</f>
        <v>Score:</v>
      </c>
      <c r="H50" s="102"/>
      <c r="I50" s="11"/>
      <c r="J50" s="29" t="str">
        <f>'Beoordelaar 5'!I16</f>
        <v>Score:</v>
      </c>
      <c r="K50" s="102"/>
    </row>
    <row r="51" spans="1:11" ht="20" customHeight="1" x14ac:dyDescent="0.2">
      <c r="A51" s="103" t="s">
        <v>1</v>
      </c>
      <c r="B51" s="104"/>
      <c r="C51" s="12"/>
      <c r="D51" s="26" t="s">
        <v>2</v>
      </c>
      <c r="E51" s="102"/>
      <c r="F51" s="12"/>
      <c r="G51" s="27" t="s">
        <v>2</v>
      </c>
      <c r="H51" s="102"/>
      <c r="I51" s="12"/>
      <c r="J51" s="27" t="s">
        <v>2</v>
      </c>
      <c r="K51" s="102"/>
    </row>
    <row r="52" spans="1:11" ht="20" customHeight="1" x14ac:dyDescent="0.2">
      <c r="A52" s="97"/>
      <c r="B52" s="98"/>
      <c r="C52" s="13"/>
      <c r="D52" s="25" t="str">
        <f>IF(D51="Uitmuntend","€ 2.000",IF(D51="Goed","€ 1.625",IF(D51="Voldoende","€0",IF(D51="Matig","- € 4.000",IF(D51="Onvoldoende","KO"," ")))))</f>
        <v xml:space="preserve"> </v>
      </c>
      <c r="E52" s="47"/>
      <c r="F52" s="13"/>
      <c r="G52" s="25" t="str">
        <f>IF(G51="Uitmuntend","€ 2.000",IF(G51="Goed","€ 1.625",IF(G51="Voldoende","€0",IF(G51="Matig","- € 4.000",IF(G51="Onvoldoende","KO"," ")))))</f>
        <v xml:space="preserve"> </v>
      </c>
      <c r="H52" s="47"/>
      <c r="I52" s="13"/>
      <c r="J52" s="25" t="str">
        <f>IF(J51="Uitmuntend","€ 2.000",IF(J51="Goed","€ 1.625",IF(J51="Voldoende","€0",IF(J51="Matig","- € 4.000",IF(J51="Onvoldoende","KO"," ")))))</f>
        <v xml:space="preserve"> </v>
      </c>
      <c r="K52" s="47"/>
    </row>
    <row r="53" spans="1:11" s="8" customFormat="1" ht="28" customHeight="1" x14ac:dyDescent="0.2">
      <c r="A53" s="107" t="s">
        <v>21</v>
      </c>
      <c r="B53" s="108"/>
      <c r="C53" s="14"/>
      <c r="D53" s="46" t="e">
        <f>SUM(D9+D16+D23+D31+D38+D45+D52)</f>
        <v>#VALUE!</v>
      </c>
      <c r="E53" s="30"/>
      <c r="F53" s="14"/>
      <c r="G53" s="46" t="e">
        <f>SUM(G9+G16+G23+G31+G38+G45+G52)</f>
        <v>#VALUE!</v>
      </c>
      <c r="H53" s="30"/>
      <c r="I53" s="14"/>
      <c r="J53" s="46" t="e">
        <f>SUM(J9+J16+J23+J31+J38+J45+J52)</f>
        <v>#VALUE!</v>
      </c>
      <c r="K53" s="30"/>
    </row>
  </sheetData>
  <sheetProtection algorithmName="SHA-512" hashValue="+zke/WbTMGjOBHq+eBwJbLbs+Se8yA6WKSuGOe5HXgWj3xvDSfJK2PxupubZlxsIpJcejOakCwA+TVJfxvyotQ==" saltValue="mGwfuyMj4C2R0g3cl8DXAQ==" spinCount="100000" sheet="1" objects="1" scenarios="1"/>
  <mergeCells count="46">
    <mergeCell ref="A8:B8"/>
    <mergeCell ref="A15:B15"/>
    <mergeCell ref="A16:B16"/>
    <mergeCell ref="A9:B9"/>
    <mergeCell ref="A17:A21"/>
    <mergeCell ref="A53:B53"/>
    <mergeCell ref="A23:B23"/>
    <mergeCell ref="A1:K1"/>
    <mergeCell ref="K3:K9"/>
    <mergeCell ref="K10:K16"/>
    <mergeCell ref="K17:K22"/>
    <mergeCell ref="A2:B2"/>
    <mergeCell ref="A22:B22"/>
    <mergeCell ref="H3:H9"/>
    <mergeCell ref="H10:H16"/>
    <mergeCell ref="H17:H22"/>
    <mergeCell ref="E3:E9"/>
    <mergeCell ref="E10:E16"/>
    <mergeCell ref="E17:E22"/>
    <mergeCell ref="A3:A7"/>
    <mergeCell ref="A10:A14"/>
    <mergeCell ref="A24:B24"/>
    <mergeCell ref="A25:A29"/>
    <mergeCell ref="E25:E30"/>
    <mergeCell ref="H25:H30"/>
    <mergeCell ref="K25:K30"/>
    <mergeCell ref="A30:B30"/>
    <mergeCell ref="A31:B31"/>
    <mergeCell ref="A32:A36"/>
    <mergeCell ref="E32:E37"/>
    <mergeCell ref="H32:H37"/>
    <mergeCell ref="K32:K37"/>
    <mergeCell ref="A37:B37"/>
    <mergeCell ref="K46:K51"/>
    <mergeCell ref="A51:B51"/>
    <mergeCell ref="A38:B38"/>
    <mergeCell ref="A39:A43"/>
    <mergeCell ref="E39:E44"/>
    <mergeCell ref="H39:H44"/>
    <mergeCell ref="K39:K44"/>
    <mergeCell ref="A44:B44"/>
    <mergeCell ref="A52:B52"/>
    <mergeCell ref="A45:B45"/>
    <mergeCell ref="A46:A50"/>
    <mergeCell ref="E46:E51"/>
    <mergeCell ref="H46:H51"/>
  </mergeCells>
  <phoneticPr fontId="16" type="noConversion"/>
  <dataValidations count="1">
    <dataValidation type="list" errorStyle="warning" allowBlank="1" showErrorMessage="1" sqref="I22:J22 I15:J15 I8:J8 D8 D15 D22 F22:G22 F8:G8 F15:G15 I30:J30 D30 F30:G30 I37:J37 D37 F37:G37 I44:J44 D44 F44:G44 I51:J51 D51 F51:G51" xr:uid="{00000000-0002-0000-0400-000000000000}">
      <formula1>SCORE</formula1>
    </dataValidation>
  </dataValidations>
  <pageMargins left="0.7" right="0.7" top="0.75" bottom="0.75" header="0.3" footer="0.3"/>
  <pageSetup paperSize="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F58CE-26B0-6F47-B4B0-FE67941229FD}">
  <dimension ref="A1:G16"/>
  <sheetViews>
    <sheetView showGridLines="0" tabSelected="1" workbookViewId="0">
      <selection activeCell="G6" sqref="G6"/>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6" customHeight="1" x14ac:dyDescent="0.2">
      <c r="A1" s="36" t="s">
        <v>23</v>
      </c>
      <c r="B1" s="9"/>
      <c r="C1" s="37"/>
      <c r="D1" s="9"/>
      <c r="E1" s="37"/>
      <c r="F1" s="9"/>
      <c r="G1" s="37"/>
    </row>
    <row r="2" spans="1:7" ht="36" customHeight="1" x14ac:dyDescent="0.2">
      <c r="A2" s="38" t="s">
        <v>24</v>
      </c>
      <c r="B2" s="9"/>
      <c r="C2" s="39" t="str">
        <f>'[1]Beoordelaar 1'!C1</f>
        <v>Inschrijver 1</v>
      </c>
      <c r="D2" s="40"/>
      <c r="E2" s="39" t="str">
        <f>'[1]Beoordelaar 1'!F1</f>
        <v>Inschrijver 2</v>
      </c>
      <c r="F2" s="40"/>
      <c r="G2" s="39" t="str">
        <f>'[1]Beoordelaar 1'!I1</f>
        <v>Inschrijver 3</v>
      </c>
    </row>
    <row r="3" spans="1:7" s="2" customFormat="1" ht="36" customHeight="1" x14ac:dyDescent="0.2">
      <c r="A3" s="41" t="str">
        <f>'Beoordelen kwaliteit'!A3</f>
        <v>1.A Beantwoording open vragen</v>
      </c>
      <c r="B3" s="9"/>
      <c r="C3" s="42" t="e">
        <f>Consensus!D53</f>
        <v>#VALUE!</v>
      </c>
      <c r="D3" s="40"/>
      <c r="E3" s="42" t="e">
        <f>Consensus!G53</f>
        <v>#VALUE!</v>
      </c>
      <c r="F3" s="40"/>
      <c r="G3" s="42" t="e">
        <f>Consensus!J53</f>
        <v>#VALUE!</v>
      </c>
    </row>
    <row r="4" spans="1:7" s="2" customFormat="1" ht="36" customHeight="1" x14ac:dyDescent="0.2">
      <c r="A4" s="41" t="s">
        <v>41</v>
      </c>
      <c r="B4" s="9"/>
      <c r="C4" s="48"/>
      <c r="D4" s="40"/>
      <c r="E4" s="48"/>
      <c r="F4" s="40"/>
      <c r="G4" s="48"/>
    </row>
    <row r="5" spans="1:7" s="2" customFormat="1" ht="36" customHeight="1" x14ac:dyDescent="0.2">
      <c r="A5" s="41" t="s">
        <v>50</v>
      </c>
      <c r="B5" s="9"/>
      <c r="C5" s="48"/>
      <c r="D5" s="40"/>
      <c r="E5" s="48"/>
      <c r="F5" s="40"/>
      <c r="G5" s="48"/>
    </row>
    <row r="6" spans="1:7" ht="36" customHeight="1" x14ac:dyDescent="0.2">
      <c r="A6" s="43" t="s">
        <v>25</v>
      </c>
      <c r="B6" s="9"/>
      <c r="C6" s="44" t="e">
        <f>SUM(C3:C5)</f>
        <v>#VALUE!</v>
      </c>
      <c r="D6" s="40"/>
      <c r="E6" s="44" t="e">
        <f>SUM(E3:E5)</f>
        <v>#VALUE!</v>
      </c>
      <c r="F6" s="40"/>
      <c r="G6" s="44" t="e">
        <f>SUM(G3:G5)</f>
        <v>#VALUE!</v>
      </c>
    </row>
    <row r="7" spans="1:7" ht="21" customHeight="1" x14ac:dyDescent="0.2"/>
    <row r="8" spans="1:7" ht="36" customHeight="1" x14ac:dyDescent="0.2">
      <c r="A8" s="43" t="s">
        <v>42</v>
      </c>
      <c r="B8" s="9"/>
      <c r="C8" s="49"/>
      <c r="D8" s="40"/>
      <c r="E8" s="49"/>
      <c r="F8" s="40"/>
      <c r="G8" s="49"/>
    </row>
    <row r="10" spans="1:7" ht="36" customHeight="1" x14ac:dyDescent="0.2">
      <c r="A10" s="51" t="s">
        <v>43</v>
      </c>
      <c r="B10" s="9"/>
      <c r="C10" s="50" t="e">
        <f>C8-C6</f>
        <v>#VALUE!</v>
      </c>
      <c r="D10" s="40"/>
      <c r="E10" s="50" t="e">
        <f>E8-E6</f>
        <v>#VALUE!</v>
      </c>
      <c r="F10" s="40"/>
      <c r="G10" s="50" t="e">
        <f>G8-G6</f>
        <v>#VALUE!</v>
      </c>
    </row>
    <row r="13" spans="1:7" ht="16" x14ac:dyDescent="0.2">
      <c r="C13" s="45"/>
    </row>
    <row r="14" spans="1:7" ht="16" x14ac:dyDescent="0.2">
      <c r="C14" s="45"/>
    </row>
    <row r="15" spans="1:7" ht="16" x14ac:dyDescent="0.2">
      <c r="C15" s="45"/>
    </row>
    <row r="16" spans="1:7" ht="16" x14ac:dyDescent="0.2">
      <c r="C16" s="45"/>
    </row>
  </sheetData>
  <sheetProtection algorithmName="SHA-512" hashValue="gwHdtB4axK0eHw7vWmB9wOlm1kXPrivplGtpjul07g8qBeAC57DswBqhKiCauuBmir/09NqesItLu8eVqTHusw==" saltValue="7l0Xd6ap4rNQoxtX0S5dt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8</vt:i4>
      </vt:variant>
      <vt:variant>
        <vt:lpstr>Benoemde bereiken</vt:lpstr>
      </vt:variant>
      <vt:variant>
        <vt:i4>1</vt:i4>
      </vt:variant>
    </vt:vector>
  </HeadingPairs>
  <TitlesOfParts>
    <vt:vector size="9" baseType="lpstr">
      <vt:lpstr>Beoordelen kwaliteit</vt:lpstr>
      <vt:lpstr>Beoordelaar 1</vt:lpstr>
      <vt:lpstr>Beoordelaar 2</vt:lpstr>
      <vt:lpstr>Beoordelaar 3</vt:lpstr>
      <vt:lpstr>Beoordelaar 4</vt:lpstr>
      <vt:lpstr>Beoordelaar 5</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dc:description>
  <cp:lastModifiedBy/>
  <dcterms:created xsi:type="dcterms:W3CDTF">2006-09-16T00:00:00Z</dcterms:created>
  <dcterms:modified xsi:type="dcterms:W3CDTF">2023-07-25T07:57:46Z</dcterms:modified>
  <cp:category/>
</cp:coreProperties>
</file>