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vfmfe.sharepoint.com/Gedeelde documenten/Klanten/De Bibliotheek Gelderland Zuid/03 Projecten/23184 EA Beveiliging OBGZ/3. NvI/"/>
    </mc:Choice>
  </mc:AlternateContent>
  <xr:revisionPtr revIDLastSave="130" documentId="8_{A24A493B-F4AE-4293-84BF-3D33D000154C}" xr6:coauthVersionLast="47" xr6:coauthVersionMax="47" xr10:uidLastSave="{FE9E7554-626D-44A1-95EF-44A5B057B525}"/>
  <bookViews>
    <workbookView xWindow="28680" yWindow="1200" windowWidth="24240" windowHeight="13140" xr2:uid="{00000000-000D-0000-FFFF-FFFF00000000}"/>
  </bookViews>
  <sheets>
    <sheet name="Invulinstructie" sheetId="9" r:id="rId1"/>
    <sheet name="1. Inschrijfstaat" sheetId="10" r:id="rId2"/>
    <sheet name="2a. Aanneemsom beveiliging" sheetId="11" r:id="rId3"/>
    <sheet name="2b. Open-, brand- en sluitronde" sheetId="14" r:id="rId4"/>
    <sheet name="2c. Meldkamer en alarmopvolging" sheetId="12" r:id="rId5"/>
    <sheet name="3. Uurtarieven" sheetId="15" r:id="rId6"/>
  </sheets>
  <definedNames>
    <definedName name="_xlnm.Print_Area" localSheetId="2">'2a. Aanneemsom beveiliging'!$A$1:$J$27</definedName>
    <definedName name="_xlnm.Print_Area" localSheetId="3">'2b. Open-, brand- en sluitronde'!$A$1:$F$7</definedName>
    <definedName name="_xlnm.Print_Area" localSheetId="4">'2c. Meldkamer en alarmopvolging'!$A$1:$G$29</definedName>
    <definedName name="_xlnm.Print_Area" localSheetId="5">'3. Uurtarieven'!$A$1:$G$34</definedName>
    <definedName name="_xlnm.Print_Area" localSheetId="0">Invulinstructie!$A$1:$A$7</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5" l="1"/>
  <c r="G9" i="15" s="1"/>
  <c r="E8" i="15"/>
  <c r="E9" i="15" s="1"/>
  <c r="C8" i="15"/>
  <c r="C9" i="15" s="1"/>
  <c r="C10" i="15" l="1"/>
  <c r="C11" i="15"/>
  <c r="C12" i="15"/>
  <c r="E10" i="15"/>
  <c r="E12" i="15"/>
  <c r="E11" i="15"/>
  <c r="G12" i="15"/>
  <c r="G10" i="15"/>
  <c r="G11" i="15"/>
  <c r="G13" i="15" l="1"/>
  <c r="E13" i="15"/>
  <c r="E16" i="15" s="1"/>
  <c r="C13" i="15"/>
  <c r="C15" i="15" s="1"/>
  <c r="G15" i="15"/>
  <c r="G14" i="15"/>
  <c r="G16" i="15"/>
  <c r="E14" i="15" l="1"/>
  <c r="E15" i="15"/>
  <c r="C16" i="15"/>
  <c r="C14" i="15"/>
  <c r="G17" i="15"/>
  <c r="E17" i="15" l="1"/>
  <c r="E18" i="15" s="1"/>
  <c r="C17" i="15"/>
  <c r="C18" i="15" s="1"/>
  <c r="G19" i="15"/>
  <c r="G18" i="15"/>
  <c r="G20" i="15" s="1"/>
  <c r="E19" i="15" l="1"/>
  <c r="E20" i="15" s="1"/>
  <c r="E22" i="15" s="1"/>
  <c r="C19" i="15"/>
  <c r="C20" i="15" s="1"/>
  <c r="G22" i="15"/>
  <c r="G21" i="15"/>
  <c r="E21" i="15" l="1"/>
  <c r="E23" i="15" s="1"/>
  <c r="C22" i="15"/>
  <c r="C21" i="15"/>
  <c r="G23" i="15"/>
  <c r="G34" i="15" l="1"/>
  <c r="G25" i="15"/>
  <c r="G33" i="15"/>
  <c r="G30" i="15"/>
  <c r="G29" i="15"/>
  <c r="G27" i="15"/>
  <c r="G32" i="15"/>
  <c r="G28" i="15"/>
  <c r="G26" i="15"/>
  <c r="E33" i="15"/>
  <c r="E27" i="15"/>
  <c r="E34" i="15"/>
  <c r="E32" i="15"/>
  <c r="E29" i="15"/>
  <c r="E26" i="15"/>
  <c r="E30" i="15"/>
  <c r="E28" i="15"/>
  <c r="E25" i="15"/>
  <c r="C23" i="15"/>
  <c r="C34" i="15" l="1"/>
  <c r="C25" i="15"/>
  <c r="C27" i="15"/>
  <c r="C33" i="15"/>
  <c r="C32" i="15"/>
  <c r="C30" i="15"/>
  <c r="C29" i="15"/>
  <c r="C28" i="15"/>
  <c r="C26" i="15"/>
  <c r="D19" i="12"/>
  <c r="C5" i="10"/>
  <c r="B5" i="10"/>
  <c r="D14" i="12" l="1"/>
  <c r="D18" i="12"/>
  <c r="D17" i="12"/>
  <c r="D20" i="12" s="1"/>
  <c r="E6" i="14"/>
  <c r="E5" i="14"/>
  <c r="E4" i="14"/>
  <c r="J24" i="11"/>
  <c r="J23" i="11"/>
  <c r="J22" i="11"/>
  <c r="J21" i="11"/>
  <c r="J19" i="11"/>
  <c r="J18" i="11"/>
  <c r="J17" i="11"/>
  <c r="J16" i="11"/>
  <c r="J15" i="11"/>
  <c r="J14" i="11"/>
  <c r="J6" i="11"/>
  <c r="J7" i="11"/>
  <c r="J8" i="11"/>
  <c r="J9" i="11"/>
  <c r="J10" i="11"/>
  <c r="J11" i="11"/>
  <c r="J12" i="11"/>
  <c r="J5" i="11"/>
  <c r="D22" i="12" l="1"/>
  <c r="B6" i="10" s="1"/>
  <c r="J25" i="11"/>
  <c r="J20" i="11"/>
  <c r="J13" i="11"/>
  <c r="C6" i="10" l="1"/>
  <c r="J27" i="11"/>
  <c r="B4" i="10" s="1"/>
  <c r="C4" i="10" s="1"/>
  <c r="C7" i="10" l="1"/>
  <c r="B7" i="10"/>
</calcChain>
</file>

<file path=xl/sharedStrings.xml><?xml version="1.0" encoding="utf-8"?>
<sst xmlns="http://schemas.openxmlformats.org/spreadsheetml/2006/main" count="175" uniqueCount="121">
  <si>
    <t>Invulinstructie Prijzenblad</t>
  </si>
  <si>
    <r>
      <rPr>
        <b/>
        <sz val="10"/>
        <color rgb="FF586574"/>
        <rFont val="Pt sans"/>
        <family val="2"/>
        <scheme val="minor"/>
      </rPr>
      <t>Onderdeel 1: Inschrijfstaat</t>
    </r>
    <r>
      <rPr>
        <sz val="10"/>
        <color rgb="FF586574"/>
        <rFont val="Pt sans"/>
        <family val="2"/>
        <scheme val="minor"/>
      </rPr>
      <t xml:space="preserve">
In dit tabblad worden de totaalprijzen per jaar opgegeven voor de aanneemsom van beveiligingsdienstverlening (tabblad 2a) en de (fictieve) totale kosten meldkamer en alarmopvolging (tabblad 2b). Dit overzicht wordt beoordeeld conform hetgeen beschreven is in de Aanbestedingsleidraad. De Inschrijfstaat dient rechtsgeldig ondertekend te worden door een daartoe bevoegd persoon en dient te worden bijgevoegd bij de Inschrijving.</t>
    </r>
  </si>
  <si>
    <r>
      <rPr>
        <b/>
        <sz val="10"/>
        <color rgb="FF586574"/>
        <rFont val="Pt sans"/>
        <family val="2"/>
        <scheme val="minor"/>
      </rPr>
      <t xml:space="preserve">Onderdeel 2a: Aanneemsom beveiligingsdienstverlening
</t>
    </r>
    <r>
      <rPr>
        <sz val="10"/>
        <color rgb="FF586574"/>
        <rFont val="Pt sans"/>
        <family val="2"/>
        <scheme val="minor"/>
      </rPr>
      <t xml:space="preserve">In dit tabblad worden de kosten voor de bezetting van de beveiligingsdienstverlening ingevuld, rekening houdend met de eisen zoals opgegeven in de aanbestedingsdocumenten. Opdrachtnemer dient de inzet nader te specificeren. Opdrachtnemer dient van elke in te zetten medewerker het aantal uren per dag, werkbare dagen per jaar en uurtarief op te geven. Dit resulteert in de totale kosten per jaar voor de dienstverlening. </t>
    </r>
  </si>
  <si>
    <r>
      <t xml:space="preserve">Onderdeel 3: Uurtarieven (deze worden niet beoordeeld)
</t>
    </r>
    <r>
      <rPr>
        <sz val="10"/>
        <color rgb="FF586574"/>
        <rFont val="Pt sans"/>
        <family val="2"/>
        <scheme val="minor"/>
      </rPr>
      <t>Opdrachtnemer dient de opbouw van de uurtarieven inzichtelijk te maken in dit tabblad. Deze uurtarieven vormen de basis voor de berekening van de aanneemsom (tabblad 2a en 2b). De uurtarieven worden niet als apart onderdeel meegenomen in de beoordeling, maar worden wel beoordeeld door de Opdrachtgever op marktconformiteit. De uurtarieven zijn bindend en van toepassing op extra werk en werkzaamheden op afroep op verzoek van Opdrachtgever. Daarnaast worden de uurtarieven gebruikt voor eventuele indexering gedurende de looptijd van de Overeenkomst.</t>
    </r>
  </si>
  <si>
    <t>1. Inschrijfstaat</t>
  </si>
  <si>
    <t>Onderdeel</t>
  </si>
  <si>
    <t>Prijs exclusief BTW</t>
  </si>
  <si>
    <t>Prijs inclusief BTW</t>
  </si>
  <si>
    <t>Totaal 2a. Aanneemsom beveiligingsdienstverlening</t>
  </si>
  <si>
    <t>Totaal prijs</t>
  </si>
  <si>
    <t>Datum:</t>
  </si>
  <si>
    <t>Handtekening rechtsgeldig vertegenwoordiger:</t>
  </si>
  <si>
    <t>Naam:</t>
  </si>
  <si>
    <t>Functie:</t>
  </si>
  <si>
    <t>Organisatie:</t>
  </si>
  <si>
    <t>2a. Aanneemsom beveiligingsdienstverlening</t>
  </si>
  <si>
    <t>Aanwezigheid</t>
  </si>
  <si>
    <t>Aantal uren per dag</t>
  </si>
  <si>
    <t>Werkbare dagen</t>
  </si>
  <si>
    <t>Uurtarief</t>
  </si>
  <si>
    <t>Totaal per jaar excl. btw</t>
  </si>
  <si>
    <t>Van</t>
  </si>
  <si>
    <t>Tot</t>
  </si>
  <si>
    <t>7:00 tot 18:00 uur</t>
  </si>
  <si>
    <t>18:00 tot 24:00 uur</t>
  </si>
  <si>
    <t>Maandag</t>
  </si>
  <si>
    <t>Dinsdag</t>
  </si>
  <si>
    <t>Woensdag</t>
  </si>
  <si>
    <t>Donderdag</t>
  </si>
  <si>
    <t>Vrijdag</t>
  </si>
  <si>
    <t>Zaterdag</t>
  </si>
  <si>
    <t>Zondag</t>
  </si>
  <si>
    <t>Feestdag</t>
  </si>
  <si>
    <t>Totaal aanneemsom beveiligingsdienstverlening</t>
  </si>
  <si>
    <t xml:space="preserve">Let op: Opdrachtnemer kan zich geen rechten ontlenen aan de optionele werkzaamheden, deze werkzaamheden worden ter informatie uitgevraagd en maken geen onderdeel uit van de inschrijfstaat. </t>
  </si>
  <si>
    <t>Totale kosten per jaar</t>
  </si>
  <si>
    <t>Abonnement aansluiting op meldkamer</t>
  </si>
  <si>
    <t>Aantal keer per jaar (indicatief)</t>
  </si>
  <si>
    <t>Prijs per keer</t>
  </si>
  <si>
    <t>Totale kosten per jaar (indicatie)</t>
  </si>
  <si>
    <t>Vervolg alarmopvolging per 15 minuten ter plaatse</t>
  </si>
  <si>
    <t>Totaal (meldkamer + alarmopvolging)</t>
  </si>
  <si>
    <t>3. Uurtarieven</t>
  </si>
  <si>
    <t>Functie</t>
  </si>
  <si>
    <t>Beveiliger Mariënburg</t>
  </si>
  <si>
    <t>Beveiliging op afroep</t>
  </si>
  <si>
    <t>Salarisschaal</t>
  </si>
  <si>
    <t>&lt;invullen&gt;</t>
  </si>
  <si>
    <t>%</t>
  </si>
  <si>
    <t>€</t>
  </si>
  <si>
    <t>Basis (CAO) uurloon</t>
  </si>
  <si>
    <t>Toeslag</t>
  </si>
  <si>
    <t>Bruto uurloon</t>
  </si>
  <si>
    <t>Vakantiedagen</t>
  </si>
  <si>
    <t>Diverse toeslagen</t>
  </si>
  <si>
    <t>Inhouding pensioen premie</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</si>
  <si>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</si>
  <si>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</si>
  <si>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</si>
  <si>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</si>
  <si>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</si>
  <si>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</si>
  <si>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</si>
  <si>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</si>
  <si>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</si>
  <si>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</si>
  <si>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 2018</t>
  </si>
  <si>
    <t>Totaal regulier uurtarief incl. toeslagen</t>
  </si>
  <si>
    <t>Maandag t/m vrijdag tussen 18:00 en 24:00 uur</t>
  </si>
  <si>
    <t>Maandag t/m vrijdag tussen 00:00 en 07:00 uur</t>
  </si>
  <si>
    <t>Tussen zaterdag 0:00 uur en zondag 24:00 uur</t>
  </si>
  <si>
    <t>Oudejaarsdag na 16:00 uur</t>
  </si>
  <si>
    <t>2b. Open- en brand en sluitronde</t>
  </si>
  <si>
    <t>Locatie</t>
  </si>
  <si>
    <t>Dagen per jaar</t>
  </si>
  <si>
    <t>Kosten ronde per keer</t>
  </si>
  <si>
    <t xml:space="preserve">Openronde </t>
  </si>
  <si>
    <t>Brand- en sluitronde</t>
  </si>
  <si>
    <t>Totaal open- en brand- en sluitronden</t>
  </si>
  <si>
    <t>Totaal 2b. Open-, brand- en sluitronden</t>
  </si>
  <si>
    <t>Totaal 2c. Meldkamer en alarmopvolging</t>
  </si>
  <si>
    <t>Soort ronde</t>
  </si>
  <si>
    <t>Dag</t>
  </si>
  <si>
    <t>Mariënburg</t>
  </si>
  <si>
    <t>Subtotaal Mariënburg</t>
  </si>
  <si>
    <t>Zwaneveld</t>
  </si>
  <si>
    <t>Hatert</t>
  </si>
  <si>
    <t>2c. Meldkamer en alarmopvolging</t>
  </si>
  <si>
    <t>Subtotaal Hatert</t>
  </si>
  <si>
    <t>Bibliotheek De Mariënburg (hoofdvestiging)</t>
  </si>
  <si>
    <t>Bibliotheek Zwanenveld</t>
  </si>
  <si>
    <t>Bibliotheek Muntweg</t>
  </si>
  <si>
    <t>Bibliotheek Hatert</t>
  </si>
  <si>
    <t>Bibliotheek Elst</t>
  </si>
  <si>
    <t>Bibliotheek Heteren</t>
  </si>
  <si>
    <t>Bibliotheek Bemmel</t>
  </si>
  <si>
    <t>Bibliotheek Zetten</t>
  </si>
  <si>
    <t>Bibliotheek Malden</t>
  </si>
  <si>
    <t xml:space="preserve">Bibliotheek De Mariënburg </t>
  </si>
  <si>
    <t>Totaal regulier uurtarief incl. toeslagen verschuiving</t>
  </si>
  <si>
    <t>Verschuiving 28 t/m 8 dagen van tevoren</t>
  </si>
  <si>
    <t>Verschuiving 7 t/m 2 dagen van tevoren</t>
  </si>
  <si>
    <t>Verschuiving 1 dag van tevoren of op de dag zelf</t>
  </si>
  <si>
    <t>Beveiliger Zwaneveld en Hatert</t>
  </si>
  <si>
    <t>Subtotaal abbonement aansluiting op meldkamer</t>
  </si>
  <si>
    <t>Subtotaal alarmopvolging</t>
  </si>
  <si>
    <t>Subtotaal Zwaneveld</t>
  </si>
  <si>
    <r>
      <rPr>
        <b/>
        <sz val="10"/>
        <color rgb="FF586574"/>
        <rFont val="Pt sans"/>
        <family val="2"/>
        <scheme val="minor"/>
      </rPr>
      <t>Onderdeel 2b: Open-, brand- en sluitronde</t>
    </r>
    <r>
      <rPr>
        <sz val="10"/>
        <color rgb="FF586574"/>
        <rFont val="Pt sans"/>
        <family val="2"/>
        <scheme val="minor"/>
      </rPr>
      <t xml:space="preserve">
In dit tabblad worden de kosten voor de open-, brand- en sluitronde voor locatie Mariënburg ingevuld. De kosten worden vermenigvuldigd met het aantal dagen per jaar om te komen tot een totaalprijs voor de beoordeling. </t>
    </r>
  </si>
  <si>
    <r>
      <rPr>
        <b/>
        <sz val="10"/>
        <color rgb="FF586574"/>
        <rFont val="Pt sans"/>
        <family val="2"/>
        <scheme val="minor"/>
      </rPr>
      <t xml:space="preserve">Onderdeel 2c: Meldkamer en alarmopvolging </t>
    </r>
    <r>
      <rPr>
        <sz val="10"/>
        <color rgb="FF586574"/>
        <rFont val="Pt sans"/>
        <family val="2"/>
        <scheme val="minor"/>
      </rPr>
      <t xml:space="preserve">
In dit tabblad worden de kosten voor de meldkamer alarmopvolging ingevuld. De kosten worden vermenigvuldigd met een fictief aantal per jaar om te komen tot een totaalprijs voor de beoordeling. Opdrachtnemer kan geen rechten ontlenen aan het fictieve aantal. Daarnaast dienen, ter informatie, de kosten voor het optionele real-time cameratoezicht op afstand voor een aantal locaties te worden ingevuld. Deze kosten maken geen onderdeel uit van de inschrijfstaat. </t>
    </r>
  </si>
  <si>
    <r>
      <t xml:space="preserve">Werkzaamheden </t>
    </r>
    <r>
      <rPr>
        <u/>
        <sz val="10"/>
        <color theme="0"/>
        <rFont val="Pt sans"/>
        <family val="2"/>
        <scheme val="major"/>
      </rPr>
      <t>optioneel</t>
    </r>
    <r>
      <rPr>
        <sz val="10"/>
        <color theme="0"/>
        <rFont val="Pt sans"/>
        <family val="2"/>
        <scheme val="major"/>
      </rPr>
      <t xml:space="preserve"> (real-time cameratoezicht op afstand gedurende openingstijden)</t>
    </r>
  </si>
  <si>
    <t xml:space="preserve">Opdrachtnemer dient ten behoeve van deze aanbesteding het volledige Prijzenblad in te vullen (witte cellen). Opdrachtnemer dient uitsluitend gebruik te maken van dit model. Opdrachtnemer mag geen wijzigingen aanbrengen in het model, zoals het toevoegen/verwijderen van regels. Er zijn ter instructie enkele formules toegevoegd in het Prijzenblad. Opdrachtnemer is echter zelf verantwoordelijk voor juiste formules en koppeling van cellen. </t>
  </si>
  <si>
    <t>Prijs per minuut cameratoezicht</t>
  </si>
  <si>
    <t>Starttarief per dag</t>
  </si>
  <si>
    <t>Prijs per verificatieopvolging</t>
  </si>
  <si>
    <t>Feestdagen maandag t/m vrijdag tussen 00:00 en 24:00 uur</t>
  </si>
  <si>
    <t>Feestdagen zaterdag en zondag tussen 00:00 en 24:00 uur</t>
  </si>
  <si>
    <t xml:space="preserve">Werkzaamheden </t>
  </si>
  <si>
    <t>Prio 1 - responstijd 30 min: Alarmopvolging inclusief 30 minuten ter plaatse</t>
  </si>
  <si>
    <t>Prio 2 - responstijd 45 min: Alarmopvolging inclusief 30 minuten ter plaatse</t>
  </si>
  <si>
    <t>Prijs per camera aansluiting</t>
  </si>
  <si>
    <t xml:space="preserve">Opdrachtnemer vult het basis (CAO) uurloon in (regel 7) én alle percentages. De tarieven rekenen automatisch door.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</si>
</sst>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0.000%"/>
    <numFmt numFmtId="168" formatCode="_-* #,##0.00_-;_-* #,##0.00\-;_-* &quot;-&quot;??_-;_-@_-"/>
    <numFmt numFmtId="169" formatCode="_-&quot;€&quot;\ * #,##0.00_-;_-&quot;€&quot;\ * #,##0.00\-;_-&quot;€&quot;\ * &quot;-&quot;??_-;_-@_-"/>
  </numFmts>
  <fonts count="25"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sz val="11"/>
      <name val="Calibri"/>
      <family val="2"/>
    </font>
    <font>
      <b/>
      <sz val="11"/>
      <name val="Pt sans"/>
      <family val="2"/>
      <scheme val="minor"/>
    </font>
    <font>
      <sz val="10"/>
      <color rgb="FF586574"/>
      <name val="Pt sans"/>
      <family val="2"/>
      <scheme val="minor"/>
    </font>
    <font>
      <b/>
      <sz val="10"/>
      <name val="Calibri"/>
      <family val="2"/>
    </font>
    <font>
      <sz val="10"/>
      <color theme="0"/>
      <name val="Pt sans"/>
      <family val="2"/>
      <scheme val="minor"/>
    </font>
    <font>
      <b/>
      <sz val="10"/>
      <color rgb="FF586574"/>
      <name val="Pt sans"/>
      <family val="2"/>
      <scheme val="minor"/>
    </font>
    <font>
      <sz val="10"/>
      <color theme="0"/>
      <name val="Pt sans"/>
      <family val="2"/>
      <scheme val="major"/>
    </font>
    <font>
      <b/>
      <sz val="11"/>
      <color rgb="FF586574"/>
      <name val="Pt sans"/>
      <family val="2"/>
      <scheme val="major"/>
    </font>
    <font>
      <b/>
      <sz val="12"/>
      <color rgb="FF586574"/>
      <name val="Open Sans"/>
      <family val="2"/>
    </font>
    <font>
      <b/>
      <sz val="12"/>
      <color rgb="FFF28A05"/>
      <name val="Open Sans"/>
      <family val="2"/>
    </font>
    <font>
      <sz val="10"/>
      <color rgb="FFF28A05"/>
      <name val="Calibri"/>
      <family val="2"/>
    </font>
    <font>
      <sz val="10"/>
      <color theme="1"/>
      <name val="Pt sans"/>
      <family val="2"/>
      <scheme val="minor"/>
    </font>
    <font>
      <sz val="10"/>
      <color theme="1"/>
      <name val="Pt sans"/>
      <family val="2"/>
      <scheme val="major"/>
    </font>
    <font>
      <b/>
      <sz val="10"/>
      <color theme="1"/>
      <name val="Pt sans"/>
      <family val="2"/>
      <scheme val="major"/>
    </font>
    <font>
      <b/>
      <sz val="10"/>
      <color rgb="FF586574"/>
      <name val="Pt sans"/>
      <family val="2"/>
      <scheme val="major"/>
    </font>
    <font>
      <b/>
      <sz val="10"/>
      <color rgb="FFFFFFFF"/>
      <name val="Pt sans"/>
      <family val="2"/>
      <scheme val="major"/>
    </font>
    <font>
      <sz val="10"/>
      <color rgb="FF586574"/>
      <name val="Pt sans"/>
      <family val="2"/>
      <scheme val="major"/>
    </font>
    <font>
      <b/>
      <sz val="10"/>
      <name val="Pt sans"/>
      <family val="2"/>
      <scheme val="major"/>
    </font>
    <font>
      <sz val="10"/>
      <color rgb="FF808080"/>
      <name val="Pt sans"/>
      <family val="2"/>
      <scheme val="major"/>
    </font>
    <font>
      <sz val="8"/>
      <name val="Pt sans"/>
      <family val="2"/>
      <scheme val="minor"/>
    </font>
    <font>
      <u/>
      <sz val="10"/>
      <color theme="0"/>
      <name val="Pt sans"/>
      <family val="2"/>
      <scheme val="major"/>
    </font>
  </fonts>
  <fills count="18">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theme="0"/>
      </patternFill>
    </fill>
    <fill>
      <patternFill patternType="solid">
        <fgColor rgb="FF808080"/>
        <bgColor rgb="FF000000"/>
      </patternFill>
    </fill>
    <fill>
      <patternFill patternType="solid">
        <fgColor rgb="FFFFFFFF"/>
        <bgColor rgb="FF000000"/>
      </patternFill>
    </fill>
    <fill>
      <patternFill patternType="solid">
        <fgColor rgb="FFD9D9D9"/>
        <bgColor rgb="FF000000"/>
      </patternFill>
    </fill>
    <fill>
      <patternFill patternType="solid">
        <fgColor rgb="FFBFBFBF"/>
        <bgColor rgb="FFC0C0C0"/>
      </patternFill>
    </fill>
    <fill>
      <patternFill patternType="solid">
        <fgColor rgb="FFC0C0C0"/>
        <bgColor rgb="FFC0C0C0"/>
      </patternFill>
    </fill>
    <fill>
      <patternFill patternType="solid">
        <fgColor rgb="FFC0C0C0"/>
        <bgColor rgb="FF000000"/>
      </patternFill>
    </fill>
    <fill>
      <patternFill patternType="solid">
        <fgColor rgb="FFF2F2F2"/>
        <bgColor indexed="64"/>
      </patternFill>
    </fill>
    <fill>
      <patternFill patternType="solid">
        <fgColor theme="8" tint="0.79998168889431442"/>
        <bgColor indexed="64"/>
      </patternFill>
    </fill>
    <fill>
      <patternFill patternType="solid">
        <fgColor theme="0"/>
        <bgColor rgb="FF000000"/>
      </patternFill>
    </fill>
    <fill>
      <patternFill patternType="solid">
        <fgColor rgb="FFCFCFCF"/>
        <bgColor indexed="64"/>
      </patternFill>
    </fill>
    <fill>
      <patternFill patternType="solid">
        <fgColor rgb="FFF2F2F2"/>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style="medium">
        <color rgb="FF586574"/>
      </left>
      <right/>
      <top style="medium">
        <color rgb="FF586574"/>
      </top>
      <bottom/>
      <diagonal/>
    </border>
    <border>
      <left/>
      <right/>
      <top style="medium">
        <color rgb="FF586574"/>
      </top>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diagonal/>
    </border>
    <border>
      <left style="thin">
        <color rgb="FF586574"/>
      </left>
      <right/>
      <top style="thin">
        <color rgb="FF586574"/>
      </top>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right/>
      <top style="thin">
        <color rgb="FF586574"/>
      </top>
      <bottom style="thin">
        <color rgb="FF586574"/>
      </bottom>
      <diagonal/>
    </border>
    <border>
      <left/>
      <right/>
      <top style="thin">
        <color rgb="FF586574"/>
      </top>
      <bottom/>
      <diagonal/>
    </border>
    <border>
      <left/>
      <right style="medium">
        <color rgb="FF586574"/>
      </right>
      <top/>
      <bottom/>
      <diagonal/>
    </border>
    <border>
      <left style="medium">
        <color rgb="FF586574"/>
      </left>
      <right/>
      <top/>
      <bottom/>
      <diagonal/>
    </border>
    <border>
      <left style="thin">
        <color indexed="64"/>
      </left>
      <right style="medium">
        <color rgb="FF586574"/>
      </right>
      <top style="hair">
        <color indexed="64"/>
      </top>
      <bottom style="hair">
        <color indexed="64"/>
      </bottom>
      <diagonal/>
    </border>
    <border>
      <left style="medium">
        <color rgb="FF586574"/>
      </left>
      <right style="medium">
        <color rgb="FF586574"/>
      </right>
      <top style="medium">
        <color rgb="FF586574"/>
      </top>
      <bottom/>
      <diagonal/>
    </border>
    <border>
      <left style="medium">
        <color rgb="FF586574"/>
      </left>
      <right style="medium">
        <color rgb="FF586574"/>
      </right>
      <top/>
      <bottom style="medium">
        <color rgb="FF586574"/>
      </bottom>
      <diagonal/>
    </border>
    <border>
      <left style="medium">
        <color rgb="FF586574"/>
      </left>
      <right style="medium">
        <color rgb="FF586574"/>
      </right>
      <top/>
      <bottom/>
      <diagonal/>
    </border>
    <border>
      <left style="medium">
        <color rgb="FF586574"/>
      </left>
      <right style="medium">
        <color rgb="FF586574"/>
      </right>
      <top style="double">
        <color indexed="64"/>
      </top>
      <bottom style="double">
        <color indexed="64"/>
      </bottom>
      <diagonal/>
    </border>
    <border>
      <left style="medium">
        <color rgb="FF586574"/>
      </left>
      <right style="thin">
        <color indexed="64"/>
      </right>
      <top style="hair">
        <color indexed="64"/>
      </top>
      <bottom style="hair">
        <color indexed="64"/>
      </bottom>
      <diagonal/>
    </border>
    <border>
      <left style="medium">
        <color rgb="FF586574"/>
      </left>
      <right style="thin">
        <color indexed="64"/>
      </right>
      <top/>
      <bottom/>
      <diagonal/>
    </border>
    <border>
      <left style="medium">
        <color rgb="FF586574"/>
      </left>
      <right style="thin">
        <color indexed="64"/>
      </right>
      <top style="double">
        <color indexed="64"/>
      </top>
      <bottom style="medium">
        <color rgb="FF586574"/>
      </bottom>
      <diagonal/>
    </border>
    <border>
      <left style="thin">
        <color indexed="64"/>
      </left>
      <right style="medium">
        <color rgb="FF586574"/>
      </right>
      <top style="medium">
        <color rgb="FF586574"/>
      </top>
      <bottom style="hair">
        <color indexed="64"/>
      </bottom>
      <diagonal/>
    </border>
    <border>
      <left style="medium">
        <color rgb="FF586574"/>
      </left>
      <right style="thin">
        <color indexed="64"/>
      </right>
      <top style="hair">
        <color rgb="FF586574"/>
      </top>
      <bottom style="hair">
        <color rgb="FF586574"/>
      </bottom>
      <diagonal/>
    </border>
    <border>
      <left style="medium">
        <color rgb="FF586574"/>
      </left>
      <right style="thin">
        <color indexed="64"/>
      </right>
      <top style="hair">
        <color rgb="FF586574"/>
      </top>
      <bottom style="medium">
        <color rgb="FF586574"/>
      </bottom>
      <diagonal/>
    </border>
    <border>
      <left style="medium">
        <color rgb="FF586574"/>
      </left>
      <right style="thin">
        <color indexed="64"/>
      </right>
      <top style="medium">
        <color rgb="FF586574"/>
      </top>
      <bottom style="hair">
        <color rgb="FF586574"/>
      </bottom>
      <diagonal/>
    </border>
    <border>
      <left/>
      <right style="thin">
        <color rgb="FF586574"/>
      </right>
      <top style="medium">
        <color rgb="FF586574"/>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right/>
      <top style="double">
        <color indexed="64"/>
      </top>
      <bottom style="medium">
        <color rgb="FF586574"/>
      </bottom>
      <diagonal/>
    </border>
    <border>
      <left style="thin">
        <color rgb="FF586574"/>
      </left>
      <right style="thin">
        <color rgb="FF586574"/>
      </right>
      <top/>
      <bottom style="thin">
        <color rgb="FF586574"/>
      </bottom>
      <diagonal/>
    </border>
    <border>
      <left style="thin">
        <color rgb="FF586574"/>
      </left>
      <right style="thin">
        <color rgb="FF586574"/>
      </right>
      <top/>
      <bottom style="medium">
        <color rgb="FF586574"/>
      </bottom>
      <diagonal/>
    </border>
    <border>
      <left/>
      <right style="medium">
        <color rgb="FF586574"/>
      </right>
      <top style="medium">
        <color rgb="FF586574"/>
      </top>
      <bottom/>
      <diagonal/>
    </border>
    <border>
      <left style="thin">
        <color indexed="64"/>
      </left>
      <right/>
      <top style="medium">
        <color rgb="FF586574"/>
      </top>
      <bottom style="hair">
        <color indexed="64"/>
      </bottom>
      <diagonal/>
    </border>
    <border>
      <left style="thin">
        <color indexed="64"/>
      </left>
      <right/>
      <top style="hair">
        <color indexed="64"/>
      </top>
      <bottom style="hair">
        <color indexed="64"/>
      </bottom>
      <diagonal/>
    </border>
    <border>
      <left/>
      <right/>
      <top/>
      <bottom style="thin">
        <color rgb="FF586574"/>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s>
  <cellStyleXfs count="7">
    <xf numFmtId="0" fontId="0" fillId="0" borderId="0"/>
    <xf numFmtId="44" fontId="1" fillId="0" borderId="0" applyFont="0" applyFill="0" applyBorder="0" applyAlignment="0" applyProtection="0"/>
    <xf numFmtId="166" fontId="2" fillId="0" borderId="0" applyFont="0" applyFill="0" applyBorder="0" applyAlignment="0" applyProtection="0"/>
    <xf numFmtId="0" fontId="2" fillId="0" borderId="0"/>
    <xf numFmtId="0" fontId="1" fillId="0" borderId="0"/>
    <xf numFmtId="168" fontId="2" fillId="0" borderId="0" applyFont="0" applyFill="0" applyBorder="0" applyAlignment="0" applyProtection="0"/>
    <xf numFmtId="0" fontId="2" fillId="0" borderId="0" applyBorder="0" applyProtection="0"/>
  </cellStyleXfs>
  <cellXfs count="145">
    <xf numFmtId="0" fontId="0" fillId="0" borderId="0" xfId="0"/>
    <xf numFmtId="0" fontId="7" fillId="3" borderId="0" xfId="0" applyFont="1" applyFill="1" applyAlignment="1">
      <alignment horizontal="left" vertical="center" wrapText="1"/>
    </xf>
    <xf numFmtId="0" fontId="0" fillId="4" borderId="0" xfId="0" applyFill="1"/>
    <xf numFmtId="0" fontId="4" fillId="3" borderId="0" xfId="0" applyFont="1" applyFill="1" applyAlignment="1">
      <alignment wrapText="1"/>
    </xf>
    <xf numFmtId="0" fontId="11" fillId="5" borderId="2" xfId="0" applyFont="1" applyFill="1" applyBorder="1" applyAlignment="1">
      <alignment vertical="center" wrapText="1"/>
    </xf>
    <xf numFmtId="0" fontId="14" fillId="3" borderId="0" xfId="0" applyFont="1" applyFill="1"/>
    <xf numFmtId="0" fontId="8" fillId="2" borderId="2" xfId="0" applyFont="1" applyFill="1" applyBorder="1" applyAlignment="1">
      <alignment vertical="top"/>
    </xf>
    <xf numFmtId="0" fontId="8" fillId="2" borderId="2" xfId="0" applyFont="1" applyFill="1" applyBorder="1" applyAlignment="1">
      <alignment vertical="top" wrapText="1"/>
    </xf>
    <xf numFmtId="0" fontId="10" fillId="6" borderId="1" xfId="3" applyFont="1" applyFill="1" applyBorder="1" applyAlignment="1">
      <alignment horizontal="center" vertical="center" wrapText="1"/>
    </xf>
    <xf numFmtId="0" fontId="3" fillId="3" borderId="0" xfId="0" applyFont="1" applyFill="1"/>
    <xf numFmtId="164" fontId="6" fillId="4" borderId="2" xfId="0" applyNumberFormat="1" applyFont="1" applyFill="1" applyBorder="1" applyAlignment="1">
      <alignment vertical="top"/>
    </xf>
    <xf numFmtId="0" fontId="9" fillId="4" borderId="4" xfId="0" applyFont="1" applyFill="1" applyBorder="1"/>
    <xf numFmtId="165" fontId="9" fillId="4" borderId="5" xfId="1" applyNumberFormat="1" applyFont="1" applyFill="1" applyBorder="1"/>
    <xf numFmtId="165" fontId="9" fillId="4" borderId="6" xfId="1" applyNumberFormat="1" applyFont="1" applyFill="1" applyBorder="1"/>
    <xf numFmtId="0" fontId="5" fillId="3" borderId="0" xfId="0" applyFont="1" applyFill="1"/>
    <xf numFmtId="0" fontId="3" fillId="4" borderId="0" xfId="0" applyFont="1" applyFill="1"/>
    <xf numFmtId="0" fontId="13" fillId="4" borderId="0" xfId="0" applyFont="1" applyFill="1" applyAlignment="1">
      <alignment horizontal="left" vertical="center"/>
    </xf>
    <xf numFmtId="0" fontId="16" fillId="4" borderId="0" xfId="0" applyFont="1" applyFill="1"/>
    <xf numFmtId="0" fontId="10" fillId="2" borderId="2" xfId="0" applyFont="1" applyFill="1" applyBorder="1"/>
    <xf numFmtId="0" fontId="16" fillId="4" borderId="16" xfId="0" applyFont="1" applyFill="1" applyBorder="1"/>
    <xf numFmtId="44" fontId="16" fillId="4" borderId="2" xfId="1" applyFont="1" applyFill="1" applyBorder="1"/>
    <xf numFmtId="44" fontId="16" fillId="4" borderId="3" xfId="1" applyFont="1" applyFill="1" applyBorder="1"/>
    <xf numFmtId="0" fontId="10" fillId="2" borderId="2" xfId="0" applyFont="1" applyFill="1" applyBorder="1" applyAlignment="1">
      <alignment vertical="top" wrapText="1"/>
    </xf>
    <xf numFmtId="0" fontId="18" fillId="4" borderId="21" xfId="3" applyFont="1" applyFill="1" applyBorder="1" applyAlignment="1">
      <alignment horizontal="left" vertical="center"/>
    </xf>
    <xf numFmtId="0" fontId="21" fillId="8" borderId="22" xfId="3" applyFont="1" applyFill="1" applyBorder="1" applyAlignment="1">
      <alignment horizontal="left" vertical="center"/>
    </xf>
    <xf numFmtId="167" fontId="20" fillId="9" borderId="19" xfId="3" applyNumberFormat="1" applyFont="1" applyFill="1" applyBorder="1" applyAlignment="1">
      <alignment horizontal="center"/>
    </xf>
    <xf numFmtId="168" fontId="20" fillId="9" borderId="18" xfId="5" applyFont="1" applyFill="1" applyBorder="1" applyAlignment="1">
      <alignment horizontal="center"/>
    </xf>
    <xf numFmtId="168" fontId="20" fillId="9" borderId="0" xfId="5" applyFont="1" applyFill="1" applyBorder="1" applyAlignment="1">
      <alignment horizontal="center"/>
    </xf>
    <xf numFmtId="0" fontId="20" fillId="8" borderId="21" xfId="3" applyFont="1" applyFill="1" applyBorder="1"/>
    <xf numFmtId="0" fontId="20" fillId="0" borderId="23" xfId="3" applyFont="1" applyBorder="1"/>
    <xf numFmtId="0" fontId="18" fillId="10" borderId="23" xfId="3" applyFont="1" applyFill="1" applyBorder="1"/>
    <xf numFmtId="0" fontId="18" fillId="10" borderId="19" xfId="3" applyFont="1" applyFill="1" applyBorder="1"/>
    <xf numFmtId="0" fontId="20" fillId="8" borderId="23" xfId="3" applyFont="1" applyFill="1" applyBorder="1"/>
    <xf numFmtId="0" fontId="18" fillId="10" borderId="23" xfId="3" applyFont="1" applyFill="1" applyBorder="1" applyAlignment="1">
      <alignment horizontal="left"/>
    </xf>
    <xf numFmtId="0" fontId="18" fillId="10" borderId="26" xfId="3" applyFont="1" applyFill="1" applyBorder="1"/>
    <xf numFmtId="0" fontId="20" fillId="0" borderId="23" xfId="3" applyFont="1" applyBorder="1" applyAlignment="1">
      <alignment horizontal="left"/>
    </xf>
    <xf numFmtId="0" fontId="18" fillId="11" borderId="23" xfId="3" applyFont="1" applyFill="1" applyBorder="1"/>
    <xf numFmtId="0" fontId="18" fillId="11" borderId="19" xfId="3" applyFont="1" applyFill="1" applyBorder="1"/>
    <xf numFmtId="0" fontId="18" fillId="12" borderId="24" xfId="3" applyFont="1" applyFill="1" applyBorder="1"/>
    <xf numFmtId="0" fontId="18" fillId="12" borderId="27" xfId="3" applyFont="1" applyFill="1" applyBorder="1"/>
    <xf numFmtId="0" fontId="18" fillId="12" borderId="8" xfId="3" applyFont="1" applyFill="1" applyBorder="1"/>
    <xf numFmtId="9" fontId="20" fillId="8" borderId="23" xfId="3" applyNumberFormat="1" applyFont="1" applyFill="1" applyBorder="1" applyAlignment="1">
      <alignment horizontal="left" vertical="top"/>
    </xf>
    <xf numFmtId="9" fontId="20" fillId="8" borderId="22" xfId="3" applyNumberFormat="1" applyFont="1" applyFill="1" applyBorder="1" applyAlignment="1">
      <alignment horizontal="left" vertical="top"/>
    </xf>
    <xf numFmtId="0" fontId="16" fillId="13" borderId="2" xfId="0" applyFont="1" applyFill="1" applyBorder="1"/>
    <xf numFmtId="0" fontId="16" fillId="13" borderId="3" xfId="0" applyFont="1" applyFill="1" applyBorder="1"/>
    <xf numFmtId="0" fontId="6" fillId="13" borderId="2" xfId="0" applyFont="1" applyFill="1" applyBorder="1" applyAlignment="1">
      <alignment vertical="top"/>
    </xf>
    <xf numFmtId="0" fontId="6" fillId="13" borderId="1" xfId="3" applyFont="1" applyFill="1" applyBorder="1" applyAlignment="1">
      <alignment wrapText="1"/>
    </xf>
    <xf numFmtId="0" fontId="9" fillId="13" borderId="1" xfId="3" applyFont="1" applyFill="1" applyBorder="1" applyAlignment="1">
      <alignment vertical="top" wrapText="1"/>
    </xf>
    <xf numFmtId="0" fontId="18" fillId="11" borderId="9" xfId="3" applyFont="1" applyFill="1" applyBorder="1"/>
    <xf numFmtId="0" fontId="6" fillId="13" borderId="1" xfId="3" applyFont="1" applyFill="1" applyBorder="1" applyAlignment="1">
      <alignment vertical="top" wrapText="1"/>
    </xf>
    <xf numFmtId="0" fontId="0" fillId="0" borderId="0" xfId="0" applyAlignment="1">
      <alignment vertical="top"/>
    </xf>
    <xf numFmtId="0" fontId="17" fillId="4" borderId="9" xfId="0" applyFont="1" applyFill="1" applyBorder="1"/>
    <xf numFmtId="0" fontId="17" fillId="4" borderId="32" xfId="0" applyFont="1" applyFill="1" applyBorder="1"/>
    <xf numFmtId="44" fontId="17" fillId="4" borderId="6" xfId="1" applyFont="1" applyFill="1" applyBorder="1"/>
    <xf numFmtId="0" fontId="10" fillId="2" borderId="2" xfId="0" applyFont="1" applyFill="1" applyBorder="1" applyAlignment="1">
      <alignment vertical="top"/>
    </xf>
    <xf numFmtId="0" fontId="20" fillId="4" borderId="23" xfId="3" applyFont="1" applyFill="1" applyBorder="1" applyAlignment="1">
      <alignment horizontal="left" vertical="center"/>
    </xf>
    <xf numFmtId="0" fontId="0" fillId="0" borderId="0" xfId="0" applyAlignment="1">
      <alignment wrapText="1"/>
    </xf>
    <xf numFmtId="20" fontId="15" fillId="5" borderId="2" xfId="0" applyNumberFormat="1" applyFont="1" applyFill="1" applyBorder="1" applyAlignment="1">
      <alignment horizontal="center"/>
    </xf>
    <xf numFmtId="0" fontId="0" fillId="4" borderId="0" xfId="0" applyFill="1" applyAlignment="1">
      <alignment horizontal="left"/>
    </xf>
    <xf numFmtId="0" fontId="8" fillId="2" borderId="2" xfId="0" applyFont="1" applyFill="1" applyBorder="1" applyAlignment="1">
      <alignment horizontal="left"/>
    </xf>
    <xf numFmtId="20" fontId="15" fillId="5" borderId="2" xfId="0" applyNumberFormat="1" applyFont="1" applyFill="1" applyBorder="1" applyAlignment="1">
      <alignment horizontal="left"/>
    </xf>
    <xf numFmtId="2" fontId="15" fillId="5" borderId="2" xfId="0" applyNumberFormat="1" applyFont="1" applyFill="1" applyBorder="1" applyAlignment="1">
      <alignment horizontal="left"/>
    </xf>
    <xf numFmtId="0" fontId="15" fillId="5" borderId="2" xfId="0" applyFont="1" applyFill="1" applyBorder="1" applyAlignment="1">
      <alignment horizontal="left"/>
    </xf>
    <xf numFmtId="44" fontId="15" fillId="4" borderId="2" xfId="1" applyFont="1" applyFill="1" applyBorder="1" applyAlignment="1">
      <alignment horizontal="left"/>
    </xf>
    <xf numFmtId="2" fontId="15" fillId="13" borderId="2" xfId="0" applyNumberFormat="1" applyFont="1" applyFill="1" applyBorder="1" applyAlignment="1">
      <alignment horizontal="left"/>
    </xf>
    <xf numFmtId="2" fontId="15" fillId="5" borderId="3" xfId="0" applyNumberFormat="1" applyFont="1" applyFill="1" applyBorder="1" applyAlignment="1">
      <alignment horizontal="left"/>
    </xf>
    <xf numFmtId="0" fontId="15" fillId="5" borderId="3" xfId="0" applyFont="1" applyFill="1" applyBorder="1" applyAlignment="1">
      <alignment horizontal="left"/>
    </xf>
    <xf numFmtId="44" fontId="15" fillId="4" borderId="3" xfId="1" applyFont="1" applyFill="1" applyBorder="1" applyAlignment="1">
      <alignment horizontal="left"/>
    </xf>
    <xf numFmtId="44" fontId="15" fillId="4" borderId="37" xfId="1" applyFont="1" applyFill="1" applyBorder="1" applyAlignment="1">
      <alignment horizontal="left"/>
    </xf>
    <xf numFmtId="0" fontId="22" fillId="13" borderId="2" xfId="1" applyNumberFormat="1" applyFont="1" applyFill="1" applyBorder="1" applyAlignment="1">
      <alignment horizontal="right"/>
    </xf>
    <xf numFmtId="0" fontId="22" fillId="13" borderId="3" xfId="1" applyNumberFormat="1" applyFont="1" applyFill="1" applyBorder="1" applyAlignment="1">
      <alignment horizontal="right"/>
    </xf>
    <xf numFmtId="0" fontId="16" fillId="13" borderId="11" xfId="0" applyFont="1" applyFill="1" applyBorder="1" applyAlignment="1">
      <alignment horizontal="left"/>
    </xf>
    <xf numFmtId="0" fontId="16" fillId="13" borderId="16" xfId="0" applyFont="1" applyFill="1" applyBorder="1" applyAlignment="1">
      <alignment horizontal="left"/>
    </xf>
    <xf numFmtId="0" fontId="16" fillId="13" borderId="10" xfId="0" applyFont="1" applyFill="1" applyBorder="1" applyAlignment="1">
      <alignment horizontal="left"/>
    </xf>
    <xf numFmtId="0" fontId="18" fillId="11" borderId="39" xfId="3" applyFont="1" applyFill="1" applyBorder="1"/>
    <xf numFmtId="9" fontId="20" fillId="8" borderId="0" xfId="3" applyNumberFormat="1" applyFont="1" applyFill="1" applyAlignment="1">
      <alignment horizontal="left" vertical="top"/>
    </xf>
    <xf numFmtId="10" fontId="20" fillId="15" borderId="31" xfId="3" applyNumberFormat="1" applyFont="1" applyFill="1" applyBorder="1"/>
    <xf numFmtId="10" fontId="20" fillId="15" borderId="29" xfId="3" applyNumberFormat="1" applyFont="1" applyFill="1" applyBorder="1"/>
    <xf numFmtId="10" fontId="20" fillId="15" borderId="30" xfId="3" applyNumberFormat="1" applyFont="1" applyFill="1" applyBorder="1"/>
    <xf numFmtId="0" fontId="16" fillId="4" borderId="42" xfId="0" applyFont="1" applyFill="1" applyBorder="1"/>
    <xf numFmtId="0" fontId="18" fillId="16" borderId="11" xfId="6" applyFont="1" applyFill="1" applyBorder="1" applyAlignment="1">
      <alignment horizontal="left" vertical="center"/>
    </xf>
    <xf numFmtId="0" fontId="18" fillId="16" borderId="16" xfId="6" applyFont="1" applyFill="1" applyBorder="1" applyAlignment="1">
      <alignment horizontal="left" vertical="center"/>
    </xf>
    <xf numFmtId="0" fontId="18" fillId="16" borderId="10" xfId="6" applyFont="1" applyFill="1" applyBorder="1" applyAlignment="1">
      <alignment horizontal="left" vertical="center"/>
    </xf>
    <xf numFmtId="44" fontId="18" fillId="16" borderId="10" xfId="1" applyFont="1" applyFill="1" applyBorder="1" applyAlignment="1">
      <alignment horizontal="left" vertical="center"/>
    </xf>
    <xf numFmtId="0" fontId="18" fillId="16" borderId="43" xfId="6" applyFont="1" applyFill="1" applyBorder="1" applyAlignment="1">
      <alignment horizontal="left" vertical="center"/>
    </xf>
    <xf numFmtId="0" fontId="18" fillId="16" borderId="44" xfId="6" applyFont="1" applyFill="1" applyBorder="1" applyAlignment="1">
      <alignment horizontal="left" vertical="center"/>
    </xf>
    <xf numFmtId="0" fontId="18" fillId="16" borderId="45" xfId="6" applyFont="1" applyFill="1" applyBorder="1" applyAlignment="1">
      <alignment horizontal="left" vertical="center"/>
    </xf>
    <xf numFmtId="44" fontId="18" fillId="16" borderId="45" xfId="1" applyFont="1" applyFill="1" applyBorder="1" applyAlignment="1">
      <alignment horizontal="left" vertical="center"/>
    </xf>
    <xf numFmtId="169" fontId="20" fillId="0" borderId="33" xfId="3" applyNumberFormat="1" applyFont="1" applyBorder="1"/>
    <xf numFmtId="10" fontId="20" fillId="0" borderId="25" xfId="3" applyNumberFormat="1" applyFont="1" applyBorder="1"/>
    <xf numFmtId="169" fontId="20" fillId="15" borderId="20" xfId="3" applyNumberFormat="1" applyFont="1" applyFill="1" applyBorder="1"/>
    <xf numFmtId="10" fontId="20" fillId="4" borderId="29" xfId="3" applyNumberFormat="1" applyFont="1" applyFill="1" applyBorder="1"/>
    <xf numFmtId="0" fontId="18" fillId="16" borderId="46" xfId="6" applyFont="1" applyFill="1" applyBorder="1" applyAlignment="1">
      <alignment horizontal="left" vertical="center"/>
    </xf>
    <xf numFmtId="0" fontId="18" fillId="16" borderId="47" xfId="6" applyFont="1" applyFill="1" applyBorder="1" applyAlignment="1">
      <alignment horizontal="left" vertical="center"/>
    </xf>
    <xf numFmtId="0" fontId="18" fillId="16" borderId="48" xfId="6" applyFont="1" applyFill="1" applyBorder="1" applyAlignment="1">
      <alignment horizontal="left" vertical="center"/>
    </xf>
    <xf numFmtId="44" fontId="18" fillId="16" borderId="48" xfId="1" applyFont="1" applyFill="1" applyBorder="1" applyAlignment="1">
      <alignment horizontal="left" vertical="center"/>
    </xf>
    <xf numFmtId="0" fontId="16" fillId="13" borderId="1" xfId="0" applyFont="1" applyFill="1" applyBorder="1"/>
    <xf numFmtId="0" fontId="22" fillId="13" borderId="1" xfId="1" applyNumberFormat="1" applyFont="1" applyFill="1" applyBorder="1" applyAlignment="1">
      <alignment horizontal="right"/>
    </xf>
    <xf numFmtId="44" fontId="16" fillId="4" borderId="1" xfId="1" applyFont="1" applyFill="1" applyBorder="1"/>
    <xf numFmtId="44" fontId="16" fillId="0" borderId="3" xfId="1" applyFont="1" applyFill="1" applyBorder="1"/>
    <xf numFmtId="10" fontId="20" fillId="13" borderId="25" xfId="3" applyNumberFormat="1" applyFont="1" applyFill="1" applyBorder="1"/>
    <xf numFmtId="169" fontId="20" fillId="13" borderId="33" xfId="3" applyNumberFormat="1" applyFont="1" applyFill="1" applyBorder="1"/>
    <xf numFmtId="169" fontId="18" fillId="10" borderId="0" xfId="3" applyNumberFormat="1" applyFont="1" applyFill="1"/>
    <xf numFmtId="169" fontId="20" fillId="17" borderId="33" xfId="3" applyNumberFormat="1" applyFont="1" applyFill="1" applyBorder="1"/>
    <xf numFmtId="169" fontId="20" fillId="17" borderId="34" xfId="3" applyNumberFormat="1" applyFont="1" applyFill="1" applyBorder="1"/>
    <xf numFmtId="169" fontId="20" fillId="17" borderId="35" xfId="3" applyNumberFormat="1" applyFont="1" applyFill="1" applyBorder="1"/>
    <xf numFmtId="169" fontId="18" fillId="11" borderId="0" xfId="3" applyNumberFormat="1" applyFont="1" applyFill="1"/>
    <xf numFmtId="169" fontId="18" fillId="12" borderId="36" xfId="3" applyNumberFormat="1" applyFont="1" applyFill="1" applyBorder="1"/>
    <xf numFmtId="10" fontId="20" fillId="0" borderId="31" xfId="3" applyNumberFormat="1" applyFont="1" applyBorder="1"/>
    <xf numFmtId="169" fontId="20" fillId="17" borderId="28" xfId="3" applyNumberFormat="1" applyFont="1" applyFill="1" applyBorder="1"/>
    <xf numFmtId="10" fontId="20" fillId="0" borderId="29" xfId="3" applyNumberFormat="1" applyFont="1" applyBorder="1"/>
    <xf numFmtId="169" fontId="20" fillId="17" borderId="20" xfId="3" applyNumberFormat="1" applyFont="1" applyFill="1" applyBorder="1"/>
    <xf numFmtId="10" fontId="20" fillId="0" borderId="30" xfId="3" applyNumberFormat="1" applyFont="1" applyBorder="1"/>
    <xf numFmtId="169" fontId="20" fillId="17" borderId="40" xfId="3" applyNumberFormat="1" applyFont="1" applyFill="1" applyBorder="1"/>
    <xf numFmtId="169" fontId="20" fillId="17" borderId="41" xfId="3" applyNumberFormat="1" applyFont="1" applyFill="1" applyBorder="1"/>
    <xf numFmtId="0" fontId="5" fillId="4" borderId="2" xfId="0" applyFont="1" applyFill="1" applyBorder="1" applyAlignment="1">
      <alignment horizontal="left" vertical="center" wrapText="1"/>
    </xf>
    <xf numFmtId="0" fontId="13" fillId="3" borderId="0" xfId="0" applyFont="1" applyFill="1" applyAlignment="1">
      <alignment horizontal="left" vertical="center" wrapText="1"/>
    </xf>
    <xf numFmtId="0" fontId="12" fillId="3" borderId="0" xfId="0" applyFont="1" applyFill="1" applyAlignment="1">
      <alignment horizontal="left" vertical="center" wrapText="1"/>
    </xf>
    <xf numFmtId="0" fontId="11" fillId="5" borderId="2"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2" xfId="0" applyFont="1" applyFill="1" applyBorder="1" applyAlignment="1">
      <alignment horizontal="center"/>
    </xf>
    <xf numFmtId="0" fontId="8" fillId="2" borderId="2" xfId="0" applyFont="1" applyFill="1" applyBorder="1" applyAlignment="1">
      <alignment horizontal="left" vertical="top"/>
    </xf>
    <xf numFmtId="0" fontId="9" fillId="14" borderId="2" xfId="0" applyFont="1" applyFill="1" applyBorder="1" applyAlignment="1">
      <alignment horizontal="left" vertical="center"/>
    </xf>
    <xf numFmtId="0" fontId="9" fillId="14" borderId="3" xfId="0" applyFont="1" applyFill="1" applyBorder="1" applyAlignment="1">
      <alignment horizontal="left" vertical="center"/>
    </xf>
    <xf numFmtId="0" fontId="17" fillId="13" borderId="3" xfId="0" applyFont="1" applyFill="1" applyBorder="1" applyAlignment="1">
      <alignment horizontal="left" vertical="center"/>
    </xf>
    <xf numFmtId="0" fontId="17" fillId="13" borderId="38" xfId="0" applyFont="1" applyFill="1" applyBorder="1" applyAlignment="1">
      <alignment horizontal="left" vertical="center"/>
    </xf>
    <xf numFmtId="0" fontId="17" fillId="4" borderId="7" xfId="0" applyFont="1" applyFill="1" applyBorder="1" applyAlignment="1">
      <alignment horizontal="left"/>
    </xf>
    <xf numFmtId="0" fontId="17" fillId="4" borderId="14" xfId="0" applyFont="1" applyFill="1" applyBorder="1" applyAlignment="1">
      <alignment horizontal="left"/>
    </xf>
    <xf numFmtId="0" fontId="17" fillId="4" borderId="15" xfId="0" applyFont="1" applyFill="1" applyBorder="1" applyAlignment="1">
      <alignment horizontal="left"/>
    </xf>
    <xf numFmtId="0" fontId="22" fillId="4" borderId="0" xfId="0" applyFont="1" applyFill="1" applyAlignment="1">
      <alignment horizontal="left" vertical="center" wrapText="1"/>
    </xf>
    <xf numFmtId="0" fontId="10" fillId="2" borderId="11" xfId="0" applyFont="1" applyFill="1" applyBorder="1" applyAlignment="1">
      <alignment horizontal="left"/>
    </xf>
    <xf numFmtId="0" fontId="10" fillId="2" borderId="16" xfId="0" applyFont="1" applyFill="1" applyBorder="1" applyAlignment="1">
      <alignment horizontal="left"/>
    </xf>
    <xf numFmtId="0" fontId="10" fillId="2" borderId="10" xfId="0" applyFont="1" applyFill="1" applyBorder="1" applyAlignment="1">
      <alignment horizontal="left"/>
    </xf>
    <xf numFmtId="0" fontId="16" fillId="13" borderId="11" xfId="0" applyFont="1" applyFill="1" applyBorder="1" applyAlignment="1">
      <alignment horizontal="left"/>
    </xf>
    <xf numFmtId="0" fontId="16" fillId="13" borderId="16" xfId="0" applyFont="1" applyFill="1" applyBorder="1" applyAlignment="1">
      <alignment horizontal="left"/>
    </xf>
    <xf numFmtId="0" fontId="16" fillId="13" borderId="10" xfId="0" applyFont="1" applyFill="1" applyBorder="1" applyAlignment="1">
      <alignment horizontal="left"/>
    </xf>
    <xf numFmtId="0" fontId="16" fillId="13" borderId="13" xfId="0" applyFont="1" applyFill="1" applyBorder="1" applyAlignment="1">
      <alignment horizontal="left"/>
    </xf>
    <xf numFmtId="0" fontId="16" fillId="13" borderId="17" xfId="0" applyFont="1" applyFill="1" applyBorder="1" applyAlignment="1">
      <alignment horizontal="left"/>
    </xf>
    <xf numFmtId="0" fontId="16" fillId="13" borderId="12" xfId="0" applyFont="1" applyFill="1" applyBorder="1" applyAlignment="1">
      <alignment horizontal="left"/>
    </xf>
    <xf numFmtId="0" fontId="19" fillId="7" borderId="8" xfId="0" applyFont="1" applyFill="1" applyBorder="1" applyAlignment="1">
      <alignment horizontal="center" vertical="center"/>
    </xf>
    <xf numFmtId="0" fontId="19" fillId="7" borderId="9" xfId="0" applyFont="1" applyFill="1" applyBorder="1" applyAlignment="1">
      <alignment horizontal="center" vertical="center"/>
    </xf>
    <xf numFmtId="0" fontId="22" fillId="4" borderId="19" xfId="0" applyFont="1" applyFill="1" applyBorder="1" applyAlignment="1">
      <alignment horizontal="center" vertical="center"/>
    </xf>
    <xf numFmtId="0" fontId="22" fillId="4" borderId="18" xfId="0" applyFont="1" applyFill="1" applyBorder="1" applyAlignment="1">
      <alignment horizontal="center" vertical="center"/>
    </xf>
    <xf numFmtId="0" fontId="22" fillId="0" borderId="19" xfId="0" applyFont="1" applyBorder="1" applyAlignment="1">
      <alignment horizontal="center" vertical="center"/>
    </xf>
    <xf numFmtId="0" fontId="22" fillId="0" borderId="18" xfId="0" applyFont="1" applyBorder="1" applyAlignment="1">
      <alignment horizontal="center" vertical="center"/>
    </xf>
  </cellXfs>
  <cellStyles count="7">
    <cellStyle name="Euro 2" xfId="2" xr:uid="{43A1E0C9-43A6-41B1-A05D-34064ECCDB8E}"/>
    <cellStyle name="Komma 4" xfId="5" xr:uid="{A9591563-AEE7-4EB7-8DF3-E036308A2ACC}"/>
    <cellStyle name="Standaard" xfId="0" builtinId="0"/>
    <cellStyle name="Standaard 2" xfId="3" xr:uid="{BB151C3A-4116-42A3-A33A-DE07D99524B7}"/>
    <cellStyle name="Standaard 3" xfId="4" xr:uid="{984A404D-9CFE-45CB-A4D2-60EB12A10CC8}"/>
    <cellStyle name="Standaard_ruimtestaat" xfId="6" xr:uid="{160213C7-A127-4AB1-96E3-3030462C610A}"/>
    <cellStyle name="Valuta" xfId="1" builtinId="4"/>
  </cellStyles>
  <dxfs count="0"/>
  <tableStyles count="0" defaultTableStyle="TableStyleMedium2" defaultPivotStyle="PivotStyleLight16"/>
  <colors>
    <mruColors>
      <color rgb="FF586574"/>
      <color rgb="FFF2F2F2"/>
      <color rgb="FFCFCFCF"/>
      <color rgb="FF808080"/>
      <color rgb="FFD9D9D9"/>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24EA-60FE-4E12-AD98-A6A43EB53617}">
  <dimension ref="A1:A7"/>
  <sheetViews>
    <sheetView tabSelected="1" view="pageBreakPreview" zoomScaleNormal="100" zoomScaleSheetLayoutView="100" workbookViewId="0">
      <selection activeCell="A2" sqref="A2"/>
    </sheetView>
  </sheetViews>
  <sheetFormatPr defaultRowHeight="14.5" x14ac:dyDescent="0.35"/>
  <cols>
    <col min="1" max="1" width="89.08203125" customWidth="1"/>
  </cols>
  <sheetData>
    <row r="1" spans="1:1" x14ac:dyDescent="0.35">
      <c r="A1" s="8" t="s">
        <v>0</v>
      </c>
    </row>
    <row r="2" spans="1:1" ht="57.75" customHeight="1" x14ac:dyDescent="0.35">
      <c r="A2" s="49" t="s">
        <v>110</v>
      </c>
    </row>
    <row r="3" spans="1:1" ht="67.5" x14ac:dyDescent="0.35">
      <c r="A3" s="46" t="s">
        <v>1</v>
      </c>
    </row>
    <row r="4" spans="1:1" ht="67.5" x14ac:dyDescent="0.35">
      <c r="A4" s="46" t="s">
        <v>2</v>
      </c>
    </row>
    <row r="5" spans="1:1" s="50" customFormat="1" ht="46.75" customHeight="1" x14ac:dyDescent="0.35">
      <c r="A5" s="49" t="s">
        <v>107</v>
      </c>
    </row>
    <row r="6" spans="1:1" ht="69" customHeight="1" x14ac:dyDescent="0.35">
      <c r="A6" s="49" t="s">
        <v>108</v>
      </c>
    </row>
    <row r="7" spans="1:1" ht="81" x14ac:dyDescent="0.35">
      <c r="A7" s="47" t="s">
        <v>3</v>
      </c>
    </row>
  </sheetData>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EEB7-22DE-4D84-9B6D-D75194642C75}">
  <dimension ref="A1:E15"/>
  <sheetViews>
    <sheetView view="pageBreakPreview" zoomScaleNormal="100" zoomScaleSheetLayoutView="100" workbookViewId="0">
      <selection activeCell="C8" sqref="C8"/>
    </sheetView>
  </sheetViews>
  <sheetFormatPr defaultColWidth="8.83203125" defaultRowHeight="14.5" x14ac:dyDescent="0.35"/>
  <cols>
    <col min="1" max="1" width="51" style="2" bestFit="1" customWidth="1"/>
    <col min="2" max="2" width="21" style="2" customWidth="1"/>
    <col min="3" max="3" width="17.58203125" style="2" customWidth="1"/>
    <col min="4" max="16384" width="8.83203125" style="2"/>
  </cols>
  <sheetData>
    <row r="1" spans="1:5" ht="18" x14ac:dyDescent="0.35">
      <c r="A1" s="116" t="s">
        <v>4</v>
      </c>
      <c r="B1" s="117"/>
      <c r="C1" s="117"/>
      <c r="D1" s="3"/>
      <c r="E1" s="3"/>
    </row>
    <row r="2" spans="1:5" x14ac:dyDescent="0.35">
      <c r="A2" s="5"/>
      <c r="B2" s="1"/>
      <c r="C2" s="1"/>
      <c r="D2" s="3"/>
      <c r="E2" s="3"/>
    </row>
    <row r="3" spans="1:5" x14ac:dyDescent="0.35">
      <c r="A3" s="6" t="s">
        <v>5</v>
      </c>
      <c r="B3" s="7" t="s">
        <v>6</v>
      </c>
      <c r="C3" s="7" t="s">
        <v>7</v>
      </c>
      <c r="D3" s="9"/>
      <c r="E3" s="9"/>
    </row>
    <row r="4" spans="1:5" x14ac:dyDescent="0.35">
      <c r="A4" s="45" t="s">
        <v>8</v>
      </c>
      <c r="B4" s="10">
        <f>'2a. Aanneemsom beveiliging'!J27</f>
        <v>0</v>
      </c>
      <c r="C4" s="10">
        <f>B4*1.21</f>
        <v>0</v>
      </c>
      <c r="D4" s="9"/>
      <c r="E4" s="9"/>
    </row>
    <row r="5" spans="1:5" x14ac:dyDescent="0.35">
      <c r="A5" s="45" t="s">
        <v>79</v>
      </c>
      <c r="B5" s="10">
        <f>'2b. Open-, brand- en sluitronde'!E6</f>
        <v>0</v>
      </c>
      <c r="C5" s="10">
        <f>B5*1.21</f>
        <v>0</v>
      </c>
      <c r="D5" s="9"/>
      <c r="E5" s="9"/>
    </row>
    <row r="6" spans="1:5" ht="15" thickBot="1" x14ac:dyDescent="0.4">
      <c r="A6" s="45" t="s">
        <v>80</v>
      </c>
      <c r="B6" s="10">
        <f>'2c. Meldkamer en alarmopvolging'!D22</f>
        <v>0</v>
      </c>
      <c r="C6" s="10">
        <f>B6*1.21</f>
        <v>0</v>
      </c>
      <c r="D6" s="9"/>
      <c r="E6" s="9"/>
    </row>
    <row r="7" spans="1:5" ht="15" thickBot="1" x14ac:dyDescent="0.4">
      <c r="A7" s="11" t="s">
        <v>9</v>
      </c>
      <c r="B7" s="12">
        <f>SUM(B4:B6)</f>
        <v>0</v>
      </c>
      <c r="C7" s="13">
        <f>SUM(C4:C6)</f>
        <v>0</v>
      </c>
      <c r="D7" s="14"/>
      <c r="E7" s="14"/>
    </row>
    <row r="8" spans="1:5" x14ac:dyDescent="0.35">
      <c r="A8" s="15"/>
      <c r="B8" s="15"/>
      <c r="C8" s="15"/>
      <c r="D8" s="9"/>
      <c r="E8" s="9"/>
    </row>
    <row r="9" spans="1:5" x14ac:dyDescent="0.35">
      <c r="A9" s="4" t="s">
        <v>10</v>
      </c>
      <c r="B9" s="115"/>
      <c r="C9" s="115"/>
      <c r="D9" s="115"/>
      <c r="E9" s="115"/>
    </row>
    <row r="10" spans="1:5" x14ac:dyDescent="0.35">
      <c r="A10" s="118" t="s">
        <v>11</v>
      </c>
      <c r="B10" s="115"/>
      <c r="C10" s="115"/>
      <c r="D10" s="115"/>
      <c r="E10" s="115"/>
    </row>
    <row r="11" spans="1:5" x14ac:dyDescent="0.35">
      <c r="A11" s="118"/>
      <c r="B11" s="115"/>
      <c r="C11" s="115"/>
      <c r="D11" s="115"/>
      <c r="E11" s="115"/>
    </row>
    <row r="12" spans="1:5" x14ac:dyDescent="0.35">
      <c r="A12" s="118"/>
      <c r="B12" s="115"/>
      <c r="C12" s="115"/>
      <c r="D12" s="115"/>
      <c r="E12" s="115"/>
    </row>
    <row r="13" spans="1:5" x14ac:dyDescent="0.35">
      <c r="A13" s="4" t="s">
        <v>12</v>
      </c>
      <c r="B13" s="115"/>
      <c r="C13" s="115"/>
      <c r="D13" s="115"/>
      <c r="E13" s="115"/>
    </row>
    <row r="14" spans="1:5" x14ac:dyDescent="0.35">
      <c r="A14" s="4" t="s">
        <v>13</v>
      </c>
      <c r="B14" s="115"/>
      <c r="C14" s="115"/>
      <c r="D14" s="115"/>
      <c r="E14" s="115"/>
    </row>
    <row r="15" spans="1:5" x14ac:dyDescent="0.35">
      <c r="A15" s="4" t="s">
        <v>14</v>
      </c>
      <c r="B15" s="115"/>
      <c r="C15" s="115"/>
      <c r="D15" s="115"/>
      <c r="E15" s="115"/>
    </row>
  </sheetData>
  <mergeCells count="7">
    <mergeCell ref="B15:E15"/>
    <mergeCell ref="A1:C1"/>
    <mergeCell ref="B9:E9"/>
    <mergeCell ref="A10:A12"/>
    <mergeCell ref="B10:E12"/>
    <mergeCell ref="B13:E13"/>
    <mergeCell ref="B14:E14"/>
  </mergeCells>
  <pageMargins left="0.7" right="0.7" top="0.75" bottom="0.75" header="0.3" footer="0.3"/>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50F6-061F-4ABC-A00A-DEB7A2ABA291}">
  <dimension ref="A1:J27"/>
  <sheetViews>
    <sheetView view="pageBreakPreview" zoomScaleNormal="100" zoomScaleSheetLayoutView="100" workbookViewId="0">
      <selection activeCell="L8" sqref="L8"/>
    </sheetView>
  </sheetViews>
  <sheetFormatPr defaultColWidth="8.83203125" defaultRowHeight="14.5" x14ac:dyDescent="0.35"/>
  <cols>
    <col min="1" max="1" width="17.08203125" style="2" customWidth="1"/>
    <col min="2" max="2" width="10.5" style="2" customWidth="1"/>
    <col min="3" max="4" width="6.5" style="2" customWidth="1"/>
    <col min="5" max="5" width="15.08203125" style="2" bestFit="1" customWidth="1"/>
    <col min="6" max="6" width="16.08203125" style="2" bestFit="1" customWidth="1"/>
    <col min="7" max="7" width="13.58203125" style="2" bestFit="1" customWidth="1"/>
    <col min="8" max="8" width="15.08203125" style="2" bestFit="1" customWidth="1"/>
    <col min="9" max="9" width="16.08203125" style="2" bestFit="1" customWidth="1"/>
    <col min="10" max="10" width="16.08203125" style="2" customWidth="1"/>
    <col min="11" max="16384" width="8.83203125" style="2"/>
  </cols>
  <sheetData>
    <row r="1" spans="1:10" ht="18" x14ac:dyDescent="0.35">
      <c r="A1" s="16" t="s">
        <v>15</v>
      </c>
      <c r="B1" s="16"/>
    </row>
    <row r="3" spans="1:10" s="58" customFormat="1" x14ac:dyDescent="0.35">
      <c r="A3" s="121" t="s">
        <v>73</v>
      </c>
      <c r="B3" s="121" t="s">
        <v>82</v>
      </c>
      <c r="C3" s="120" t="s">
        <v>16</v>
      </c>
      <c r="D3" s="120"/>
      <c r="E3" s="120" t="s">
        <v>17</v>
      </c>
      <c r="F3" s="120"/>
      <c r="G3" s="121" t="s">
        <v>18</v>
      </c>
      <c r="H3" s="120" t="s">
        <v>19</v>
      </c>
      <c r="I3" s="120"/>
      <c r="J3" s="119" t="s">
        <v>20</v>
      </c>
    </row>
    <row r="4" spans="1:10" s="58" customFormat="1" x14ac:dyDescent="0.35">
      <c r="A4" s="121"/>
      <c r="B4" s="121"/>
      <c r="C4" s="59" t="s">
        <v>21</v>
      </c>
      <c r="D4" s="59" t="s">
        <v>22</v>
      </c>
      <c r="E4" s="59" t="s">
        <v>23</v>
      </c>
      <c r="F4" s="59" t="s">
        <v>24</v>
      </c>
      <c r="G4" s="121"/>
      <c r="H4" s="59" t="s">
        <v>23</v>
      </c>
      <c r="I4" s="59" t="s">
        <v>24</v>
      </c>
      <c r="J4" s="119"/>
    </row>
    <row r="5" spans="1:10" x14ac:dyDescent="0.35">
      <c r="A5" s="122" t="s">
        <v>83</v>
      </c>
      <c r="B5" s="57" t="s">
        <v>25</v>
      </c>
      <c r="C5" s="60">
        <v>0.375</v>
      </c>
      <c r="D5" s="60">
        <v>0.75</v>
      </c>
      <c r="E5" s="61">
        <v>9</v>
      </c>
      <c r="F5" s="61">
        <v>0</v>
      </c>
      <c r="G5" s="62">
        <v>52</v>
      </c>
      <c r="H5" s="63">
        <v>0</v>
      </c>
      <c r="I5" s="63">
        <v>0</v>
      </c>
      <c r="J5" s="63">
        <f>((E5*H5)+(F5*I5))*G5</f>
        <v>0</v>
      </c>
    </row>
    <row r="6" spans="1:10" x14ac:dyDescent="0.35">
      <c r="A6" s="122"/>
      <c r="B6" s="57" t="s">
        <v>26</v>
      </c>
      <c r="C6" s="60">
        <v>0.375</v>
      </c>
      <c r="D6" s="60">
        <v>0.75</v>
      </c>
      <c r="E6" s="61">
        <v>9</v>
      </c>
      <c r="F6" s="61">
        <v>0</v>
      </c>
      <c r="G6" s="62">
        <v>52</v>
      </c>
      <c r="H6" s="63">
        <v>0</v>
      </c>
      <c r="I6" s="63">
        <v>0</v>
      </c>
      <c r="J6" s="63">
        <f t="shared" ref="J6:J24" si="0">((E6*H6)+(F6*I6))*G6</f>
        <v>0</v>
      </c>
    </row>
    <row r="7" spans="1:10" x14ac:dyDescent="0.35">
      <c r="A7" s="122"/>
      <c r="B7" s="57" t="s">
        <v>27</v>
      </c>
      <c r="C7" s="60">
        <v>0.375</v>
      </c>
      <c r="D7" s="60">
        <v>0.75</v>
      </c>
      <c r="E7" s="61">
        <v>9</v>
      </c>
      <c r="F7" s="61">
        <v>0</v>
      </c>
      <c r="G7" s="62">
        <v>52</v>
      </c>
      <c r="H7" s="63">
        <v>0</v>
      </c>
      <c r="I7" s="63">
        <v>0</v>
      </c>
      <c r="J7" s="63">
        <f t="shared" si="0"/>
        <v>0</v>
      </c>
    </row>
    <row r="8" spans="1:10" x14ac:dyDescent="0.35">
      <c r="A8" s="122"/>
      <c r="B8" s="57" t="s">
        <v>28</v>
      </c>
      <c r="C8" s="60">
        <v>0.375</v>
      </c>
      <c r="D8" s="60">
        <v>0.875</v>
      </c>
      <c r="E8" s="64">
        <v>9</v>
      </c>
      <c r="F8" s="61">
        <v>3</v>
      </c>
      <c r="G8" s="62">
        <v>52</v>
      </c>
      <c r="H8" s="63">
        <v>0</v>
      </c>
      <c r="I8" s="63">
        <v>0</v>
      </c>
      <c r="J8" s="63">
        <f t="shared" si="0"/>
        <v>0</v>
      </c>
    </row>
    <row r="9" spans="1:10" x14ac:dyDescent="0.35">
      <c r="A9" s="122"/>
      <c r="B9" s="57" t="s">
        <v>29</v>
      </c>
      <c r="C9" s="60">
        <v>0.375</v>
      </c>
      <c r="D9" s="60">
        <v>0.75</v>
      </c>
      <c r="E9" s="64">
        <v>9</v>
      </c>
      <c r="F9" s="61">
        <v>0</v>
      </c>
      <c r="G9" s="62">
        <v>52</v>
      </c>
      <c r="H9" s="63">
        <v>0</v>
      </c>
      <c r="I9" s="63">
        <v>0</v>
      </c>
      <c r="J9" s="63">
        <f t="shared" si="0"/>
        <v>0</v>
      </c>
    </row>
    <row r="10" spans="1:10" x14ac:dyDescent="0.35">
      <c r="A10" s="122"/>
      <c r="B10" s="57" t="s">
        <v>30</v>
      </c>
      <c r="C10" s="60">
        <v>0.375</v>
      </c>
      <c r="D10" s="60">
        <v>0.70833333333333337</v>
      </c>
      <c r="E10" s="64">
        <v>8</v>
      </c>
      <c r="F10" s="61">
        <v>0</v>
      </c>
      <c r="G10" s="62">
        <v>52</v>
      </c>
      <c r="H10" s="63">
        <v>0</v>
      </c>
      <c r="I10" s="63">
        <v>0</v>
      </c>
      <c r="J10" s="63">
        <f t="shared" si="0"/>
        <v>0</v>
      </c>
    </row>
    <row r="11" spans="1:10" x14ac:dyDescent="0.35">
      <c r="A11" s="122"/>
      <c r="B11" s="57" t="s">
        <v>31</v>
      </c>
      <c r="C11" s="60">
        <v>0.5</v>
      </c>
      <c r="D11" s="60">
        <v>0.70833333333333337</v>
      </c>
      <c r="E11" s="64">
        <v>5</v>
      </c>
      <c r="F11" s="61">
        <v>0</v>
      </c>
      <c r="G11" s="62">
        <v>40</v>
      </c>
      <c r="H11" s="63">
        <v>0</v>
      </c>
      <c r="I11" s="63">
        <v>0</v>
      </c>
      <c r="J11" s="63">
        <f t="shared" si="0"/>
        <v>0</v>
      </c>
    </row>
    <row r="12" spans="1:10" x14ac:dyDescent="0.35">
      <c r="A12" s="123"/>
      <c r="B12" s="57" t="s">
        <v>32</v>
      </c>
      <c r="C12" s="60">
        <v>0.5</v>
      </c>
      <c r="D12" s="60">
        <v>0.70833333333333337</v>
      </c>
      <c r="E12" s="65">
        <v>5</v>
      </c>
      <c r="F12" s="65">
        <v>0</v>
      </c>
      <c r="G12" s="66">
        <v>5</v>
      </c>
      <c r="H12" s="67">
        <v>0</v>
      </c>
      <c r="I12" s="67">
        <v>0</v>
      </c>
      <c r="J12" s="63">
        <f t="shared" si="0"/>
        <v>0</v>
      </c>
    </row>
    <row r="13" spans="1:10" x14ac:dyDescent="0.35">
      <c r="A13" s="80" t="s">
        <v>84</v>
      </c>
      <c r="B13" s="81"/>
      <c r="C13" s="81"/>
      <c r="D13" s="81"/>
      <c r="E13" s="81"/>
      <c r="F13" s="81"/>
      <c r="G13" s="81"/>
      <c r="H13" s="81"/>
      <c r="I13" s="82"/>
      <c r="J13" s="83">
        <f>SUM(J5:J12)</f>
        <v>0</v>
      </c>
    </row>
    <row r="14" spans="1:10" x14ac:dyDescent="0.35">
      <c r="A14" s="122" t="s">
        <v>85</v>
      </c>
      <c r="B14" s="57" t="s">
        <v>25</v>
      </c>
      <c r="C14" s="60">
        <v>0.625</v>
      </c>
      <c r="D14" s="60">
        <v>0.75</v>
      </c>
      <c r="E14" s="61">
        <v>3</v>
      </c>
      <c r="F14" s="61">
        <v>0</v>
      </c>
      <c r="G14" s="62">
        <v>11</v>
      </c>
      <c r="H14" s="68">
        <v>0</v>
      </c>
      <c r="I14" s="68">
        <v>0</v>
      </c>
      <c r="J14" s="63">
        <f t="shared" si="0"/>
        <v>0</v>
      </c>
    </row>
    <row r="15" spans="1:10" x14ac:dyDescent="0.35">
      <c r="A15" s="122"/>
      <c r="B15" s="57" t="s">
        <v>26</v>
      </c>
      <c r="C15" s="60">
        <v>0.625</v>
      </c>
      <c r="D15" s="60">
        <v>0.75</v>
      </c>
      <c r="E15" s="64">
        <v>3</v>
      </c>
      <c r="F15" s="61">
        <v>0</v>
      </c>
      <c r="G15" s="62">
        <v>11</v>
      </c>
      <c r="H15" s="63">
        <v>0</v>
      </c>
      <c r="I15" s="63">
        <v>0</v>
      </c>
      <c r="J15" s="63">
        <f t="shared" si="0"/>
        <v>0</v>
      </c>
    </row>
    <row r="16" spans="1:10" x14ac:dyDescent="0.35">
      <c r="A16" s="122"/>
      <c r="B16" s="57" t="s">
        <v>27</v>
      </c>
      <c r="C16" s="60">
        <v>0.625</v>
      </c>
      <c r="D16" s="60">
        <v>0.75</v>
      </c>
      <c r="E16" s="64">
        <v>3</v>
      </c>
      <c r="F16" s="61">
        <v>0</v>
      </c>
      <c r="G16" s="62">
        <v>11</v>
      </c>
      <c r="H16" s="63">
        <v>0</v>
      </c>
      <c r="I16" s="63">
        <v>0</v>
      </c>
      <c r="J16" s="63">
        <f t="shared" si="0"/>
        <v>0</v>
      </c>
    </row>
    <row r="17" spans="1:10" x14ac:dyDescent="0.35">
      <c r="A17" s="122"/>
      <c r="B17" s="57" t="s">
        <v>28</v>
      </c>
      <c r="C17" s="60">
        <v>0.625</v>
      </c>
      <c r="D17" s="60">
        <v>0.83333333333333337</v>
      </c>
      <c r="E17" s="64">
        <v>3</v>
      </c>
      <c r="F17" s="61">
        <v>2</v>
      </c>
      <c r="G17" s="62">
        <v>11</v>
      </c>
      <c r="H17" s="63">
        <v>0</v>
      </c>
      <c r="I17" s="63"/>
      <c r="J17" s="63">
        <f t="shared" si="0"/>
        <v>0</v>
      </c>
    </row>
    <row r="18" spans="1:10" x14ac:dyDescent="0.35">
      <c r="A18" s="122"/>
      <c r="B18" s="57" t="s">
        <v>29</v>
      </c>
      <c r="C18" s="60">
        <v>0.625</v>
      </c>
      <c r="D18" s="60">
        <v>0.75</v>
      </c>
      <c r="E18" s="64">
        <v>3</v>
      </c>
      <c r="F18" s="61">
        <v>0</v>
      </c>
      <c r="G18" s="62">
        <v>11</v>
      </c>
      <c r="H18" s="63">
        <v>0</v>
      </c>
      <c r="I18" s="63">
        <v>0</v>
      </c>
      <c r="J18" s="63">
        <f t="shared" si="0"/>
        <v>0</v>
      </c>
    </row>
    <row r="19" spans="1:10" x14ac:dyDescent="0.35">
      <c r="A19" s="122"/>
      <c r="B19" s="57" t="s">
        <v>30</v>
      </c>
      <c r="C19" s="60">
        <v>0.625</v>
      </c>
      <c r="D19" s="60">
        <v>0.70833333333333337</v>
      </c>
      <c r="E19" s="64">
        <v>2</v>
      </c>
      <c r="F19" s="61">
        <v>0</v>
      </c>
      <c r="G19" s="62">
        <v>11</v>
      </c>
      <c r="H19" s="63">
        <v>0</v>
      </c>
      <c r="I19" s="63">
        <v>0</v>
      </c>
      <c r="J19" s="63">
        <f t="shared" si="0"/>
        <v>0</v>
      </c>
    </row>
    <row r="20" spans="1:10" x14ac:dyDescent="0.35">
      <c r="A20" s="80" t="s">
        <v>106</v>
      </c>
      <c r="B20" s="81"/>
      <c r="C20" s="81"/>
      <c r="D20" s="81"/>
      <c r="E20" s="81"/>
      <c r="F20" s="81"/>
      <c r="G20" s="81"/>
      <c r="H20" s="81"/>
      <c r="I20" s="82"/>
      <c r="J20" s="83">
        <f>SUM(J14:J19)</f>
        <v>0</v>
      </c>
    </row>
    <row r="21" spans="1:10" x14ac:dyDescent="0.35">
      <c r="A21" s="122" t="s">
        <v>86</v>
      </c>
      <c r="B21" s="57" t="s">
        <v>25</v>
      </c>
      <c r="C21" s="60">
        <v>0.58333333333333337</v>
      </c>
      <c r="D21" s="60">
        <v>0.70833333333333337</v>
      </c>
      <c r="E21" s="61">
        <v>3</v>
      </c>
      <c r="F21" s="61">
        <v>0</v>
      </c>
      <c r="G21" s="62">
        <v>11</v>
      </c>
      <c r="H21" s="68">
        <v>0</v>
      </c>
      <c r="I21" s="68">
        <v>0</v>
      </c>
      <c r="J21" s="63">
        <f t="shared" si="0"/>
        <v>0</v>
      </c>
    </row>
    <row r="22" spans="1:10" x14ac:dyDescent="0.35">
      <c r="A22" s="122"/>
      <c r="B22" s="57" t="s">
        <v>27</v>
      </c>
      <c r="C22" s="60">
        <v>0.58333333333333337</v>
      </c>
      <c r="D22" s="60">
        <v>0.70833333333333337</v>
      </c>
      <c r="E22" s="64">
        <v>3</v>
      </c>
      <c r="F22" s="61">
        <v>0</v>
      </c>
      <c r="G22" s="62">
        <v>11</v>
      </c>
      <c r="H22" s="63">
        <v>0</v>
      </c>
      <c r="I22" s="63">
        <v>0</v>
      </c>
      <c r="J22" s="63">
        <f t="shared" si="0"/>
        <v>0</v>
      </c>
    </row>
    <row r="23" spans="1:10" x14ac:dyDescent="0.35">
      <c r="A23" s="122"/>
      <c r="B23" s="57" t="s">
        <v>28</v>
      </c>
      <c r="C23" s="60">
        <v>0.58333333333333337</v>
      </c>
      <c r="D23" s="60">
        <v>0.70833333333333337</v>
      </c>
      <c r="E23" s="64">
        <v>3</v>
      </c>
      <c r="F23" s="61">
        <v>0</v>
      </c>
      <c r="G23" s="62">
        <v>11</v>
      </c>
      <c r="H23" s="63">
        <v>0</v>
      </c>
      <c r="I23" s="63">
        <v>0</v>
      </c>
      <c r="J23" s="63">
        <f t="shared" si="0"/>
        <v>0</v>
      </c>
    </row>
    <row r="24" spans="1:10" x14ac:dyDescent="0.35">
      <c r="A24" s="122"/>
      <c r="B24" s="57" t="s">
        <v>29</v>
      </c>
      <c r="C24" s="60">
        <v>0.58333333333333337</v>
      </c>
      <c r="D24" s="60">
        <v>0.70833333333333337</v>
      </c>
      <c r="E24" s="64">
        <v>3</v>
      </c>
      <c r="F24" s="61">
        <v>0</v>
      </c>
      <c r="G24" s="62">
        <v>11</v>
      </c>
      <c r="H24" s="63">
        <v>0</v>
      </c>
      <c r="I24" s="63">
        <v>0</v>
      </c>
      <c r="J24" s="63">
        <f t="shared" si="0"/>
        <v>0</v>
      </c>
    </row>
    <row r="25" spans="1:10" x14ac:dyDescent="0.35">
      <c r="A25" s="80" t="s">
        <v>88</v>
      </c>
      <c r="B25" s="81"/>
      <c r="C25" s="81"/>
      <c r="D25" s="81"/>
      <c r="E25" s="81"/>
      <c r="F25" s="81"/>
      <c r="G25" s="81"/>
      <c r="H25" s="81"/>
      <c r="I25" s="82"/>
      <c r="J25" s="83">
        <f>SUM(J21:J24)</f>
        <v>0</v>
      </c>
    </row>
    <row r="26" spans="1:10" ht="15" thickBot="1" x14ac:dyDescent="0.4"/>
    <row r="27" spans="1:10" ht="15" thickBot="1" x14ac:dyDescent="0.4">
      <c r="A27" s="51" t="s">
        <v>33</v>
      </c>
      <c r="B27" s="51"/>
      <c r="C27" s="51"/>
      <c r="D27" s="51"/>
      <c r="E27" s="51"/>
      <c r="F27" s="51"/>
      <c r="G27" s="51"/>
      <c r="H27" s="51"/>
      <c r="I27" s="52"/>
      <c r="J27" s="53">
        <f>J13+J20+J25</f>
        <v>0</v>
      </c>
    </row>
  </sheetData>
  <mergeCells count="10">
    <mergeCell ref="A14:A19"/>
    <mergeCell ref="A21:A24"/>
    <mergeCell ref="A3:A4"/>
    <mergeCell ref="B3:B4"/>
    <mergeCell ref="A5:A12"/>
    <mergeCell ref="J3:J4"/>
    <mergeCell ref="C3:D3"/>
    <mergeCell ref="E3:F3"/>
    <mergeCell ref="H3:I3"/>
    <mergeCell ref="G3:G4"/>
  </mergeCells>
  <phoneticPr fontId="23" type="noConversion"/>
  <pageMargins left="0.7" right="0.7" top="0.75" bottom="0.75" header="0.3" footer="0.3"/>
  <pageSetup paperSize="9" scale="50" orientation="portrait" r:id="rId1"/>
  <ignoredErrors>
    <ignoredError sqref="J13 J2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1A1E0-3586-4FCA-96DC-006B472608EA}">
  <dimension ref="A1:E6"/>
  <sheetViews>
    <sheetView showGridLines="0" view="pageBreakPreview" zoomScaleNormal="100" zoomScaleSheetLayoutView="100" workbookViewId="0">
      <selection activeCell="C5" sqref="C5"/>
    </sheetView>
  </sheetViews>
  <sheetFormatPr defaultRowHeight="14.5" x14ac:dyDescent="0.35"/>
  <cols>
    <col min="1" max="5" width="22.83203125" customWidth="1"/>
    <col min="6" max="6" width="3.08203125" customWidth="1"/>
  </cols>
  <sheetData>
    <row r="1" spans="1:5" ht="18" x14ac:dyDescent="0.35">
      <c r="A1" s="16" t="s">
        <v>72</v>
      </c>
      <c r="B1" s="16"/>
    </row>
    <row r="3" spans="1:5" s="56" customFormat="1" x14ac:dyDescent="0.35">
      <c r="A3" s="22" t="s">
        <v>73</v>
      </c>
      <c r="B3" s="22" t="s">
        <v>81</v>
      </c>
      <c r="C3" s="22" t="s">
        <v>74</v>
      </c>
      <c r="D3" s="22" t="s">
        <v>75</v>
      </c>
      <c r="E3" s="22" t="s">
        <v>35</v>
      </c>
    </row>
    <row r="4" spans="1:5" x14ac:dyDescent="0.35">
      <c r="A4" s="124" t="s">
        <v>83</v>
      </c>
      <c r="B4" s="43" t="s">
        <v>76</v>
      </c>
      <c r="C4" s="69">
        <v>331</v>
      </c>
      <c r="D4" s="20">
        <v>0</v>
      </c>
      <c r="E4" s="20">
        <f>C4*D4</f>
        <v>0</v>
      </c>
    </row>
    <row r="5" spans="1:5" ht="15" thickBot="1" x14ac:dyDescent="0.4">
      <c r="A5" s="125"/>
      <c r="B5" s="43" t="s">
        <v>77</v>
      </c>
      <c r="C5" s="69">
        <v>331</v>
      </c>
      <c r="D5" s="20">
        <v>0</v>
      </c>
      <c r="E5" s="20">
        <f>C5*D5</f>
        <v>0</v>
      </c>
    </row>
    <row r="6" spans="1:5" ht="15" thickBot="1" x14ac:dyDescent="0.4">
      <c r="A6" s="126" t="s">
        <v>78</v>
      </c>
      <c r="B6" s="127"/>
      <c r="C6" s="127"/>
      <c r="D6" s="128"/>
      <c r="E6" s="53">
        <f>E4+E5</f>
        <v>0</v>
      </c>
    </row>
  </sheetData>
  <mergeCells count="2">
    <mergeCell ref="A4:A5"/>
    <mergeCell ref="A6:D6"/>
  </mergeCells>
  <pageMargins left="0.7" right="0.7"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B0B2D-A088-4A5F-BCA3-DECC1C0EBBC6}">
  <dimension ref="A1:H29"/>
  <sheetViews>
    <sheetView view="pageBreakPreview" zoomScaleNormal="100" zoomScaleSheetLayoutView="100" workbookViewId="0">
      <selection activeCell="A2" sqref="A2:H2"/>
    </sheetView>
  </sheetViews>
  <sheetFormatPr defaultColWidth="8.83203125" defaultRowHeight="13.5" x14ac:dyDescent="0.35"/>
  <cols>
    <col min="1" max="1" width="57.33203125" style="17" customWidth="1"/>
    <col min="2" max="3" width="15.33203125" style="17" customWidth="1"/>
    <col min="4" max="7" width="22.4140625" style="17" customWidth="1"/>
    <col min="8" max="16384" width="8.83203125" style="17"/>
  </cols>
  <sheetData>
    <row r="1" spans="1:8" ht="18" x14ac:dyDescent="0.35">
      <c r="A1" s="16" t="s">
        <v>87</v>
      </c>
    </row>
    <row r="2" spans="1:8" x14ac:dyDescent="0.35">
      <c r="A2" s="129" t="s">
        <v>34</v>
      </c>
      <c r="B2" s="129"/>
      <c r="C2" s="129"/>
      <c r="D2" s="129"/>
      <c r="E2" s="129"/>
      <c r="F2" s="129"/>
      <c r="G2" s="129"/>
      <c r="H2" s="129"/>
    </row>
    <row r="4" spans="1:8" ht="13.5" customHeight="1" x14ac:dyDescent="0.35">
      <c r="A4" s="130" t="s">
        <v>36</v>
      </c>
      <c r="B4" s="131"/>
      <c r="C4" s="132"/>
      <c r="D4" s="18" t="s">
        <v>35</v>
      </c>
    </row>
    <row r="5" spans="1:8" x14ac:dyDescent="0.35">
      <c r="A5" s="133" t="s">
        <v>98</v>
      </c>
      <c r="B5" s="134" t="s">
        <v>89</v>
      </c>
      <c r="C5" s="135" t="s">
        <v>89</v>
      </c>
      <c r="D5" s="21">
        <v>0</v>
      </c>
    </row>
    <row r="6" spans="1:8" x14ac:dyDescent="0.35">
      <c r="A6" s="133" t="s">
        <v>90</v>
      </c>
      <c r="B6" s="134" t="s">
        <v>90</v>
      </c>
      <c r="C6" s="135" t="s">
        <v>90</v>
      </c>
      <c r="D6" s="21">
        <v>0</v>
      </c>
    </row>
    <row r="7" spans="1:8" x14ac:dyDescent="0.35">
      <c r="A7" s="133" t="s">
        <v>91</v>
      </c>
      <c r="B7" s="134" t="s">
        <v>91</v>
      </c>
      <c r="C7" s="135" t="s">
        <v>91</v>
      </c>
      <c r="D7" s="21">
        <v>0</v>
      </c>
    </row>
    <row r="8" spans="1:8" x14ac:dyDescent="0.35">
      <c r="A8" s="133" t="s">
        <v>92</v>
      </c>
      <c r="B8" s="134" t="s">
        <v>92</v>
      </c>
      <c r="C8" s="135" t="s">
        <v>92</v>
      </c>
      <c r="D8" s="21">
        <v>0</v>
      </c>
    </row>
    <row r="9" spans="1:8" x14ac:dyDescent="0.35">
      <c r="A9" s="133" t="s">
        <v>93</v>
      </c>
      <c r="B9" s="134" t="s">
        <v>93</v>
      </c>
      <c r="C9" s="135" t="s">
        <v>93</v>
      </c>
      <c r="D9" s="21">
        <v>0</v>
      </c>
    </row>
    <row r="10" spans="1:8" x14ac:dyDescent="0.35">
      <c r="A10" s="133" t="s">
        <v>94</v>
      </c>
      <c r="B10" s="134" t="s">
        <v>94</v>
      </c>
      <c r="C10" s="135" t="s">
        <v>94</v>
      </c>
      <c r="D10" s="21">
        <v>0</v>
      </c>
    </row>
    <row r="11" spans="1:8" x14ac:dyDescent="0.35">
      <c r="A11" s="133" t="s">
        <v>95</v>
      </c>
      <c r="B11" s="134" t="s">
        <v>95</v>
      </c>
      <c r="C11" s="135" t="s">
        <v>95</v>
      </c>
      <c r="D11" s="21">
        <v>0</v>
      </c>
    </row>
    <row r="12" spans="1:8" x14ac:dyDescent="0.35">
      <c r="A12" s="71" t="s">
        <v>97</v>
      </c>
      <c r="B12" s="72"/>
      <c r="C12" s="73"/>
      <c r="D12" s="21">
        <v>0</v>
      </c>
    </row>
    <row r="13" spans="1:8" x14ac:dyDescent="0.35">
      <c r="A13" s="136" t="s">
        <v>96</v>
      </c>
      <c r="B13" s="137" t="s">
        <v>96</v>
      </c>
      <c r="C13" s="138" t="s">
        <v>96</v>
      </c>
      <c r="D13" s="21">
        <v>0</v>
      </c>
    </row>
    <row r="14" spans="1:8" x14ac:dyDescent="0.35">
      <c r="A14" s="84" t="s">
        <v>104</v>
      </c>
      <c r="B14" s="85"/>
      <c r="C14" s="86"/>
      <c r="D14" s="87">
        <f>SUM(D5:D13)</f>
        <v>0</v>
      </c>
    </row>
    <row r="15" spans="1:8" x14ac:dyDescent="0.35">
      <c r="A15" s="79"/>
      <c r="B15" s="79"/>
      <c r="C15" s="79"/>
      <c r="D15" s="19"/>
    </row>
    <row r="16" spans="1:8" ht="27" x14ac:dyDescent="0.35">
      <c r="A16" s="54" t="s">
        <v>116</v>
      </c>
      <c r="B16" s="22" t="s">
        <v>37</v>
      </c>
      <c r="C16" s="22" t="s">
        <v>38</v>
      </c>
      <c r="D16" s="22" t="s">
        <v>39</v>
      </c>
    </row>
    <row r="17" spans="1:7" x14ac:dyDescent="0.35">
      <c r="A17" s="44" t="s">
        <v>117</v>
      </c>
      <c r="B17" s="70">
        <v>30</v>
      </c>
      <c r="C17" s="21"/>
      <c r="D17" s="21">
        <f>B17*C17</f>
        <v>0</v>
      </c>
    </row>
    <row r="18" spans="1:7" x14ac:dyDescent="0.35">
      <c r="A18" s="44" t="s">
        <v>118</v>
      </c>
      <c r="B18" s="97">
        <v>80</v>
      </c>
      <c r="C18" s="98"/>
      <c r="D18" s="98">
        <f>B18*C18</f>
        <v>0</v>
      </c>
    </row>
    <row r="19" spans="1:7" x14ac:dyDescent="0.35">
      <c r="A19" s="96" t="s">
        <v>40</v>
      </c>
      <c r="B19" s="97">
        <v>25</v>
      </c>
      <c r="C19" s="98"/>
      <c r="D19" s="98">
        <f>B19*C19</f>
        <v>0</v>
      </c>
    </row>
    <row r="20" spans="1:7" ht="13" customHeight="1" x14ac:dyDescent="0.35">
      <c r="A20" s="92" t="s">
        <v>105</v>
      </c>
      <c r="B20" s="93"/>
      <c r="C20" s="94"/>
      <c r="D20" s="95">
        <f>SUM(D17:D19)</f>
        <v>0</v>
      </c>
    </row>
    <row r="21" spans="1:7" ht="14" thickBot="1" x14ac:dyDescent="0.4"/>
    <row r="22" spans="1:7" ht="14" thickBot="1" x14ac:dyDescent="0.4">
      <c r="A22" s="126" t="s">
        <v>41</v>
      </c>
      <c r="B22" s="127"/>
      <c r="C22" s="128"/>
      <c r="D22" s="53">
        <f>D14+D20</f>
        <v>0</v>
      </c>
    </row>
    <row r="25" spans="1:7" x14ac:dyDescent="0.35">
      <c r="A25" s="130" t="s">
        <v>109</v>
      </c>
      <c r="B25" s="131"/>
      <c r="C25" s="132"/>
      <c r="D25" s="18" t="s">
        <v>112</v>
      </c>
      <c r="E25" s="18" t="s">
        <v>113</v>
      </c>
      <c r="F25" s="18" t="s">
        <v>111</v>
      </c>
      <c r="G25" s="18" t="s">
        <v>119</v>
      </c>
    </row>
    <row r="26" spans="1:7" x14ac:dyDescent="0.35">
      <c r="A26" s="133" t="s">
        <v>98</v>
      </c>
      <c r="B26" s="134" t="s">
        <v>89</v>
      </c>
      <c r="C26" s="135" t="s">
        <v>89</v>
      </c>
      <c r="D26" s="21">
        <v>0</v>
      </c>
      <c r="E26" s="21">
        <v>0</v>
      </c>
      <c r="F26" s="21">
        <v>0</v>
      </c>
      <c r="G26" s="99">
        <v>0</v>
      </c>
    </row>
    <row r="27" spans="1:7" x14ac:dyDescent="0.35">
      <c r="A27" s="133" t="s">
        <v>90</v>
      </c>
      <c r="B27" s="134" t="s">
        <v>90</v>
      </c>
      <c r="C27" s="135" t="s">
        <v>90</v>
      </c>
      <c r="D27" s="21">
        <v>0</v>
      </c>
      <c r="E27" s="21">
        <v>0</v>
      </c>
      <c r="F27" s="21">
        <v>0</v>
      </c>
      <c r="G27" s="99">
        <v>0</v>
      </c>
    </row>
    <row r="28" spans="1:7" x14ac:dyDescent="0.35">
      <c r="A28" s="133" t="s">
        <v>91</v>
      </c>
      <c r="B28" s="134" t="s">
        <v>91</v>
      </c>
      <c r="C28" s="135" t="s">
        <v>91</v>
      </c>
      <c r="D28" s="21">
        <v>0</v>
      </c>
      <c r="E28" s="21">
        <v>0</v>
      </c>
      <c r="F28" s="21">
        <v>0</v>
      </c>
      <c r="G28" s="99">
        <v>0</v>
      </c>
    </row>
    <row r="29" spans="1:7" x14ac:dyDescent="0.35">
      <c r="A29" s="136" t="s">
        <v>92</v>
      </c>
      <c r="B29" s="137" t="s">
        <v>92</v>
      </c>
      <c r="C29" s="138" t="s">
        <v>92</v>
      </c>
      <c r="D29" s="21">
        <v>0</v>
      </c>
      <c r="E29" s="21">
        <v>0</v>
      </c>
      <c r="F29" s="21">
        <v>0</v>
      </c>
      <c r="G29" s="99">
        <v>0</v>
      </c>
    </row>
  </sheetData>
  <mergeCells count="16">
    <mergeCell ref="A25:C25"/>
    <mergeCell ref="A26:C26"/>
    <mergeCell ref="A27:C27"/>
    <mergeCell ref="A28:C28"/>
    <mergeCell ref="A29:C29"/>
    <mergeCell ref="A2:H2"/>
    <mergeCell ref="A4:C4"/>
    <mergeCell ref="A5:C5"/>
    <mergeCell ref="A22:C22"/>
    <mergeCell ref="A6:C6"/>
    <mergeCell ref="A7:C7"/>
    <mergeCell ref="A8:C8"/>
    <mergeCell ref="A9:C9"/>
    <mergeCell ref="A10:C10"/>
    <mergeCell ref="A11:C11"/>
    <mergeCell ref="A13:C13"/>
  </mergeCells>
  <pageMargins left="0.7" right="0.7" top="0.75" bottom="0.75" header="0.3" footer="0.3"/>
  <pageSetup paperSize="9" scale="4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40CA-33D1-4275-BBC8-B75830139C5B}">
  <dimension ref="A1:H34"/>
  <sheetViews>
    <sheetView view="pageBreakPreview" zoomScaleNormal="100" zoomScaleSheetLayoutView="100" workbookViewId="0">
      <selection activeCell="A3" sqref="A3"/>
    </sheetView>
  </sheetViews>
  <sheetFormatPr defaultColWidth="8.83203125" defaultRowHeight="13.5" x14ac:dyDescent="0.35"/>
  <cols>
    <col min="1" max="1" width="44.5" style="17" customWidth="1"/>
    <col min="2" max="2" width="15.08203125" style="17" bestFit="1" customWidth="1"/>
    <col min="3" max="3" width="14.33203125" style="17" customWidth="1"/>
    <col min="4" max="4" width="15.08203125" style="17" bestFit="1" customWidth="1"/>
    <col min="5" max="5" width="14.33203125" style="17" customWidth="1"/>
    <col min="6" max="6" width="15.08203125" style="17" bestFit="1" customWidth="1"/>
    <col min="7" max="7" width="14.33203125" style="17" customWidth="1"/>
    <col min="8" max="16384" width="8.83203125" style="17"/>
  </cols>
  <sheetData>
    <row r="1" spans="1:8" ht="18" x14ac:dyDescent="0.35">
      <c r="A1" s="16" t="s">
        <v>42</v>
      </c>
    </row>
    <row r="2" spans="1:8" x14ac:dyDescent="0.35">
      <c r="A2" s="129" t="s">
        <v>120</v>
      </c>
      <c r="B2" s="129"/>
      <c r="C2" s="129"/>
      <c r="D2" s="129"/>
      <c r="E2" s="129"/>
      <c r="F2" s="129"/>
      <c r="G2" s="129"/>
      <c r="H2" s="129"/>
    </row>
    <row r="3" spans="1:8" ht="14" thickBot="1" x14ac:dyDescent="0.4"/>
    <row r="4" spans="1:8" x14ac:dyDescent="0.35">
      <c r="A4" s="23" t="s">
        <v>43</v>
      </c>
      <c r="B4" s="139" t="s">
        <v>44</v>
      </c>
      <c r="C4" s="140"/>
      <c r="D4" s="139" t="s">
        <v>103</v>
      </c>
      <c r="E4" s="140"/>
      <c r="F4" s="139" t="s">
        <v>45</v>
      </c>
      <c r="G4" s="140"/>
    </row>
    <row r="5" spans="1:8" x14ac:dyDescent="0.35">
      <c r="A5" s="55" t="s">
        <v>46</v>
      </c>
      <c r="B5" s="141" t="s">
        <v>47</v>
      </c>
      <c r="C5" s="142"/>
      <c r="D5" s="141" t="s">
        <v>47</v>
      </c>
      <c r="E5" s="142"/>
      <c r="F5" s="143" t="s">
        <v>47</v>
      </c>
      <c r="G5" s="144"/>
    </row>
    <row r="6" spans="1:8" ht="14" thickBot="1" x14ac:dyDescent="0.4">
      <c r="A6" s="24"/>
      <c r="B6" s="25" t="s">
        <v>48</v>
      </c>
      <c r="C6" s="27" t="s">
        <v>49</v>
      </c>
      <c r="D6" s="25" t="s">
        <v>48</v>
      </c>
      <c r="E6" s="27" t="s">
        <v>49</v>
      </c>
      <c r="F6" s="25" t="s">
        <v>48</v>
      </c>
      <c r="G6" s="26" t="s">
        <v>49</v>
      </c>
    </row>
    <row r="7" spans="1:8" x14ac:dyDescent="0.35">
      <c r="A7" s="28" t="s">
        <v>50</v>
      </c>
      <c r="B7" s="100"/>
      <c r="C7" s="88">
        <v>0</v>
      </c>
      <c r="D7" s="100"/>
      <c r="E7" s="88">
        <v>0</v>
      </c>
      <c r="F7" s="100"/>
      <c r="G7" s="88">
        <v>0</v>
      </c>
    </row>
    <row r="8" spans="1:8" x14ac:dyDescent="0.35">
      <c r="A8" s="29" t="s">
        <v>51</v>
      </c>
      <c r="B8" s="89">
        <v>0</v>
      </c>
      <c r="C8" s="101">
        <f>$C$7*B8</f>
        <v>0</v>
      </c>
      <c r="D8" s="89">
        <v>0</v>
      </c>
      <c r="E8" s="101">
        <f>$E$7*D8</f>
        <v>0</v>
      </c>
      <c r="F8" s="89">
        <v>0</v>
      </c>
      <c r="G8" s="101">
        <f>$G$7*F8</f>
        <v>0</v>
      </c>
    </row>
    <row r="9" spans="1:8" x14ac:dyDescent="0.35">
      <c r="A9" s="30" t="s">
        <v>52</v>
      </c>
      <c r="B9" s="31"/>
      <c r="C9" s="102">
        <f>SUM(C7:C8)</f>
        <v>0</v>
      </c>
      <c r="D9" s="31"/>
      <c r="E9" s="102">
        <f>SUM(E7:E8)</f>
        <v>0</v>
      </c>
      <c r="F9" s="31"/>
      <c r="G9" s="102">
        <f>SUM(G7:G8)</f>
        <v>0</v>
      </c>
    </row>
    <row r="10" spans="1:8" x14ac:dyDescent="0.35">
      <c r="A10" s="32" t="s">
        <v>53</v>
      </c>
      <c r="B10" s="89">
        <v>0</v>
      </c>
      <c r="C10" s="103">
        <f>$C$9*B10</f>
        <v>0</v>
      </c>
      <c r="D10" s="89">
        <v>0</v>
      </c>
      <c r="E10" s="103">
        <f>$E$9*D10</f>
        <v>0</v>
      </c>
      <c r="F10" s="89">
        <v>0</v>
      </c>
      <c r="G10" s="103">
        <f>$G$9*F10</f>
        <v>0</v>
      </c>
    </row>
    <row r="11" spans="1:8" x14ac:dyDescent="0.35">
      <c r="A11" s="32" t="s">
        <v>54</v>
      </c>
      <c r="B11" s="89">
        <v>0</v>
      </c>
      <c r="C11" s="103">
        <f>$C$9*B11</f>
        <v>0</v>
      </c>
      <c r="D11" s="89">
        <v>0</v>
      </c>
      <c r="E11" s="103">
        <f>$E$9*D11</f>
        <v>0</v>
      </c>
      <c r="F11" s="89">
        <v>0</v>
      </c>
      <c r="G11" s="103">
        <f>$G$9*F11</f>
        <v>0</v>
      </c>
    </row>
    <row r="12" spans="1:8" x14ac:dyDescent="0.35">
      <c r="A12" s="32" t="s">
        <v>55</v>
      </c>
      <c r="B12" s="89">
        <v>0</v>
      </c>
      <c r="C12" s="103">
        <f>$C$9*B12</f>
        <v>0</v>
      </c>
      <c r="D12" s="89">
        <v>0</v>
      </c>
      <c r="E12" s="103">
        <f>$E$9*D12</f>
        <v>0</v>
      </c>
      <c r="F12" s="89">
        <v>0</v>
      </c>
      <c r="G12" s="103">
        <f>$G$9*F12</f>
        <v>0</v>
      </c>
    </row>
    <row r="13" spans="1:8" x14ac:dyDescent="0.35">
      <c r="A13" s="30" t="s">
        <v>56</v>
      </c>
      <c r="B13" s="31"/>
      <c r="C13" s="102">
        <f>SUM(C9:C12)</f>
        <v>0</v>
      </c>
      <c r="D13" s="31"/>
      <c r="E13" s="102">
        <f>SUM(E9:E12)</f>
        <v>0</v>
      </c>
      <c r="F13" s="31"/>
      <c r="G13" s="102">
        <f>SUM(G9:G12)</f>
        <v>0</v>
      </c>
    </row>
    <row r="14" spans="1:8" x14ac:dyDescent="0.35">
      <c r="A14" s="32" t="s">
        <v>57</v>
      </c>
      <c r="B14" s="89">
        <v>0</v>
      </c>
      <c r="C14" s="104">
        <f>$C$13*B14</f>
        <v>0</v>
      </c>
      <c r="D14" s="89">
        <v>0</v>
      </c>
      <c r="E14" s="104">
        <f>$E$13*D14</f>
        <v>0</v>
      </c>
      <c r="F14" s="89">
        <v>0</v>
      </c>
      <c r="G14" s="104">
        <f>$G$13*F14</f>
        <v>0</v>
      </c>
    </row>
    <row r="15" spans="1:8" x14ac:dyDescent="0.35">
      <c r="A15" s="32" t="s">
        <v>58</v>
      </c>
      <c r="B15" s="89">
        <v>0</v>
      </c>
      <c r="C15" s="104">
        <f t="shared" ref="C15:C16" si="0">$C$13*B15</f>
        <v>0</v>
      </c>
      <c r="D15" s="89">
        <v>0</v>
      </c>
      <c r="E15" s="104">
        <f>$E$13*D15</f>
        <v>0</v>
      </c>
      <c r="F15" s="89">
        <v>0</v>
      </c>
      <c r="G15" s="104">
        <f>$G$13*F15</f>
        <v>0</v>
      </c>
    </row>
    <row r="16" spans="1:8" x14ac:dyDescent="0.35">
      <c r="A16" s="32" t="s">
        <v>59</v>
      </c>
      <c r="B16" s="89">
        <v>0</v>
      </c>
      <c r="C16" s="104">
        <f t="shared" si="0"/>
        <v>0</v>
      </c>
      <c r="D16" s="89">
        <v>0</v>
      </c>
      <c r="E16" s="104">
        <f>$E$13*D16</f>
        <v>0</v>
      </c>
      <c r="F16" s="89">
        <v>0</v>
      </c>
      <c r="G16" s="104">
        <f>$G$13*F16</f>
        <v>0</v>
      </c>
    </row>
    <row r="17" spans="1:7" x14ac:dyDescent="0.35">
      <c r="A17" s="33" t="s">
        <v>60</v>
      </c>
      <c r="B17" s="34"/>
      <c r="C17" s="102">
        <f>SUM(C13:C16)</f>
        <v>0</v>
      </c>
      <c r="D17" s="34"/>
      <c r="E17" s="102">
        <f>SUM(E13:E16)</f>
        <v>0</v>
      </c>
      <c r="F17" s="34"/>
      <c r="G17" s="102">
        <f>SUM(G13:G16)</f>
        <v>0</v>
      </c>
    </row>
    <row r="18" spans="1:7" x14ac:dyDescent="0.35">
      <c r="A18" s="35" t="s">
        <v>61</v>
      </c>
      <c r="B18" s="89">
        <v>0</v>
      </c>
      <c r="C18" s="105">
        <f>$C$17*B18</f>
        <v>0</v>
      </c>
      <c r="D18" s="89">
        <v>0</v>
      </c>
      <c r="E18" s="105">
        <f>$E$17*D18</f>
        <v>0</v>
      </c>
      <c r="F18" s="89">
        <v>0</v>
      </c>
      <c r="G18" s="105">
        <f>$G$17*F18</f>
        <v>0</v>
      </c>
    </row>
    <row r="19" spans="1:7" x14ac:dyDescent="0.35">
      <c r="A19" s="32" t="s">
        <v>62</v>
      </c>
      <c r="B19" s="89">
        <v>0</v>
      </c>
      <c r="C19" s="105">
        <f>$C$17*B19</f>
        <v>0</v>
      </c>
      <c r="D19" s="89">
        <v>0</v>
      </c>
      <c r="E19" s="105">
        <f>$E$17*D19</f>
        <v>0</v>
      </c>
      <c r="F19" s="89">
        <v>0</v>
      </c>
      <c r="G19" s="105">
        <f>$G$17*F19</f>
        <v>0</v>
      </c>
    </row>
    <row r="20" spans="1:7" x14ac:dyDescent="0.35">
      <c r="A20" s="36" t="s">
        <v>63</v>
      </c>
      <c r="B20" s="37"/>
      <c r="C20" s="106">
        <f>SUM(C17:C19)</f>
        <v>0</v>
      </c>
      <c r="D20" s="37"/>
      <c r="E20" s="106">
        <f>SUM(E17:E19)</f>
        <v>0</v>
      </c>
      <c r="F20" s="37"/>
      <c r="G20" s="106">
        <f>SUM(G17:G19)</f>
        <v>0</v>
      </c>
    </row>
    <row r="21" spans="1:7" x14ac:dyDescent="0.35">
      <c r="A21" s="32" t="s">
        <v>64</v>
      </c>
      <c r="B21" s="89">
        <v>0</v>
      </c>
      <c r="C21" s="104">
        <f>$C$20*B21</f>
        <v>0</v>
      </c>
      <c r="D21" s="89">
        <v>0</v>
      </c>
      <c r="E21" s="104">
        <f>$E$20*D21</f>
        <v>0</v>
      </c>
      <c r="F21" s="89">
        <v>0</v>
      </c>
      <c r="G21" s="104">
        <f>$G$20*F21</f>
        <v>0</v>
      </c>
    </row>
    <row r="22" spans="1:7" ht="14" thickBot="1" x14ac:dyDescent="0.4">
      <c r="A22" s="32" t="s">
        <v>65</v>
      </c>
      <c r="B22" s="89">
        <v>0</v>
      </c>
      <c r="C22" s="104">
        <f>$C$20*B22</f>
        <v>0</v>
      </c>
      <c r="D22" s="89">
        <v>0</v>
      </c>
      <c r="E22" s="104">
        <f>$E$20*D22</f>
        <v>0</v>
      </c>
      <c r="F22" s="89">
        <v>0</v>
      </c>
      <c r="G22" s="104">
        <f>$G$20*F22</f>
        <v>0</v>
      </c>
    </row>
    <row r="23" spans="1:7" ht="14.5" thickTop="1" thickBot="1" x14ac:dyDescent="0.4">
      <c r="A23" s="38" t="s">
        <v>66</v>
      </c>
      <c r="B23" s="39"/>
      <c r="C23" s="107">
        <f>SUM(C20:C22)</f>
        <v>0</v>
      </c>
      <c r="D23" s="39"/>
      <c r="E23" s="107">
        <f>SUM(E20:E22)</f>
        <v>0</v>
      </c>
      <c r="F23" s="39"/>
      <c r="G23" s="107">
        <f>SUM(G20:G22)</f>
        <v>0</v>
      </c>
    </row>
    <row r="24" spans="1:7" ht="14.5" thickTop="1" thickBot="1" x14ac:dyDescent="0.4">
      <c r="A24" s="36" t="s">
        <v>67</v>
      </c>
      <c r="B24" s="40" t="s">
        <v>51</v>
      </c>
      <c r="C24" s="48"/>
      <c r="D24" s="40" t="s">
        <v>51</v>
      </c>
      <c r="E24" s="48"/>
      <c r="F24" s="40" t="s">
        <v>51</v>
      </c>
      <c r="G24" s="48"/>
    </row>
    <row r="25" spans="1:7" x14ac:dyDescent="0.35">
      <c r="A25" s="41" t="s">
        <v>68</v>
      </c>
      <c r="B25" s="108">
        <v>0</v>
      </c>
      <c r="C25" s="109">
        <f>$C$23*(1+B25)</f>
        <v>0</v>
      </c>
      <c r="D25" s="108">
        <v>0</v>
      </c>
      <c r="E25" s="109">
        <f>$E$23*(1+D25)</f>
        <v>0</v>
      </c>
      <c r="F25" s="108">
        <v>0</v>
      </c>
      <c r="G25" s="109">
        <f>$G$23*(1+F25)</f>
        <v>0</v>
      </c>
    </row>
    <row r="26" spans="1:7" x14ac:dyDescent="0.35">
      <c r="A26" s="41" t="s">
        <v>69</v>
      </c>
      <c r="B26" s="110">
        <v>0</v>
      </c>
      <c r="C26" s="111">
        <f>$C$23*(1+B26)</f>
        <v>0</v>
      </c>
      <c r="D26" s="110">
        <v>0</v>
      </c>
      <c r="E26" s="111">
        <f>$E$23*(1+D26)</f>
        <v>0</v>
      </c>
      <c r="F26" s="110">
        <v>0</v>
      </c>
      <c r="G26" s="111">
        <f>$G$23*(1+F26)</f>
        <v>0</v>
      </c>
    </row>
    <row r="27" spans="1:7" x14ac:dyDescent="0.35">
      <c r="A27" s="41" t="s">
        <v>70</v>
      </c>
      <c r="B27" s="110">
        <v>0</v>
      </c>
      <c r="C27" s="111">
        <f>$C$23*(1+B27)</f>
        <v>0</v>
      </c>
      <c r="D27" s="110">
        <v>0</v>
      </c>
      <c r="E27" s="111">
        <f>$E$23*(1+D27)</f>
        <v>0</v>
      </c>
      <c r="F27" s="110">
        <v>0</v>
      </c>
      <c r="G27" s="111">
        <f>$G$23*(1+F27)</f>
        <v>0</v>
      </c>
    </row>
    <row r="28" spans="1:7" x14ac:dyDescent="0.35">
      <c r="A28" s="41" t="s">
        <v>114</v>
      </c>
      <c r="B28" s="91">
        <v>0</v>
      </c>
      <c r="C28" s="111">
        <f>$C$23*(1+B28)</f>
        <v>0</v>
      </c>
      <c r="D28" s="91">
        <v>0</v>
      </c>
      <c r="E28" s="90">
        <f>$E$23*(1+D28)</f>
        <v>0</v>
      </c>
      <c r="F28" s="91">
        <v>0</v>
      </c>
      <c r="G28" s="111">
        <f>$G$23*(1+F28)</f>
        <v>0</v>
      </c>
    </row>
    <row r="29" spans="1:7" x14ac:dyDescent="0.35">
      <c r="A29" s="41" t="s">
        <v>115</v>
      </c>
      <c r="B29" s="91">
        <v>0</v>
      </c>
      <c r="C29" s="111">
        <f>$C$23*(1+B29)</f>
        <v>0</v>
      </c>
      <c r="D29" s="91">
        <v>0</v>
      </c>
      <c r="E29" s="90">
        <f>$E$23*(1+D29)</f>
        <v>0</v>
      </c>
      <c r="F29" s="91">
        <v>0</v>
      </c>
      <c r="G29" s="111">
        <f>$G$23*(1+F29)</f>
        <v>0</v>
      </c>
    </row>
    <row r="30" spans="1:7" ht="14" thickBot="1" x14ac:dyDescent="0.4">
      <c r="A30" s="42" t="s">
        <v>71</v>
      </c>
      <c r="B30" s="112">
        <v>0</v>
      </c>
      <c r="C30" s="111">
        <f>$C$23*(1+B30)</f>
        <v>0</v>
      </c>
      <c r="D30" s="112">
        <v>0</v>
      </c>
      <c r="E30" s="111">
        <f>$E$23*(1+D30)</f>
        <v>0</v>
      </c>
      <c r="F30" s="112">
        <v>0</v>
      </c>
      <c r="G30" s="111">
        <f>$G$23*(1+F30)</f>
        <v>0</v>
      </c>
    </row>
    <row r="31" spans="1:7" ht="14" thickBot="1" x14ac:dyDescent="0.4">
      <c r="A31" s="36" t="s">
        <v>99</v>
      </c>
      <c r="B31" s="40" t="s">
        <v>51</v>
      </c>
      <c r="C31" s="74"/>
      <c r="D31" s="40" t="s">
        <v>51</v>
      </c>
      <c r="E31" s="74"/>
      <c r="F31" s="40" t="s">
        <v>51</v>
      </c>
      <c r="G31" s="74"/>
    </row>
    <row r="32" spans="1:7" x14ac:dyDescent="0.35">
      <c r="A32" s="75" t="s">
        <v>100</v>
      </c>
      <c r="B32" s="76">
        <v>0</v>
      </c>
      <c r="C32" s="113">
        <f>$C$23*(1+B32)</f>
        <v>0</v>
      </c>
      <c r="D32" s="76">
        <v>0</v>
      </c>
      <c r="E32" s="113">
        <f>$E$23*(1+D32)</f>
        <v>0</v>
      </c>
      <c r="F32" s="76">
        <v>0</v>
      </c>
      <c r="G32" s="113">
        <f>$G$23*(1+F32)</f>
        <v>0</v>
      </c>
    </row>
    <row r="33" spans="1:7" x14ac:dyDescent="0.35">
      <c r="A33" s="41" t="s">
        <v>101</v>
      </c>
      <c r="B33" s="77">
        <v>0</v>
      </c>
      <c r="C33" s="114">
        <f>$C$23*(1+B33)</f>
        <v>0</v>
      </c>
      <c r="D33" s="77">
        <v>0</v>
      </c>
      <c r="E33" s="114">
        <f>$E$23*(1+D33)</f>
        <v>0</v>
      </c>
      <c r="F33" s="77">
        <v>0</v>
      </c>
      <c r="G33" s="114">
        <f>$G$23*(1+F33)</f>
        <v>0</v>
      </c>
    </row>
    <row r="34" spans="1:7" ht="14" thickBot="1" x14ac:dyDescent="0.4">
      <c r="A34" s="42" t="s">
        <v>102</v>
      </c>
      <c r="B34" s="78">
        <v>0</v>
      </c>
      <c r="C34" s="114">
        <f>$C$23*(1+B34)</f>
        <v>0</v>
      </c>
      <c r="D34" s="78">
        <v>0</v>
      </c>
      <c r="E34" s="114">
        <f>$E$23*(1+D34)</f>
        <v>0</v>
      </c>
      <c r="F34" s="78">
        <v>0</v>
      </c>
      <c r="G34" s="114">
        <f>$G$23*(1+F34)</f>
        <v>0</v>
      </c>
    </row>
  </sheetData>
  <protectedRanges>
    <protectedRange password="CB64" sqref="C8:C19 C25:C27 E8:E19 E25:E27 G8:G19 G25:G27 C30 E30 G30" name="Bereik1"/>
    <protectedRange password="CB64" sqref="C32:C34 E32:E34 G32:G34" name="Bereik1_1"/>
    <protectedRange password="CB64" sqref="C28:C29 E28:E29 G28:G29" name="Bereik1_2"/>
  </protectedRanges>
  <mergeCells count="7">
    <mergeCell ref="A2:H2"/>
    <mergeCell ref="B4:C4"/>
    <mergeCell ref="D4:E4"/>
    <mergeCell ref="F4:G4"/>
    <mergeCell ref="B5:C5"/>
    <mergeCell ref="D5:E5"/>
    <mergeCell ref="F5:G5"/>
  </mergeCells>
  <pageMargins left="0.7" right="0.7" top="0.75" bottom="0.75" header="0.3" footer="0.3"/>
  <pageSetup paperSize="9"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831349-03B3-47FA-BC08-3588E858D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0058F8-08CA-4CB3-9CEE-BE5FB1078254}">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8f5b6396-1fe2-43d0-86cf-9df05da0a57c"/>
    <ds:schemaRef ds:uri="6d9e6896-5e68-47d2-ba42-6bdf84577149"/>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F89FD81-3406-4A34-BF34-6AD7E75835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Inschrijfstaat</vt:lpstr>
      <vt:lpstr>2a. Aanneemsom beveiliging</vt:lpstr>
      <vt:lpstr>2b. Open-, brand- en sluitronde</vt:lpstr>
      <vt:lpstr>2c. Meldkamer en alarmopvolging</vt:lpstr>
      <vt:lpstr>3. Uurtarieven</vt:lpstr>
      <vt:lpstr>'2a. Aanneemsom beveiliging'!Afdrukbereik</vt:lpstr>
      <vt:lpstr>'2b. Open-, brand- en sluitronde'!Afdrukbereik</vt:lpstr>
      <vt:lpstr>'2c. Meldkamer en alarmopvolging'!Afdrukbereik</vt:lpstr>
      <vt:lpstr>'3. Uurtarieven'!Afdrukbereik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Demi van Achthoven</dc:creator>
  <cp:keywords/>
  <dc:description/>
  <cp:lastModifiedBy>Demi van Achthoven</cp:lastModifiedBy>
  <cp:revision/>
  <dcterms:created xsi:type="dcterms:W3CDTF">2016-05-27T11:42:02Z</dcterms:created>
  <dcterms:modified xsi:type="dcterms:W3CDTF">2023-09-29T08:01:07Z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