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OTH\BV\Inkoop\Inkoopdossiers\5.Europees\2023\CI-23008 verwerken OPK\05. NvI\"/>
    </mc:Choice>
  </mc:AlternateContent>
  <xr:revisionPtr revIDLastSave="0" documentId="13_ncr:1_{E11F43FB-8300-4DED-8A01-67619718E73A}" xr6:coauthVersionLast="47" xr6:coauthVersionMax="47" xr10:uidLastSave="{00000000-0000-0000-0000-000000000000}"/>
  <bookViews>
    <workbookView xWindow="-120" yWindow="-120" windowWidth="29040" windowHeight="15840" activeTab="1" xr2:uid="{A1EE8E3F-ECAC-4093-8196-CA96A9C53BA8}"/>
  </bookViews>
  <sheets>
    <sheet name="Invulinstructie" sheetId="6" r:id="rId1"/>
    <sheet name="Verwerking OPK" sheetId="1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6" l="1"/>
  <c r="H8" i="16" l="1"/>
  <c r="H9" i="16" l="1"/>
  <c r="H12" i="16" s="1"/>
  <c r="H60" i="6" l="1"/>
  <c r="H53" i="6"/>
  <c r="H52" i="6"/>
  <c r="H51" i="6"/>
  <c r="H50" i="6"/>
  <c r="H54" i="6" s="1"/>
  <c r="H45" i="6"/>
  <c r="H44" i="6"/>
  <c r="H43" i="6"/>
  <c r="H46" i="6" l="1"/>
  <c r="H56" i="6"/>
  <c r="H57" i="6" s="1"/>
  <c r="H62" i="6" s="1"/>
</calcChain>
</file>

<file path=xl/sharedStrings.xml><?xml version="1.0" encoding="utf-8"?>
<sst xmlns="http://schemas.openxmlformats.org/spreadsheetml/2006/main" count="114" uniqueCount="99">
  <si>
    <t>Indicatief tonnage per jaar</t>
  </si>
  <si>
    <t>Fictieve inschrijfsom</t>
  </si>
  <si>
    <t/>
  </si>
  <si>
    <t>Aantal ritten (heen en terugreis) per jaar</t>
  </si>
  <si>
    <t>Tarief per km</t>
  </si>
  <si>
    <t>C= €2,01 (het vastgestelde correctietarief per kilometer)</t>
  </si>
  <si>
    <t>Aantal km (heen en terugreis) kortste route</t>
  </si>
  <si>
    <t>Naam inschrijver</t>
  </si>
  <si>
    <t>* Correctiesom per afvalstroom = A x T x C</t>
  </si>
  <si>
    <t>Invulinstructies Prijzenblad</t>
  </si>
  <si>
    <t>Alle prijzen en tarieven dienen gesteld te zijn in euro's exclusief btw en incl. overige belastingen en/of heffingen.</t>
  </si>
  <si>
    <t>Genoemde aantallen zijn indicatief. Hieraan kunnen geen rechten worden ontleend.</t>
  </si>
  <si>
    <t>Alléén de groen gemarkeerde velden dienen door inschrijver ingevuld te worden. Enige andere aanpassing dan het invullen van de groene velden is niet toegestaan.</t>
  </si>
  <si>
    <t>Het risico van het ontbreken van informatie door onjuiste of onvolledige  gegevens of verklaringen, berust bij inschrijver. Afhankelijk van de aard van de omissie of onjuistheid</t>
  </si>
  <si>
    <t>kan dit leiden tot uitsluiting.</t>
  </si>
  <si>
    <t xml:space="preserve">Een inschrijver kan zijn inschrijving na de sluitingstermijn niet wijzigen, aanvullen en/of verduidelijken, tenzij de Aanbestedende Dienst daartoe een verzoek heeft gedaan. </t>
  </si>
  <si>
    <t xml:space="preserve">Aan een zodanig verzoek kan door de inschrijver geen aanspraak op de opdracht worden ontleend. </t>
  </si>
  <si>
    <t>Het gaat om een correctietarief van € 2,01 per km. Voor een toelichting op de totstandkoming van dit tarief zie onderstaand overzicht.</t>
  </si>
  <si>
    <t>Gegevens</t>
  </si>
  <si>
    <t>Eenheid</t>
  </si>
  <si>
    <t>A</t>
  </si>
  <si>
    <t>Jaarkilometrage</t>
  </si>
  <si>
    <t>km/jaar</t>
  </si>
  <si>
    <t>B</t>
  </si>
  <si>
    <t>Aanschafprijs</t>
  </si>
  <si>
    <t>€</t>
  </si>
  <si>
    <t>C</t>
  </si>
  <si>
    <t>Gebruiksduur</t>
  </si>
  <si>
    <t>jaar</t>
  </si>
  <si>
    <t>D</t>
  </si>
  <si>
    <t>Restwaarde</t>
  </si>
  <si>
    <t>E</t>
  </si>
  <si>
    <t>Rentepercentage</t>
  </si>
  <si>
    <t>%</t>
  </si>
  <si>
    <t>F</t>
  </si>
  <si>
    <t>Brandstofverbruik</t>
  </si>
  <si>
    <t>ltr/100km</t>
  </si>
  <si>
    <t>G</t>
  </si>
  <si>
    <t>Brandstofprijs</t>
  </si>
  <si>
    <t>€/ltr</t>
  </si>
  <si>
    <t>H</t>
  </si>
  <si>
    <t>Reparatie/onderhoud</t>
  </si>
  <si>
    <t>€/km</t>
  </si>
  <si>
    <t>I</t>
  </si>
  <si>
    <t>Aanschafprijs banden</t>
  </si>
  <si>
    <t>€/set</t>
  </si>
  <si>
    <t>J</t>
  </si>
  <si>
    <t>Levensduur banden</t>
  </si>
  <si>
    <t>K</t>
  </si>
  <si>
    <t>Houderschapsbelasting</t>
  </si>
  <si>
    <t>€/jaar</t>
  </si>
  <si>
    <t>L</t>
  </si>
  <si>
    <t>Verzekeringspremie</t>
  </si>
  <si>
    <t>M</t>
  </si>
  <si>
    <t>Gemiddelde snelheid</t>
  </si>
  <si>
    <t>km/uur</t>
  </si>
  <si>
    <t>N</t>
  </si>
  <si>
    <t>Loonsom schaal 4/11</t>
  </si>
  <si>
    <t>€/uur</t>
  </si>
  <si>
    <t>Variabele kosten vrachtwagen</t>
  </si>
  <si>
    <t>Brandstofkosten</t>
  </si>
  <si>
    <t xml:space="preserve">((F x G) / 100) x A = </t>
  </si>
  <si>
    <t xml:space="preserve">H x A = </t>
  </si>
  <si>
    <t>Banden</t>
  </si>
  <si>
    <t xml:space="preserve">(I / J) x A = </t>
  </si>
  <si>
    <t>Totaal variabel vrachtwagen</t>
  </si>
  <si>
    <t>Vaste kosten vrachtwagen\</t>
  </si>
  <si>
    <t>Afschrijving</t>
  </si>
  <si>
    <t xml:space="preserve">(B - D - I) / C = </t>
  </si>
  <si>
    <t>Rentekosten</t>
  </si>
  <si>
    <t>((B + D) / 2) x E =</t>
  </si>
  <si>
    <t>Totaal vast vrachtwagen</t>
  </si>
  <si>
    <t>Totale kosten vrachtwagen per jaar</t>
  </si>
  <si>
    <t xml:space="preserve">variabele kosten + vaste kosten = </t>
  </si>
  <si>
    <t>Totale kosten vrachtwagen per kilometer</t>
  </si>
  <si>
    <t xml:space="preserve">totale kosten per jaar / A = </t>
  </si>
  <si>
    <t>Loonkosten</t>
  </si>
  <si>
    <t>Totale loonsomkosten per kilometer</t>
  </si>
  <si>
    <t xml:space="preserve">(N / M) = </t>
  </si>
  <si>
    <t>Totale kosten per kilometer eigen transport</t>
  </si>
  <si>
    <t>T= aantal ritten per jaar;</t>
  </si>
  <si>
    <r>
      <t xml:space="preserve">A= De afstand van de </t>
    </r>
    <r>
      <rPr>
        <sz val="10"/>
        <color theme="4" tint="-0.249977111117893"/>
        <rFont val="Arial"/>
        <family val="2"/>
      </rPr>
      <t>heenreis milieustraat naar de verwerkings -of overslaglocatie van inschrijver x2</t>
    </r>
    <r>
      <rPr>
        <sz val="10"/>
        <color rgb="FF525960"/>
        <rFont val="Arial"/>
        <family val="2"/>
      </rPr>
      <t xml:space="preserve"> volgens Google Maps (</t>
    </r>
    <r>
      <rPr>
        <b/>
        <sz val="10"/>
        <color rgb="FF525960"/>
        <rFont val="Arial"/>
        <family val="2"/>
      </rPr>
      <t>kortste route</t>
    </r>
    <r>
      <rPr>
        <sz val="10"/>
        <color rgb="FF525960"/>
        <rFont val="Arial"/>
        <family val="2"/>
      </rPr>
      <t>);</t>
    </r>
  </si>
  <si>
    <t>Correctietarief transportkosten</t>
  </si>
  <si>
    <t>Er wordt gegund op basis van TCO waarbij een correctie wordt toegepast op de transportkosten die de Aanbestedende dienst maakt.</t>
  </si>
  <si>
    <t>Zie voor een verdere toelichting op Prijzen en indexering de Aanbestedingsleidraad paragraaf 3.2.</t>
  </si>
  <si>
    <t>Toeslag -tarief per ton excl. BTW</t>
  </si>
  <si>
    <t>Opdrachtverlening zal geschieden aan de inschrijver met de Economisch Meest Voordelige Inschrijving (EMVI) waarbij gegund wordt aan de inschrijver met de hoogste  
opbrengst op basis van Total Cost of Ownership (TCO) rekening houdend met te maken transportkosten door opdrachtgever.</t>
  </si>
  <si>
    <t>* Fictieve inschrijfsom = uw toeslagtarief X indicatieve tonnages</t>
  </si>
  <si>
    <t xml:space="preserve">OPK </t>
  </si>
  <si>
    <t>Bijlage 2 -prijzenblad</t>
  </si>
  <si>
    <t>Toelichting op Bijlage 2 -prijzenblad</t>
  </si>
  <si>
    <t>Behorende bij de Aanbesteding Verwerking OPK  met referentie CI-23008</t>
  </si>
  <si>
    <t>Behorende bij de Aanbesteding Verwerking OPK referentie CI-23008</t>
  </si>
  <si>
    <t>Correctiesom voor transport OPK  door Opdrachtgever</t>
  </si>
  <si>
    <t>Vaste toeslag inschrijver per 1.000 kilo aangeboden OPK welke door Opdrachtnemer aan Opdrachtgeve wordt vergoed en welke vast is gedurende de looptijd van de overeenkomst.</t>
  </si>
  <si>
    <t>Fictieve basis vergoeding ter illustratie per 1.000 kilo aangeboden OPK  volgens Marktberichten oud papier huishoudelijk bont hoog. 
Deze gemiddelde marktprijs wordt éénmaal per halfjaar bepaald en is het gemiddelde van de marktprijzen huishoudelijk bont hoog van 6 aaneengesloten voorafgaande maanden. Deze gemiddelde marktprijs is dan geldig voor de 6 daaropvolgende aaneengesloten maanden.</t>
  </si>
  <si>
    <t>Postcode huisnummer combinatie toeleverlocatie</t>
  </si>
  <si>
    <t>De TO (Totaalopbrengst) volgt uit de optelsom van de Fictieve inschrijfsom en de Correctiesom voor transport door de gemeente oosterhout.</t>
  </si>
  <si>
    <t>Totaalopbrengst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</si>
</sst>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quot;€&quot;\ #,##0.00"/>
  </numFmts>
  <fonts count="18" x14ac:knownFonts="1">
    <font>
      <sz val="10"/>
      <color theme="1"/>
      <name val="Arial"/>
      <family val="2"/>
    </font>
    <font>
      <b/>
      <sz val="10"/>
      <color theme="0"/>
      <name val="Arial"/>
      <family val="2"/>
    </font>
    <font>
      <sz val="10"/>
      <color rgb="FFFF0000"/>
      <name val="Arial"/>
      <family val="2"/>
    </font>
    <font>
      <b/>
      <sz val="10"/>
      <color theme="1"/>
      <name val="Arial"/>
      <family val="2"/>
    </font>
    <font>
      <b/>
      <sz val="11"/>
      <name val="Arial"/>
      <family val="2"/>
    </font>
    <font>
      <sz val="10"/>
      <color rgb="FF525960"/>
      <name val="Arial"/>
      <family val="2"/>
    </font>
    <font>
      <b/>
      <sz val="10"/>
      <color rgb="FF525960"/>
      <name val="Arial"/>
      <family val="2"/>
    </font>
    <font>
      <b/>
      <sz val="10"/>
      <name val="Arial"/>
      <family val="2"/>
    </font>
    <font>
      <sz val="10"/>
      <name val="Arial"/>
      <family val="2"/>
    </font>
    <font>
      <b/>
      <sz val="12"/>
      <color theme="1"/>
      <name val="Arial"/>
      <family val="2"/>
    </font>
    <font>
      <sz val="12"/>
      <color theme="1"/>
      <name val="Arial"/>
      <family val="2"/>
    </font>
    <font>
      <b/>
      <sz val="14"/>
      <color theme="0"/>
      <name val="Arial"/>
      <family val="2"/>
    </font>
    <font>
      <b/>
      <sz val="12"/>
      <color rgb="FFFF0000"/>
      <name val="Arial"/>
      <family val="2"/>
    </font>
    <font>
      <sz val="10"/>
      <color theme="1"/>
      <name val="Arial"/>
      <family val="2"/>
    </font>
    <font>
      <u/>
      <sz val="10"/>
      <color theme="1"/>
      <name val="Arial"/>
      <family val="2"/>
    </font>
    <font>
      <b/>
      <u val="singleAccounting"/>
      <sz val="12"/>
      <color theme="1"/>
      <name val="Arial"/>
      <family val="2"/>
    </font>
    <font>
      <b/>
      <sz val="12"/>
      <name val="Arial"/>
      <family val="2"/>
    </font>
    <font>
      <sz val="10"/>
      <color theme="4" tint="-0.249977111117893"/>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3">
    <xf numFmtId="0" fontId="0" fillId="0" borderId="0"/>
    <xf numFmtId="44" fontId="13" fillId="0" borderId="0" applyFont="0" applyFill="0" applyBorder="0" applyAlignment="0" applyProtection="0"/>
    <xf numFmtId="9" fontId="13" fillId="0" borderId="0" applyFont="0" applyFill="0" applyBorder="0" applyAlignment="0" applyProtection="0"/>
  </cellStyleXfs>
  <cellXfs count="108">
    <xf numFmtId="0" fontId="0" fillId="0" borderId="0" xfId="0"/>
    <xf numFmtId="0" fontId="0" fillId="2" borderId="0" xfId="0" applyFill="1" applyAlignment="1">
      <alignment vertical="center" wrapText="1"/>
    </xf>
    <xf numFmtId="0" fontId="10" fillId="2" borderId="0" xfId="0" applyFont="1" applyFill="1" applyAlignment="1">
      <alignment vertical="center" wrapText="1"/>
    </xf>
    <xf numFmtId="0" fontId="0" fillId="2" borderId="0" xfId="0" applyFill="1"/>
    <xf numFmtId="0" fontId="8" fillId="2" borderId="0" xfId="0" applyFont="1" applyFill="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0" xfId="0" applyFill="1" applyBorder="1"/>
    <xf numFmtId="3" fontId="0" fillId="2" borderId="15" xfId="0" applyNumberFormat="1" applyFill="1" applyBorder="1"/>
    <xf numFmtId="0" fontId="0" fillId="2" borderId="16" xfId="0" applyFill="1" applyBorder="1"/>
    <xf numFmtId="0" fontId="0" fillId="2" borderId="1" xfId="0" applyFill="1" applyBorder="1"/>
    <xf numFmtId="3" fontId="0" fillId="2" borderId="17" xfId="0" applyNumberFormat="1" applyFill="1" applyBorder="1"/>
    <xf numFmtId="0" fontId="0" fillId="2" borderId="17" xfId="0" applyFill="1" applyBorder="1"/>
    <xf numFmtId="9" fontId="0" fillId="2" borderId="17" xfId="2" applyFont="1" applyFill="1" applyBorder="1"/>
    <xf numFmtId="4" fontId="0" fillId="2" borderId="17" xfId="0" applyNumberFormat="1" applyFill="1" applyBorder="1"/>
    <xf numFmtId="16" fontId="0" fillId="2" borderId="0" xfId="0" applyNumberFormat="1" applyFill="1"/>
    <xf numFmtId="0" fontId="0" fillId="2" borderId="18" xfId="0" applyFill="1" applyBorder="1"/>
    <xf numFmtId="0" fontId="0" fillId="2" borderId="19" xfId="0" applyFill="1" applyBorder="1"/>
    <xf numFmtId="4" fontId="0" fillId="2" borderId="20" xfId="0" applyNumberFormat="1" applyFill="1" applyBorder="1"/>
    <xf numFmtId="0" fontId="14" fillId="2" borderId="21" xfId="0" applyFont="1" applyFill="1" applyBorder="1"/>
    <xf numFmtId="0" fontId="14" fillId="2" borderId="22" xfId="0" applyFont="1" applyFill="1" applyBorder="1"/>
    <xf numFmtId="0" fontId="0" fillId="2" borderId="22" xfId="0" applyFill="1" applyBorder="1"/>
    <xf numFmtId="0" fontId="0" fillId="2" borderId="23" xfId="0" applyFill="1" applyBorder="1"/>
    <xf numFmtId="0" fontId="0" fillId="2" borderId="24" xfId="0" applyFill="1" applyBorder="1"/>
    <xf numFmtId="0" fontId="0" fillId="2" borderId="25" xfId="0" applyFill="1" applyBorder="1"/>
    <xf numFmtId="3" fontId="0" fillId="2" borderId="0" xfId="0" applyNumberFormat="1" applyFill="1"/>
    <xf numFmtId="3" fontId="0" fillId="2" borderId="25" xfId="0" applyNumberFormat="1" applyFill="1" applyBorder="1"/>
    <xf numFmtId="0" fontId="0" fillId="2" borderId="26" xfId="0" applyFill="1" applyBorder="1"/>
    <xf numFmtId="0" fontId="0" fillId="2" borderId="27" xfId="0" applyFill="1" applyBorder="1"/>
    <xf numFmtId="3" fontId="14" fillId="2" borderId="28" xfId="0" applyNumberFormat="1" applyFont="1" applyFill="1" applyBorder="1"/>
    <xf numFmtId="0" fontId="14" fillId="2" borderId="0" xfId="0" applyFont="1" applyFill="1"/>
    <xf numFmtId="0" fontId="0" fillId="2" borderId="21" xfId="0" applyFill="1" applyBorder="1"/>
    <xf numFmtId="3" fontId="0" fillId="2" borderId="23" xfId="0" applyNumberFormat="1" applyFill="1" applyBorder="1"/>
    <xf numFmtId="44" fontId="0" fillId="2" borderId="28" xfId="1" applyFont="1" applyFill="1" applyBorder="1" applyAlignment="1">
      <alignment horizontal="center"/>
    </xf>
    <xf numFmtId="0" fontId="0" fillId="2" borderId="29" xfId="0" applyFill="1" applyBorder="1"/>
    <xf numFmtId="44" fontId="15" fillId="2" borderId="13" xfId="1" applyFont="1" applyFill="1" applyBorder="1" applyAlignment="1">
      <alignment horizontal="center"/>
    </xf>
    <xf numFmtId="0" fontId="8" fillId="3" borderId="5" xfId="0" applyFont="1" applyFill="1" applyBorder="1"/>
    <xf numFmtId="0" fontId="0" fillId="3" borderId="0" xfId="0" applyFill="1" applyAlignment="1">
      <alignment vertical="center"/>
    </xf>
    <xf numFmtId="0" fontId="3" fillId="3" borderId="5" xfId="0" applyFont="1" applyFill="1" applyBorder="1"/>
    <xf numFmtId="0" fontId="8" fillId="3" borderId="0" xfId="0" applyFont="1" applyFill="1" applyBorder="1" applyAlignment="1">
      <alignment horizontal="center"/>
    </xf>
    <xf numFmtId="0" fontId="8" fillId="3" borderId="0" xfId="0" applyFont="1" applyFill="1" applyBorder="1"/>
    <xf numFmtId="0" fontId="0" fillId="3" borderId="0" xfId="0" applyFont="1" applyFill="1" applyBorder="1"/>
    <xf numFmtId="0" fontId="0" fillId="3" borderId="5" xfId="0" applyFont="1" applyFill="1" applyBorder="1"/>
    <xf numFmtId="0" fontId="13" fillId="3" borderId="5" xfId="0" applyFont="1" applyFill="1" applyBorder="1"/>
    <xf numFmtId="0" fontId="8" fillId="3" borderId="0" xfId="0" applyFont="1" applyFill="1" applyAlignment="1">
      <alignment horizontal="center"/>
    </xf>
    <xf numFmtId="0" fontId="8" fillId="3" borderId="0" xfId="0" applyFont="1" applyFill="1"/>
    <xf numFmtId="0" fontId="3" fillId="3" borderId="2" xfId="0" applyFont="1" applyFill="1" applyBorder="1"/>
    <xf numFmtId="0" fontId="8" fillId="3" borderId="3" xfId="0" applyFont="1" applyFill="1" applyBorder="1" applyAlignment="1">
      <alignment horizontal="center"/>
    </xf>
    <xf numFmtId="0" fontId="8" fillId="3" borderId="3" xfId="0" applyFont="1" applyFill="1" applyBorder="1"/>
    <xf numFmtId="0" fontId="8" fillId="3" borderId="4" xfId="0" applyFont="1" applyFill="1" applyBorder="1"/>
    <xf numFmtId="0" fontId="8" fillId="3" borderId="6" xfId="0" applyFont="1" applyFill="1" applyBorder="1"/>
    <xf numFmtId="0" fontId="8" fillId="3" borderId="7" xfId="0" applyFont="1" applyFill="1" applyBorder="1"/>
    <xf numFmtId="0" fontId="8" fillId="3" borderId="8" xfId="0" applyFont="1" applyFill="1" applyBorder="1" applyAlignment="1">
      <alignment horizontal="center"/>
    </xf>
    <xf numFmtId="0" fontId="8" fillId="3" borderId="8" xfId="0" applyFont="1" applyFill="1" applyBorder="1"/>
    <xf numFmtId="0" fontId="8" fillId="3" borderId="9" xfId="0" applyFont="1" applyFill="1" applyBorder="1"/>
    <xf numFmtId="0" fontId="11" fillId="4" borderId="0" xfId="0" applyFont="1" applyFill="1" applyAlignment="1">
      <alignment horizontal="left" vertical="center" wrapText="1"/>
    </xf>
    <xf numFmtId="0" fontId="9" fillId="2" borderId="0" xfId="0" applyFont="1" applyFill="1" applyAlignment="1">
      <alignment vertical="center"/>
    </xf>
    <xf numFmtId="0" fontId="0" fillId="2" borderId="8" xfId="0" applyFill="1" applyBorder="1"/>
    <xf numFmtId="0" fontId="7" fillId="3" borderId="27" xfId="0" applyFont="1" applyFill="1" applyBorder="1" applyAlignment="1">
      <alignment horizontal="left"/>
    </xf>
    <xf numFmtId="0" fontId="0" fillId="2" borderId="0" xfId="0" applyFill="1" applyAlignment="1" applyProtection="1">
      <alignment vertical="center" wrapText="1"/>
      <protection locked="0"/>
    </xf>
    <xf numFmtId="0" fontId="8" fillId="2" borderId="0" xfId="0" applyFont="1" applyFill="1" applyAlignment="1" applyProtection="1">
      <alignment vertical="center" wrapText="1"/>
      <protection locked="0"/>
    </xf>
    <xf numFmtId="0" fontId="0" fillId="5" borderId="1" xfId="0" applyFill="1" applyBorder="1" applyAlignment="1" applyProtection="1">
      <alignment horizontal="left" vertical="center" wrapText="1"/>
      <protection locked="0"/>
    </xf>
    <xf numFmtId="0" fontId="0" fillId="2" borderId="0" xfId="0" applyFill="1" applyAlignment="1" applyProtection="1">
      <alignment horizontal="center" vertical="center" wrapText="1"/>
      <protection locked="0"/>
    </xf>
    <xf numFmtId="164" fontId="0" fillId="5" borderId="1" xfId="0" applyNumberFormat="1" applyFill="1" applyBorder="1" applyAlignment="1" applyProtection="1">
      <alignment horizontal="center" vertical="center" wrapText="1"/>
      <protection locked="0"/>
    </xf>
    <xf numFmtId="0" fontId="0" fillId="5" borderId="1" xfId="0" applyFill="1" applyBorder="1" applyAlignment="1" applyProtection="1">
      <alignment vertical="center" wrapText="1"/>
      <protection locked="0"/>
    </xf>
    <xf numFmtId="0" fontId="8" fillId="5" borderId="1" xfId="0" applyFont="1" applyFill="1" applyBorder="1" applyAlignment="1" applyProtection="1">
      <alignment horizontal="center" vertical="center" wrapText="1"/>
      <protection locked="0"/>
    </xf>
    <xf numFmtId="9" fontId="0" fillId="2" borderId="0" xfId="2" applyFont="1" applyFill="1" applyAlignment="1" applyProtection="1">
      <alignment vertical="center" wrapText="1"/>
      <protection locked="0"/>
    </xf>
    <xf numFmtId="0" fontId="0" fillId="2" borderId="0" xfId="0" applyFont="1" applyFill="1" applyAlignment="1" applyProtection="1">
      <alignment vertical="center" wrapText="1"/>
      <protection locked="0"/>
    </xf>
    <xf numFmtId="0" fontId="11" fillId="4" borderId="0" xfId="0" applyFont="1" applyFill="1" applyAlignment="1" applyProtection="1">
      <alignment vertical="center" wrapText="1"/>
    </xf>
    <xf numFmtId="0" fontId="0" fillId="2" borderId="0" xfId="0" applyFill="1" applyAlignment="1" applyProtection="1">
      <alignment vertical="center" wrapText="1"/>
    </xf>
    <xf numFmtId="0" fontId="9" fillId="2" borderId="0" xfId="0" applyFont="1" applyFill="1" applyAlignment="1" applyProtection="1">
      <alignment vertical="center"/>
    </xf>
    <xf numFmtId="0" fontId="16" fillId="6" borderId="0" xfId="0" applyFont="1" applyFill="1" applyAlignment="1" applyProtection="1">
      <alignment horizontal="left" vertical="center" wrapText="1"/>
    </xf>
    <xf numFmtId="0" fontId="8" fillId="2" borderId="0" xfId="0" applyFont="1" applyFill="1" applyAlignment="1" applyProtection="1">
      <alignment vertical="center" wrapText="1"/>
    </xf>
    <xf numFmtId="0" fontId="12" fillId="2" borderId="0" xfId="0" applyFont="1" applyFill="1" applyAlignment="1" applyProtection="1">
      <alignment horizontal="left" vertical="center" wrapText="1"/>
    </xf>
    <xf numFmtId="0" fontId="4" fillId="7" borderId="1" xfId="0" applyFont="1" applyFill="1" applyBorder="1" applyAlignment="1" applyProtection="1">
      <alignment vertical="center" wrapText="1"/>
    </xf>
    <xf numFmtId="0" fontId="4" fillId="7"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165" fontId="0" fillId="2" borderId="1" xfId="0" applyNumberFormat="1" applyFill="1" applyBorder="1" applyAlignment="1" applyProtection="1">
      <alignment horizontal="center" vertical="center" wrapText="1"/>
    </xf>
    <xf numFmtId="164" fontId="0" fillId="5" borderId="1" xfId="0" applyNumberFormat="1" applyFill="1" applyBorder="1" applyAlignment="1" applyProtection="1">
      <alignment horizontal="center" vertical="center" wrapText="1"/>
    </xf>
    <xf numFmtId="0" fontId="0" fillId="2" borderId="1" xfId="0" applyFill="1" applyBorder="1" applyAlignment="1" applyProtection="1">
      <alignment vertical="center" wrapText="1"/>
    </xf>
    <xf numFmtId="0" fontId="1" fillId="4" borderId="0" xfId="0" applyFont="1" applyFill="1" applyAlignment="1" applyProtection="1">
      <alignment vertical="center" wrapText="1"/>
    </xf>
    <xf numFmtId="0" fontId="1" fillId="4" borderId="0" xfId="0" applyFont="1" applyFill="1" applyAlignment="1" applyProtection="1">
      <alignment horizontal="center" vertical="center" wrapText="1"/>
    </xf>
    <xf numFmtId="164" fontId="0" fillId="2" borderId="10" xfId="0" applyNumberFormat="1" applyFill="1" applyBorder="1" applyAlignment="1" applyProtection="1">
      <alignment horizontal="center" vertical="center" wrapText="1"/>
    </xf>
    <xf numFmtId="0" fontId="0" fillId="2" borderId="0" xfId="0" applyFill="1" applyAlignment="1" applyProtection="1">
      <alignment horizontal="center" vertical="center" wrapText="1"/>
    </xf>
    <xf numFmtId="0" fontId="0" fillId="3" borderId="2" xfId="0" applyFill="1" applyBorder="1" applyAlignment="1" applyProtection="1">
      <alignment vertical="center" wrapText="1"/>
    </xf>
    <xf numFmtId="0" fontId="0" fillId="3" borderId="3" xfId="0" applyFill="1" applyBorder="1" applyAlignment="1" applyProtection="1">
      <alignment vertical="center" wrapText="1"/>
    </xf>
    <xf numFmtId="0" fontId="0" fillId="3" borderId="3"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5" fillId="3" borderId="5" xfId="0" applyFont="1" applyFill="1" applyBorder="1" applyAlignment="1" applyProtection="1">
      <alignment horizontal="left" vertical="top" wrapText="1"/>
    </xf>
    <xf numFmtId="0" fontId="5" fillId="3" borderId="0" xfId="0" applyFont="1" applyFill="1" applyBorder="1" applyAlignment="1" applyProtection="1">
      <alignment horizontal="left" vertical="top"/>
    </xf>
    <xf numFmtId="0" fontId="5" fillId="3" borderId="6" xfId="0" applyFont="1" applyFill="1" applyBorder="1" applyAlignment="1" applyProtection="1">
      <alignment horizontal="left" vertical="top"/>
    </xf>
    <xf numFmtId="0" fontId="5" fillId="3" borderId="5" xfId="0" applyFont="1" applyFill="1" applyBorder="1" applyAlignment="1" applyProtection="1">
      <alignment horizontal="left" vertical="top" wrapText="1"/>
    </xf>
    <xf numFmtId="0" fontId="5" fillId="3" borderId="0" xfId="0" applyFont="1" applyFill="1" applyBorder="1" applyAlignment="1" applyProtection="1">
      <alignment horizontal="left" vertical="top"/>
    </xf>
    <xf numFmtId="0" fontId="5" fillId="3" borderId="6" xfId="0" applyFont="1" applyFill="1" applyBorder="1" applyAlignment="1" applyProtection="1">
      <alignment horizontal="left" vertical="top"/>
    </xf>
    <xf numFmtId="0" fontId="5" fillId="3" borderId="5" xfId="0"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5" fillId="3" borderId="6" xfId="0" applyFont="1" applyFill="1" applyBorder="1" applyAlignment="1" applyProtection="1">
      <alignment horizontal="left" vertical="center"/>
    </xf>
    <xf numFmtId="0" fontId="5" fillId="3" borderId="5" xfId="0" applyFont="1" applyFill="1" applyBorder="1" applyAlignment="1" applyProtection="1"/>
    <xf numFmtId="0" fontId="5" fillId="3" borderId="0" xfId="0" applyFont="1" applyFill="1" applyBorder="1" applyAlignment="1" applyProtection="1"/>
    <xf numFmtId="0" fontId="5" fillId="3" borderId="6" xfId="0" applyFont="1" applyFill="1" applyBorder="1" applyAlignment="1" applyProtection="1"/>
    <xf numFmtId="0" fontId="0" fillId="3" borderId="7" xfId="0" applyFont="1" applyFill="1" applyBorder="1" applyAlignment="1" applyProtection="1">
      <alignment vertical="center" wrapText="1"/>
    </xf>
    <xf numFmtId="0" fontId="0" fillId="3" borderId="8" xfId="0" applyFont="1" applyFill="1" applyBorder="1" applyAlignment="1" applyProtection="1">
      <alignment vertical="center" wrapText="1"/>
    </xf>
    <xf numFmtId="0" fontId="0" fillId="3" borderId="9" xfId="0" applyFont="1" applyFill="1" applyBorder="1" applyAlignment="1" applyProtection="1">
      <alignment vertical="center" wrapText="1"/>
    </xf>
    <xf numFmtId="0" fontId="3" fillId="2" borderId="1" xfId="0" applyFont="1" applyFill="1" applyBorder="1" applyAlignment="1" applyProtection="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76F4-F5F7-438B-8AAB-724053EFE9C1}">
  <dimension ref="A1:P62"/>
  <sheetViews>
    <sheetView topLeftCell="A3" workbookViewId="0">
      <selection activeCell="K39" sqref="K39"/>
    </sheetView>
  </sheetViews>
  <sheetFormatPr defaultColWidth="8.85546875" defaultRowHeight="12.75" x14ac:dyDescent="0.2"/>
  <cols>
    <col min="1" max="1" width="9.85546875" style="3" customWidth="1"/>
    <col min="2" max="2" width="20" style="3" bestFit="1" customWidth="1"/>
    <col min="3" max="14" width="8.85546875" style="3"/>
    <col min="15" max="15" width="3.7109375" style="3" customWidth="1"/>
    <col min="16" max="16" width="4.28515625" style="3" customWidth="1"/>
    <col min="17" max="16384" width="8.85546875" style="3"/>
  </cols>
  <sheetData>
    <row r="1" spans="1:16" s="1" customFormat="1" ht="52.15" customHeight="1" x14ac:dyDescent="0.2">
      <c r="A1" s="57" t="s">
        <v>90</v>
      </c>
      <c r="B1" s="57"/>
      <c r="C1" s="57"/>
      <c r="D1" s="57"/>
      <c r="E1" s="57"/>
      <c r="F1" s="57"/>
      <c r="G1" s="57"/>
      <c r="H1" s="57"/>
      <c r="I1" s="57"/>
      <c r="J1" s="57"/>
      <c r="K1" s="57"/>
      <c r="L1" s="57"/>
      <c r="M1" s="57"/>
      <c r="N1" s="57"/>
      <c r="O1" s="57"/>
      <c r="P1" s="57"/>
    </row>
    <row r="2" spans="1:16" s="2" customFormat="1" ht="15.6" customHeight="1" x14ac:dyDescent="0.2">
      <c r="A2" s="58" t="s">
        <v>91</v>
      </c>
      <c r="B2" s="58"/>
      <c r="C2" s="58"/>
      <c r="D2" s="58"/>
      <c r="E2" s="58"/>
      <c r="F2" s="58"/>
      <c r="G2" s="58"/>
      <c r="H2" s="58"/>
      <c r="I2" s="58"/>
      <c r="J2" s="58"/>
      <c r="K2" s="58"/>
      <c r="L2" s="58"/>
      <c r="M2" s="58"/>
      <c r="N2" s="58"/>
      <c r="O2" s="58"/>
      <c r="P2" s="58"/>
    </row>
    <row r="3" spans="1:16" x14ac:dyDescent="0.2">
      <c r="A3" s="59"/>
      <c r="B3" s="59"/>
      <c r="C3" s="59"/>
      <c r="D3" s="59"/>
      <c r="E3" s="59"/>
      <c r="F3" s="59"/>
      <c r="G3" s="59"/>
      <c r="H3" s="59"/>
      <c r="I3" s="59"/>
      <c r="J3" s="59"/>
      <c r="K3" s="59"/>
      <c r="L3" s="59"/>
      <c r="M3" s="59"/>
      <c r="N3" s="59"/>
      <c r="O3" s="59"/>
      <c r="P3" s="59"/>
    </row>
    <row r="4" spans="1:16" s="4" customFormat="1" ht="15" customHeight="1" x14ac:dyDescent="0.2">
      <c r="A4" s="48" t="s">
        <v>9</v>
      </c>
      <c r="B4" s="49"/>
      <c r="C4" s="49"/>
      <c r="D4" s="49"/>
      <c r="E4" s="49"/>
      <c r="F4" s="49"/>
      <c r="G4" s="49"/>
      <c r="H4" s="49"/>
      <c r="I4" s="49"/>
      <c r="J4" s="50"/>
      <c r="K4" s="50"/>
      <c r="L4" s="50"/>
      <c r="M4" s="49"/>
      <c r="N4" s="50"/>
      <c r="O4" s="50"/>
      <c r="P4" s="51"/>
    </row>
    <row r="5" spans="1:16" s="4" customFormat="1" ht="15" customHeight="1" x14ac:dyDescent="0.2">
      <c r="A5" s="40"/>
      <c r="B5" s="41"/>
      <c r="C5" s="41"/>
      <c r="D5" s="41"/>
      <c r="E5" s="41"/>
      <c r="F5" s="41"/>
      <c r="G5" s="41"/>
      <c r="H5" s="41"/>
      <c r="I5" s="41"/>
      <c r="J5" s="42"/>
      <c r="K5" s="42"/>
      <c r="L5" s="42"/>
      <c r="M5" s="41"/>
      <c r="N5" s="42"/>
      <c r="O5" s="42"/>
      <c r="P5" s="52"/>
    </row>
    <row r="6" spans="1:16" s="4" customFormat="1" ht="15" customHeight="1" x14ac:dyDescent="0.2">
      <c r="A6" s="40" t="s">
        <v>12</v>
      </c>
      <c r="B6" s="41"/>
      <c r="C6" s="41"/>
      <c r="D6" s="41"/>
      <c r="E6" s="41"/>
      <c r="F6" s="41"/>
      <c r="G6" s="41"/>
      <c r="H6" s="41"/>
      <c r="I6" s="41"/>
      <c r="J6" s="42"/>
      <c r="K6" s="42"/>
      <c r="L6" s="42"/>
      <c r="M6" s="41"/>
      <c r="N6" s="42"/>
      <c r="O6" s="42"/>
      <c r="P6" s="52"/>
    </row>
    <row r="7" spans="1:16" s="4" customFormat="1" ht="15" customHeight="1" x14ac:dyDescent="0.2">
      <c r="A7" s="43"/>
      <c r="B7" s="41"/>
      <c r="C7" s="41"/>
      <c r="D7" s="41"/>
      <c r="E7" s="41"/>
      <c r="F7" s="41"/>
      <c r="G7" s="41"/>
      <c r="H7" s="41"/>
      <c r="I7" s="41"/>
      <c r="J7" s="42"/>
      <c r="K7" s="42"/>
      <c r="L7" s="42"/>
      <c r="M7" s="41"/>
      <c r="N7" s="42"/>
      <c r="O7" s="42"/>
      <c r="P7" s="52"/>
    </row>
    <row r="8" spans="1:16" s="4" customFormat="1" ht="15" customHeight="1" x14ac:dyDescent="0.2">
      <c r="A8" s="39" t="s">
        <v>13</v>
      </c>
      <c r="B8" s="41"/>
      <c r="C8" s="41"/>
      <c r="D8" s="41"/>
      <c r="E8" s="41"/>
      <c r="F8" s="41"/>
      <c r="G8" s="41"/>
      <c r="H8" s="41"/>
      <c r="I8" s="41"/>
      <c r="J8" s="42"/>
      <c r="K8" s="42"/>
      <c r="L8" s="42"/>
      <c r="M8" s="41"/>
      <c r="N8" s="42"/>
      <c r="O8" s="42"/>
      <c r="P8" s="52"/>
    </row>
    <row r="9" spans="1:16" s="4" customFormat="1" ht="15" customHeight="1" x14ac:dyDescent="0.2">
      <c r="A9" s="44" t="s">
        <v>14</v>
      </c>
      <c r="B9" s="41"/>
      <c r="C9" s="41"/>
      <c r="D9" s="41"/>
      <c r="E9" s="41"/>
      <c r="F9" s="41"/>
      <c r="G9" s="41"/>
      <c r="H9" s="41"/>
      <c r="I9" s="41"/>
      <c r="J9" s="42"/>
      <c r="K9" s="42"/>
      <c r="L9" s="42"/>
      <c r="M9" s="41"/>
      <c r="N9" s="42"/>
      <c r="O9" s="42"/>
      <c r="P9" s="52"/>
    </row>
    <row r="10" spans="1:16" s="4" customFormat="1" ht="15" customHeight="1" x14ac:dyDescent="0.2">
      <c r="A10" s="40"/>
      <c r="B10" s="41"/>
      <c r="C10" s="41"/>
      <c r="D10" s="41"/>
      <c r="E10" s="41"/>
      <c r="F10" s="41"/>
      <c r="G10" s="41"/>
      <c r="H10" s="41"/>
      <c r="I10" s="41"/>
      <c r="J10" s="42"/>
      <c r="K10" s="42"/>
      <c r="L10" s="42"/>
      <c r="M10" s="41"/>
      <c r="N10" s="42"/>
      <c r="O10" s="42"/>
      <c r="P10" s="52"/>
    </row>
    <row r="11" spans="1:16" s="4" customFormat="1" ht="15" customHeight="1" x14ac:dyDescent="0.2">
      <c r="A11" s="39" t="s">
        <v>15</v>
      </c>
      <c r="B11" s="41"/>
      <c r="C11" s="41"/>
      <c r="D11" s="41"/>
      <c r="E11" s="41"/>
      <c r="F11" s="41"/>
      <c r="G11" s="41"/>
      <c r="H11" s="41"/>
      <c r="I11" s="41"/>
      <c r="J11" s="42"/>
      <c r="K11" s="42"/>
      <c r="L11" s="42"/>
      <c r="M11" s="41"/>
      <c r="N11" s="42"/>
      <c r="O11" s="42"/>
      <c r="P11" s="52"/>
    </row>
    <row r="12" spans="1:16" s="4" customFormat="1" ht="15" customHeight="1" x14ac:dyDescent="0.2">
      <c r="A12" s="38" t="s">
        <v>16</v>
      </c>
      <c r="B12" s="41"/>
      <c r="C12" s="41"/>
      <c r="D12" s="41"/>
      <c r="E12" s="41"/>
      <c r="F12" s="41"/>
      <c r="G12" s="41"/>
      <c r="H12" s="41"/>
      <c r="I12" s="41"/>
      <c r="J12" s="42"/>
      <c r="K12" s="42"/>
      <c r="L12" s="42"/>
      <c r="M12" s="41"/>
      <c r="N12" s="42"/>
      <c r="O12" s="42"/>
      <c r="P12" s="52"/>
    </row>
    <row r="13" spans="1:16" s="4" customFormat="1" ht="15" customHeight="1" x14ac:dyDescent="0.2">
      <c r="A13" s="40"/>
      <c r="B13" s="41"/>
      <c r="C13" s="41"/>
      <c r="D13" s="41"/>
      <c r="E13" s="41"/>
      <c r="F13" s="41"/>
      <c r="G13" s="41"/>
      <c r="H13" s="41"/>
      <c r="I13" s="41"/>
      <c r="J13" s="42"/>
      <c r="K13" s="42"/>
      <c r="L13" s="42"/>
      <c r="M13" s="41"/>
      <c r="N13" s="42"/>
      <c r="O13" s="42"/>
      <c r="P13" s="52"/>
    </row>
    <row r="14" spans="1:16" s="4" customFormat="1" ht="15" customHeight="1" x14ac:dyDescent="0.2">
      <c r="A14" s="45" t="s">
        <v>10</v>
      </c>
      <c r="B14" s="46"/>
      <c r="C14" s="46"/>
      <c r="D14" s="46"/>
      <c r="E14" s="46"/>
      <c r="F14" s="46"/>
      <c r="G14" s="46"/>
      <c r="H14" s="46"/>
      <c r="I14" s="46"/>
      <c r="J14" s="47"/>
      <c r="K14" s="47"/>
      <c r="L14" s="47"/>
      <c r="M14" s="46"/>
      <c r="N14" s="47"/>
      <c r="O14" s="47"/>
      <c r="P14" s="52"/>
    </row>
    <row r="15" spans="1:16" s="4" customFormat="1" ht="15" customHeight="1" x14ac:dyDescent="0.2">
      <c r="A15" s="38" t="s">
        <v>11</v>
      </c>
      <c r="B15" s="46"/>
      <c r="C15" s="46"/>
      <c r="D15" s="46"/>
      <c r="E15" s="46"/>
      <c r="F15" s="46"/>
      <c r="G15" s="46"/>
      <c r="H15" s="46"/>
      <c r="I15" s="46"/>
      <c r="J15" s="47"/>
      <c r="K15" s="47"/>
      <c r="L15" s="47"/>
      <c r="M15" s="46"/>
      <c r="N15" s="47"/>
      <c r="O15" s="47"/>
      <c r="P15" s="52"/>
    </row>
    <row r="16" spans="1:16" s="4" customFormat="1" ht="15" customHeight="1" x14ac:dyDescent="0.2">
      <c r="A16" s="38" t="s">
        <v>84</v>
      </c>
      <c r="B16" s="46"/>
      <c r="C16" s="46"/>
      <c r="D16" s="46"/>
      <c r="E16" s="46"/>
      <c r="F16" s="46"/>
      <c r="G16" s="46"/>
      <c r="H16" s="46"/>
      <c r="I16" s="46"/>
      <c r="J16" s="47"/>
      <c r="K16" s="47"/>
      <c r="L16" s="47"/>
      <c r="M16" s="46"/>
      <c r="N16" s="47"/>
      <c r="O16" s="47"/>
      <c r="P16" s="52"/>
    </row>
    <row r="17" spans="1:16" s="4" customFormat="1" ht="15" customHeight="1" x14ac:dyDescent="0.2">
      <c r="A17" s="38"/>
      <c r="B17" s="46"/>
      <c r="C17" s="46"/>
      <c r="D17" s="46"/>
      <c r="E17" s="46"/>
      <c r="F17" s="46"/>
      <c r="G17" s="46"/>
      <c r="H17" s="46"/>
      <c r="I17" s="46"/>
      <c r="J17" s="47"/>
      <c r="K17" s="47"/>
      <c r="L17" s="47"/>
      <c r="M17" s="46"/>
      <c r="N17" s="47"/>
      <c r="O17" s="47"/>
      <c r="P17" s="52"/>
    </row>
    <row r="18" spans="1:16" s="4" customFormat="1" ht="15" customHeight="1" x14ac:dyDescent="0.2">
      <c r="A18" s="38" t="s">
        <v>83</v>
      </c>
      <c r="B18" s="46"/>
      <c r="C18" s="46"/>
      <c r="D18" s="46"/>
      <c r="E18" s="46"/>
      <c r="F18" s="46"/>
      <c r="G18" s="46"/>
      <c r="H18" s="46"/>
      <c r="I18" s="46"/>
      <c r="J18" s="47"/>
      <c r="K18" s="47"/>
      <c r="L18" s="47"/>
      <c r="M18" s="46"/>
      <c r="N18" s="47"/>
      <c r="O18" s="47"/>
      <c r="P18" s="52"/>
    </row>
    <row r="19" spans="1:16" s="4" customFormat="1" ht="15" customHeight="1" x14ac:dyDescent="0.2">
      <c r="A19" s="38" t="s">
        <v>17</v>
      </c>
      <c r="B19" s="46"/>
      <c r="C19" s="46"/>
      <c r="D19" s="46"/>
      <c r="E19" s="46"/>
      <c r="F19" s="46"/>
      <c r="G19" s="46"/>
      <c r="H19" s="46"/>
      <c r="I19" s="46"/>
      <c r="J19" s="47"/>
      <c r="K19" s="47"/>
      <c r="L19" s="47"/>
      <c r="M19" s="46"/>
      <c r="N19" s="47"/>
      <c r="O19" s="47"/>
      <c r="P19" s="52"/>
    </row>
    <row r="20" spans="1:16" s="4" customFormat="1" ht="15" customHeight="1" x14ac:dyDescent="0.2">
      <c r="A20" s="38"/>
      <c r="B20" s="46"/>
      <c r="C20" s="46"/>
      <c r="D20" s="46"/>
      <c r="E20" s="46"/>
      <c r="F20" s="46"/>
      <c r="G20" s="46"/>
      <c r="H20" s="46"/>
      <c r="I20" s="46"/>
      <c r="J20" s="47"/>
      <c r="K20" s="47"/>
      <c r="L20" s="47"/>
      <c r="M20" s="46"/>
      <c r="N20" s="47"/>
      <c r="O20" s="47"/>
      <c r="P20" s="52"/>
    </row>
    <row r="21" spans="1:16" s="4" customFormat="1" ht="15" customHeight="1" x14ac:dyDescent="0.2">
      <c r="A21" s="53"/>
      <c r="B21" s="54"/>
      <c r="C21" s="54"/>
      <c r="D21" s="54"/>
      <c r="E21" s="54"/>
      <c r="F21" s="54"/>
      <c r="G21" s="54"/>
      <c r="H21" s="54"/>
      <c r="I21" s="54"/>
      <c r="J21" s="55"/>
      <c r="K21" s="55"/>
      <c r="L21" s="55"/>
      <c r="M21" s="54"/>
      <c r="N21" s="55"/>
      <c r="O21" s="55"/>
      <c r="P21" s="56"/>
    </row>
    <row r="23" spans="1:16" ht="13.5" thickBot="1" x14ac:dyDescent="0.25">
      <c r="A23" s="60" t="s">
        <v>82</v>
      </c>
      <c r="B23" s="60"/>
      <c r="C23" s="60"/>
      <c r="D23" s="60"/>
    </row>
    <row r="24" spans="1:16" ht="13.5" thickBot="1" x14ac:dyDescent="0.25">
      <c r="A24" s="5"/>
      <c r="B24" s="6" t="s">
        <v>18</v>
      </c>
      <c r="C24" s="5" t="s">
        <v>19</v>
      </c>
      <c r="D24" s="7"/>
    </row>
    <row r="25" spans="1:16" x14ac:dyDescent="0.2">
      <c r="A25" s="8" t="s">
        <v>20</v>
      </c>
      <c r="B25" s="9" t="s">
        <v>21</v>
      </c>
      <c r="C25" s="9" t="s">
        <v>22</v>
      </c>
      <c r="D25" s="10">
        <v>44000</v>
      </c>
    </row>
    <row r="26" spans="1:16" x14ac:dyDescent="0.2">
      <c r="A26" s="11" t="s">
        <v>23</v>
      </c>
      <c r="B26" s="12" t="s">
        <v>24</v>
      </c>
      <c r="C26" s="12" t="s">
        <v>25</v>
      </c>
      <c r="D26" s="13">
        <v>132000</v>
      </c>
    </row>
    <row r="27" spans="1:16" x14ac:dyDescent="0.2">
      <c r="A27" s="11" t="s">
        <v>26</v>
      </c>
      <c r="B27" s="12" t="s">
        <v>27</v>
      </c>
      <c r="C27" s="12" t="s">
        <v>28</v>
      </c>
      <c r="D27" s="14">
        <v>8</v>
      </c>
    </row>
    <row r="28" spans="1:16" x14ac:dyDescent="0.2">
      <c r="A28" s="11" t="s">
        <v>29</v>
      </c>
      <c r="B28" s="12" t="s">
        <v>30</v>
      </c>
      <c r="C28" s="12" t="s">
        <v>25</v>
      </c>
      <c r="D28" s="13">
        <v>30000</v>
      </c>
    </row>
    <row r="29" spans="1:16" x14ac:dyDescent="0.2">
      <c r="A29" s="11" t="s">
        <v>31</v>
      </c>
      <c r="B29" s="12" t="s">
        <v>32</v>
      </c>
      <c r="C29" s="12" t="s">
        <v>33</v>
      </c>
      <c r="D29" s="15">
        <v>1.4999999999999999E-2</v>
      </c>
    </row>
    <row r="30" spans="1:16" x14ac:dyDescent="0.2">
      <c r="A30" s="11" t="s">
        <v>34</v>
      </c>
      <c r="B30" s="12" t="s">
        <v>35</v>
      </c>
      <c r="C30" s="12" t="s">
        <v>36</v>
      </c>
      <c r="D30" s="14">
        <v>25</v>
      </c>
    </row>
    <row r="31" spans="1:16" x14ac:dyDescent="0.2">
      <c r="A31" s="11" t="s">
        <v>37</v>
      </c>
      <c r="B31" s="12" t="s">
        <v>38</v>
      </c>
      <c r="C31" s="12" t="s">
        <v>39</v>
      </c>
      <c r="D31" s="16">
        <v>2.1</v>
      </c>
      <c r="E31" s="17"/>
    </row>
    <row r="32" spans="1:16" x14ac:dyDescent="0.2">
      <c r="A32" s="11" t="s">
        <v>40</v>
      </c>
      <c r="B32" s="12" t="s">
        <v>41</v>
      </c>
      <c r="C32" s="12" t="s">
        <v>42</v>
      </c>
      <c r="D32" s="14">
        <v>0.5</v>
      </c>
    </row>
    <row r="33" spans="1:8" x14ac:dyDescent="0.2">
      <c r="A33" s="11" t="s">
        <v>43</v>
      </c>
      <c r="B33" s="12" t="s">
        <v>44</v>
      </c>
      <c r="C33" s="12" t="s">
        <v>45</v>
      </c>
      <c r="D33" s="13">
        <v>4500</v>
      </c>
    </row>
    <row r="34" spans="1:8" x14ac:dyDescent="0.2">
      <c r="A34" s="11" t="s">
        <v>46</v>
      </c>
      <c r="B34" s="12" t="s">
        <v>47</v>
      </c>
      <c r="C34" s="12" t="s">
        <v>22</v>
      </c>
      <c r="D34" s="13">
        <v>50000</v>
      </c>
    </row>
    <row r="35" spans="1:8" x14ac:dyDescent="0.2">
      <c r="A35" s="11" t="s">
        <v>48</v>
      </c>
      <c r="B35" s="12" t="s">
        <v>49</v>
      </c>
      <c r="C35" s="12" t="s">
        <v>50</v>
      </c>
      <c r="D35" s="13">
        <v>2250</v>
      </c>
    </row>
    <row r="36" spans="1:8" x14ac:dyDescent="0.2">
      <c r="A36" s="11" t="s">
        <v>51</v>
      </c>
      <c r="B36" s="12" t="s">
        <v>52</v>
      </c>
      <c r="C36" s="12" t="s">
        <v>50</v>
      </c>
      <c r="D36" s="13">
        <v>1675</v>
      </c>
    </row>
    <row r="37" spans="1:8" x14ac:dyDescent="0.2">
      <c r="A37" s="11" t="s">
        <v>53</v>
      </c>
      <c r="B37" s="12" t="s">
        <v>54</v>
      </c>
      <c r="C37" s="12" t="s">
        <v>55</v>
      </c>
      <c r="D37" s="13">
        <v>45</v>
      </c>
    </row>
    <row r="38" spans="1:8" ht="13.5" thickBot="1" x14ac:dyDescent="0.25">
      <c r="A38" s="18" t="s">
        <v>56</v>
      </c>
      <c r="B38" s="19" t="s">
        <v>57</v>
      </c>
      <c r="C38" s="19" t="s">
        <v>58</v>
      </c>
      <c r="D38" s="20">
        <v>25.25</v>
      </c>
    </row>
    <row r="40" spans="1:8" ht="13.5" thickBot="1" x14ac:dyDescent="0.25"/>
    <row r="41" spans="1:8" x14ac:dyDescent="0.2">
      <c r="A41" s="21" t="s">
        <v>59</v>
      </c>
      <c r="B41" s="22"/>
      <c r="C41" s="23"/>
      <c r="D41" s="23"/>
      <c r="E41" s="23"/>
      <c r="F41" s="23"/>
      <c r="G41" s="23"/>
      <c r="H41" s="24"/>
    </row>
    <row r="42" spans="1:8" x14ac:dyDescent="0.2">
      <c r="A42" s="25"/>
      <c r="H42" s="26"/>
    </row>
    <row r="43" spans="1:8" x14ac:dyDescent="0.2">
      <c r="A43" s="25" t="s">
        <v>60</v>
      </c>
      <c r="C43" s="3" t="s">
        <v>61</v>
      </c>
      <c r="G43" s="27"/>
      <c r="H43" s="28">
        <f>((D30*D31)/100)*D25</f>
        <v>23100</v>
      </c>
    </row>
    <row r="44" spans="1:8" x14ac:dyDescent="0.2">
      <c r="A44" s="25" t="s">
        <v>41</v>
      </c>
      <c r="C44" s="3" t="s">
        <v>62</v>
      </c>
      <c r="H44" s="28">
        <f>D32*D25</f>
        <v>22000</v>
      </c>
    </row>
    <row r="45" spans="1:8" x14ac:dyDescent="0.2">
      <c r="A45" s="25" t="s">
        <v>63</v>
      </c>
      <c r="C45" s="3" t="s">
        <v>64</v>
      </c>
      <c r="H45" s="28">
        <f>D33/D34*D25</f>
        <v>3960</v>
      </c>
    </row>
    <row r="46" spans="1:8" ht="13.5" thickBot="1" x14ac:dyDescent="0.25">
      <c r="A46" s="29" t="s">
        <v>65</v>
      </c>
      <c r="B46" s="30"/>
      <c r="C46" s="30"/>
      <c r="D46" s="30"/>
      <c r="E46" s="30"/>
      <c r="F46" s="30"/>
      <c r="G46" s="30"/>
      <c r="H46" s="31">
        <f>SUM(H43:H45)</f>
        <v>49060</v>
      </c>
    </row>
    <row r="47" spans="1:8" ht="13.5" thickBot="1" x14ac:dyDescent="0.25">
      <c r="A47" s="32"/>
      <c r="B47" s="32"/>
    </row>
    <row r="48" spans="1:8" x14ac:dyDescent="0.2">
      <c r="A48" s="21" t="s">
        <v>66</v>
      </c>
      <c r="B48" s="22"/>
      <c r="C48" s="23"/>
      <c r="D48" s="23"/>
      <c r="E48" s="23"/>
      <c r="F48" s="23"/>
      <c r="G48" s="23"/>
      <c r="H48" s="24"/>
    </row>
    <row r="49" spans="1:8" x14ac:dyDescent="0.2">
      <c r="A49" s="25"/>
      <c r="H49" s="26"/>
    </row>
    <row r="50" spans="1:8" x14ac:dyDescent="0.2">
      <c r="A50" s="25" t="s">
        <v>67</v>
      </c>
      <c r="C50" s="3" t="s">
        <v>68</v>
      </c>
      <c r="H50" s="28">
        <f>(D26-D28-D33)/10</f>
        <v>9750</v>
      </c>
    </row>
    <row r="51" spans="1:8" x14ac:dyDescent="0.2">
      <c r="A51" s="25" t="s">
        <v>69</v>
      </c>
      <c r="C51" s="3" t="s">
        <v>70</v>
      </c>
      <c r="H51" s="28">
        <f>(D26+D28)/2*D29</f>
        <v>1215</v>
      </c>
    </row>
    <row r="52" spans="1:8" x14ac:dyDescent="0.2">
      <c r="A52" s="25" t="s">
        <v>49</v>
      </c>
      <c r="C52" s="3" t="s">
        <v>48</v>
      </c>
      <c r="H52" s="28">
        <f>D35</f>
        <v>2250</v>
      </c>
    </row>
    <row r="53" spans="1:8" x14ac:dyDescent="0.2">
      <c r="A53" s="25" t="s">
        <v>52</v>
      </c>
      <c r="C53" s="3" t="s">
        <v>51</v>
      </c>
      <c r="H53" s="28">
        <f>D36</f>
        <v>1675</v>
      </c>
    </row>
    <row r="54" spans="1:8" ht="13.5" thickBot="1" x14ac:dyDescent="0.25">
      <c r="A54" s="29" t="s">
        <v>71</v>
      </c>
      <c r="B54" s="30"/>
      <c r="C54" s="30"/>
      <c r="D54" s="30"/>
      <c r="E54" s="30"/>
      <c r="F54" s="30"/>
      <c r="G54" s="30"/>
      <c r="H54" s="31">
        <f>SUM(H50:H53)</f>
        <v>14890</v>
      </c>
    </row>
    <row r="55" spans="1:8" ht="13.5" thickBot="1" x14ac:dyDescent="0.25"/>
    <row r="56" spans="1:8" x14ac:dyDescent="0.2">
      <c r="A56" s="33" t="s">
        <v>72</v>
      </c>
      <c r="B56" s="23"/>
      <c r="C56" s="23" t="s">
        <v>73</v>
      </c>
      <c r="D56" s="23"/>
      <c r="E56" s="23"/>
      <c r="F56" s="23"/>
      <c r="G56" s="23"/>
      <c r="H56" s="34">
        <f>H46+H54</f>
        <v>63950</v>
      </c>
    </row>
    <row r="57" spans="1:8" ht="13.5" thickBot="1" x14ac:dyDescent="0.25">
      <c r="A57" s="29" t="s">
        <v>74</v>
      </c>
      <c r="B57" s="30"/>
      <c r="C57" s="30" t="s">
        <v>75</v>
      </c>
      <c r="D57" s="30"/>
      <c r="E57" s="30"/>
      <c r="F57" s="30"/>
      <c r="G57" s="30"/>
      <c r="H57" s="35">
        <f>H56/D25</f>
        <v>1.4534090909090909</v>
      </c>
    </row>
    <row r="58" spans="1:8" ht="13.5" thickBot="1" x14ac:dyDescent="0.25"/>
    <row r="59" spans="1:8" x14ac:dyDescent="0.2">
      <c r="A59" s="33" t="s">
        <v>76</v>
      </c>
      <c r="B59" s="23"/>
      <c r="C59" s="23"/>
      <c r="D59" s="23"/>
      <c r="E59" s="23"/>
      <c r="F59" s="23"/>
      <c r="G59" s="23"/>
      <c r="H59" s="34"/>
    </row>
    <row r="60" spans="1:8" ht="13.5" thickBot="1" x14ac:dyDescent="0.25">
      <c r="A60" s="29" t="s">
        <v>77</v>
      </c>
      <c r="B60" s="30"/>
      <c r="C60" s="30" t="s">
        <v>78</v>
      </c>
      <c r="D60" s="30"/>
      <c r="E60" s="30"/>
      <c r="F60" s="30"/>
      <c r="G60" s="30"/>
      <c r="H60" s="35">
        <f>D38/D37</f>
        <v>0.56111111111111112</v>
      </c>
    </row>
    <row r="61" spans="1:8" ht="13.5" thickBot="1" x14ac:dyDescent="0.25"/>
    <row r="62" spans="1:8" ht="21" thickBot="1" x14ac:dyDescent="0.6">
      <c r="A62" s="6" t="s">
        <v>79</v>
      </c>
      <c r="B62" s="36"/>
      <c r="C62" s="36"/>
      <c r="D62" s="36"/>
      <c r="E62" s="36"/>
      <c r="F62" s="36"/>
      <c r="G62" s="36"/>
      <c r="H62" s="37">
        <f>H57+H60</f>
        <v>2.014520202020202</v>
      </c>
    </row>
  </sheetData>
  <mergeCells count="4">
    <mergeCell ref="A1:P1"/>
    <mergeCell ref="A2:P2"/>
    <mergeCell ref="A3:P3"/>
    <mergeCell ref="A23:D23"/>
  </mergeCells>
  <pageMargins left="0.25" right="0.25"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BF37-8D6F-4DED-9C73-C9613276985D}">
  <dimension ref="A1:P27"/>
  <sheetViews>
    <sheetView tabSelected="1" workbookViewId="0">
      <selection activeCell="K9" sqref="K9"/>
    </sheetView>
  </sheetViews>
  <sheetFormatPr defaultColWidth="8.85546875" defaultRowHeight="12.75" x14ac:dyDescent="0.2"/>
  <cols>
    <col min="1" max="1" width="65.28515625" style="61" customWidth="1"/>
    <col min="2" max="2" width="30.28515625" style="61" customWidth="1"/>
    <col min="3" max="3" width="14.140625" style="64" customWidth="1"/>
    <col min="4" max="4" width="12.42578125" style="64" customWidth="1"/>
    <col min="5" max="6" width="13.85546875" style="64" customWidth="1"/>
    <col min="7" max="7" width="12.42578125" style="64" customWidth="1"/>
    <col min="8" max="8" width="19.85546875" style="64" customWidth="1"/>
    <col min="9" max="9" width="10.5703125" style="61" bestFit="1" customWidth="1"/>
    <col min="10" max="16384" width="8.85546875" style="61"/>
  </cols>
  <sheetData>
    <row r="1" spans="1:16" ht="18" x14ac:dyDescent="0.2">
      <c r="A1" s="70" t="s">
        <v>89</v>
      </c>
      <c r="B1" s="70"/>
      <c r="C1" s="70"/>
      <c r="D1" s="70"/>
      <c r="E1" s="70"/>
      <c r="F1" s="71"/>
      <c r="G1" s="71"/>
      <c r="H1" s="71"/>
      <c r="I1" s="71"/>
      <c r="J1" s="71"/>
      <c r="K1" s="71"/>
      <c r="L1" s="71"/>
      <c r="M1" s="71"/>
      <c r="N1" s="71"/>
      <c r="O1" s="71"/>
      <c r="P1" s="71"/>
    </row>
    <row r="2" spans="1:16" ht="15.75" x14ac:dyDescent="0.2">
      <c r="A2" s="72" t="s">
        <v>92</v>
      </c>
      <c r="B2" s="72"/>
      <c r="C2" s="72"/>
      <c r="D2" s="72"/>
      <c r="E2" s="72"/>
      <c r="F2" s="72"/>
      <c r="G2" s="72"/>
      <c r="H2" s="72"/>
      <c r="I2" s="72"/>
      <c r="J2" s="72"/>
      <c r="K2" s="72"/>
      <c r="L2" s="72"/>
      <c r="M2" s="72"/>
      <c r="N2" s="72"/>
      <c r="O2" s="72"/>
      <c r="P2" s="72"/>
    </row>
    <row r="3" spans="1:16" s="62" customFormat="1" ht="15.75" x14ac:dyDescent="0.2">
      <c r="A3" s="73"/>
      <c r="B3" s="73"/>
      <c r="C3" s="73"/>
      <c r="D3" s="73"/>
      <c r="E3" s="73"/>
      <c r="F3" s="73"/>
      <c r="G3" s="73"/>
      <c r="H3" s="73"/>
      <c r="I3" s="74"/>
      <c r="J3" s="74"/>
      <c r="K3" s="74"/>
      <c r="L3" s="74"/>
      <c r="M3" s="74"/>
      <c r="N3" s="74"/>
      <c r="O3" s="74"/>
      <c r="P3" s="74"/>
    </row>
    <row r="4" spans="1:16" ht="15.75" x14ac:dyDescent="0.2">
      <c r="A4" s="75"/>
      <c r="B4" s="75"/>
      <c r="C4" s="75"/>
      <c r="D4" s="75"/>
      <c r="E4" s="75"/>
      <c r="F4" s="75"/>
      <c r="G4" s="75"/>
      <c r="H4" s="75"/>
      <c r="I4" s="71"/>
      <c r="J4" s="71"/>
      <c r="K4" s="71"/>
      <c r="L4" s="71"/>
      <c r="M4" s="71"/>
      <c r="N4" s="71"/>
      <c r="O4" s="71"/>
      <c r="P4" s="71"/>
    </row>
    <row r="5" spans="1:16" ht="25.15" customHeight="1" x14ac:dyDescent="0.2">
      <c r="A5" s="107" t="s">
        <v>7</v>
      </c>
      <c r="B5" s="63"/>
      <c r="C5" s="63"/>
      <c r="D5" s="63"/>
    </row>
    <row r="6" spans="1:16" x14ac:dyDescent="0.2">
      <c r="A6" s="71"/>
      <c r="B6" s="71"/>
    </row>
    <row r="7" spans="1:16" ht="75" x14ac:dyDescent="0.2">
      <c r="A7" s="76" t="s">
        <v>88</v>
      </c>
      <c r="B7" s="76" t="s">
        <v>96</v>
      </c>
      <c r="C7" s="77" t="s">
        <v>85</v>
      </c>
      <c r="D7" s="77" t="s">
        <v>0</v>
      </c>
      <c r="E7" s="77" t="s">
        <v>3</v>
      </c>
      <c r="F7" s="77" t="s">
        <v>6</v>
      </c>
      <c r="G7" s="77" t="s">
        <v>4</v>
      </c>
      <c r="H7" s="77" t="s">
        <v>1</v>
      </c>
    </row>
    <row r="8" spans="1:16" ht="89.25" x14ac:dyDescent="0.2">
      <c r="A8" s="83" t="s">
        <v>95</v>
      </c>
      <c r="B8" s="83" t="s">
        <v>2</v>
      </c>
      <c r="C8" s="82">
        <v>50</v>
      </c>
      <c r="D8" s="78">
        <v>2850</v>
      </c>
      <c r="E8" s="79"/>
      <c r="F8" s="79"/>
      <c r="G8" s="79"/>
      <c r="H8" s="80">
        <f>D8*C8</f>
        <v>142500</v>
      </c>
    </row>
    <row r="9" spans="1:16" ht="38.25" x14ac:dyDescent="0.2">
      <c r="A9" s="83" t="s">
        <v>94</v>
      </c>
      <c r="B9" s="83" t="s">
        <v>2</v>
      </c>
      <c r="C9" s="65">
        <v>0</v>
      </c>
      <c r="D9" s="78">
        <v>2850</v>
      </c>
      <c r="E9" s="79"/>
      <c r="F9" s="79"/>
      <c r="G9" s="79"/>
      <c r="H9" s="80">
        <f>D9*C9</f>
        <v>0</v>
      </c>
    </row>
    <row r="10" spans="1:16" x14ac:dyDescent="0.2">
      <c r="A10" s="83" t="s">
        <v>93</v>
      </c>
      <c r="B10" s="66" t="s">
        <v>2</v>
      </c>
      <c r="C10" s="79" t="s">
        <v>2</v>
      </c>
      <c r="D10" s="79" t="s">
        <v>2</v>
      </c>
      <c r="E10" s="78">
        <v>500</v>
      </c>
      <c r="F10" s="67">
        <v>0</v>
      </c>
      <c r="G10" s="81">
        <v>2.0099999999999998</v>
      </c>
      <c r="H10" s="80">
        <f>E10*F10*G10</f>
        <v>0</v>
      </c>
      <c r="I10" s="68"/>
    </row>
    <row r="11" spans="1:16" x14ac:dyDescent="0.2">
      <c r="A11" s="83"/>
      <c r="B11" s="83"/>
      <c r="C11" s="79"/>
      <c r="D11" s="79"/>
      <c r="E11" s="78"/>
      <c r="F11" s="78"/>
      <c r="G11" s="81"/>
      <c r="H11" s="80"/>
    </row>
    <row r="12" spans="1:16" ht="27" customHeight="1" x14ac:dyDescent="0.2">
      <c r="A12" s="84" t="s">
        <v>98</v>
      </c>
      <c r="B12" s="84" t="s">
        <v>2</v>
      </c>
      <c r="C12" s="85" t="s">
        <v>2</v>
      </c>
      <c r="D12" s="85" t="s">
        <v>2</v>
      </c>
      <c r="E12" s="85"/>
      <c r="F12" s="85"/>
      <c r="G12" s="85"/>
      <c r="H12" s="86">
        <f>(H8+H9)-H10</f>
        <v>142500</v>
      </c>
    </row>
    <row r="13" spans="1:16" x14ac:dyDescent="0.2">
      <c r="A13" s="71"/>
      <c r="B13" s="71"/>
      <c r="C13" s="87"/>
      <c r="D13" s="87"/>
      <c r="E13" s="87"/>
      <c r="F13" s="87"/>
      <c r="G13" s="87"/>
      <c r="H13" s="87"/>
    </row>
    <row r="14" spans="1:16" x14ac:dyDescent="0.2">
      <c r="A14" s="88"/>
      <c r="B14" s="89"/>
      <c r="C14" s="90"/>
      <c r="D14" s="90"/>
      <c r="E14" s="90"/>
      <c r="F14" s="90"/>
      <c r="G14" s="90"/>
      <c r="H14" s="91"/>
    </row>
    <row r="15" spans="1:16" s="69" customFormat="1" ht="30" customHeight="1" x14ac:dyDescent="0.2">
      <c r="A15" s="92" t="s">
        <v>86</v>
      </c>
      <c r="B15" s="93"/>
      <c r="C15" s="93"/>
      <c r="D15" s="93"/>
      <c r="E15" s="93"/>
      <c r="F15" s="93"/>
      <c r="G15" s="93"/>
      <c r="H15" s="94"/>
    </row>
    <row r="16" spans="1:16" s="69" customFormat="1" ht="13.15" customHeight="1" x14ac:dyDescent="0.2">
      <c r="A16" s="95"/>
      <c r="B16" s="96"/>
      <c r="C16" s="96"/>
      <c r="D16" s="96"/>
      <c r="E16" s="96"/>
      <c r="F16" s="96"/>
      <c r="G16" s="96"/>
      <c r="H16" s="97"/>
    </row>
    <row r="17" spans="1:8" s="69" customFormat="1" x14ac:dyDescent="0.2">
      <c r="A17" s="98" t="s">
        <v>97</v>
      </c>
      <c r="B17" s="99"/>
      <c r="C17" s="99"/>
      <c r="D17" s="99"/>
      <c r="E17" s="99"/>
      <c r="F17" s="99"/>
      <c r="G17" s="99"/>
      <c r="H17" s="100"/>
    </row>
    <row r="18" spans="1:8" s="69" customFormat="1" x14ac:dyDescent="0.2">
      <c r="A18" s="98" t="s">
        <v>87</v>
      </c>
      <c r="B18" s="99"/>
      <c r="C18" s="99"/>
      <c r="D18" s="99"/>
      <c r="E18" s="99"/>
      <c r="F18" s="99"/>
      <c r="G18" s="99"/>
      <c r="H18" s="100"/>
    </row>
    <row r="19" spans="1:8" s="69" customFormat="1" x14ac:dyDescent="0.2">
      <c r="A19" s="101" t="s">
        <v>8</v>
      </c>
      <c r="B19" s="102"/>
      <c r="C19" s="102"/>
      <c r="D19" s="102"/>
      <c r="E19" s="102"/>
      <c r="F19" s="102"/>
      <c r="G19" s="102"/>
      <c r="H19" s="103"/>
    </row>
    <row r="20" spans="1:8" s="69" customFormat="1" x14ac:dyDescent="0.2">
      <c r="A20" s="98" t="s">
        <v>81</v>
      </c>
      <c r="B20" s="99"/>
      <c r="C20" s="99"/>
      <c r="D20" s="99"/>
      <c r="E20" s="99"/>
      <c r="F20" s="99"/>
      <c r="G20" s="99"/>
      <c r="H20" s="100"/>
    </row>
    <row r="21" spans="1:8" s="69" customFormat="1" x14ac:dyDescent="0.2">
      <c r="A21" s="98" t="s">
        <v>80</v>
      </c>
      <c r="B21" s="99"/>
      <c r="C21" s="99"/>
      <c r="D21" s="99"/>
      <c r="E21" s="99"/>
      <c r="F21" s="99"/>
      <c r="G21" s="99"/>
      <c r="H21" s="100"/>
    </row>
    <row r="22" spans="1:8" s="69" customFormat="1" x14ac:dyDescent="0.2">
      <c r="A22" s="98" t="s">
        <v>5</v>
      </c>
      <c r="B22" s="99"/>
      <c r="C22" s="99"/>
      <c r="D22" s="99"/>
      <c r="E22" s="99"/>
      <c r="F22" s="99"/>
      <c r="G22" s="99"/>
      <c r="H22" s="100"/>
    </row>
    <row r="23" spans="1:8" s="69" customFormat="1" x14ac:dyDescent="0.2">
      <c r="A23" s="104"/>
      <c r="B23" s="105"/>
      <c r="C23" s="105"/>
      <c r="D23" s="105"/>
      <c r="E23" s="105"/>
      <c r="F23" s="105"/>
      <c r="G23" s="105"/>
      <c r="H23" s="106"/>
    </row>
    <row r="24" spans="1:8" x14ac:dyDescent="0.2">
      <c r="A24" s="71"/>
      <c r="B24" s="71"/>
      <c r="C24" s="87"/>
      <c r="D24" s="87"/>
      <c r="E24" s="87"/>
      <c r="F24" s="87"/>
      <c r="G24" s="87"/>
      <c r="H24" s="87"/>
    </row>
    <row r="25" spans="1:8" x14ac:dyDescent="0.2">
      <c r="A25" s="71"/>
      <c r="B25" s="71"/>
      <c r="C25" s="87"/>
      <c r="D25" s="87"/>
      <c r="E25" s="87"/>
      <c r="F25" s="87"/>
      <c r="G25" s="87"/>
      <c r="H25" s="87"/>
    </row>
    <row r="26" spans="1:8" x14ac:dyDescent="0.2">
      <c r="A26" s="71"/>
      <c r="B26" s="71"/>
      <c r="C26" s="87"/>
      <c r="D26" s="87"/>
      <c r="E26" s="87"/>
      <c r="F26" s="87"/>
      <c r="G26" s="87"/>
      <c r="H26" s="87"/>
    </row>
    <row r="27" spans="1:8" x14ac:dyDescent="0.2">
      <c r="A27" s="71"/>
      <c r="B27" s="71"/>
      <c r="C27" s="87"/>
      <c r="D27" s="87"/>
      <c r="E27" s="87"/>
      <c r="F27" s="87"/>
      <c r="G27" s="87"/>
      <c r="H27" s="87"/>
    </row>
  </sheetData>
  <sheetProtection algorithmName="SHA-512" hashValue="bxE75dfu8JYeUjUrRDqjOAx9jb/0H5N/LCYeR4kQB1/KAVPC+6yqw757grPuVy2uWcasMkb8N8PUftSrWxFUqA==" saltValue="6bTpSq7b1gnmJP4kc7SAIw==" spinCount="100000" sheet="1" objects="1" scenarios="1"/>
  <mergeCells count="12">
    <mergeCell ref="A23:H23"/>
    <mergeCell ref="A15:H15"/>
    <mergeCell ref="A17:H17"/>
    <mergeCell ref="A18:H18"/>
    <mergeCell ref="A19:H19"/>
    <mergeCell ref="A20:H20"/>
    <mergeCell ref="A21:H21"/>
    <mergeCell ref="A1:E1"/>
    <mergeCell ref="A2:P2"/>
    <mergeCell ref="A3:H3"/>
    <mergeCell ref="B5:D5"/>
    <mergeCell ref="A22:H2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Verwerking OPK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 (Gemeente Oosterhout)</dc:creator>
  <cp:lastModifiedBy>Driek van Griensven (Gemeente Oosterhout)</cp:lastModifiedBy>
  <cp:lastPrinted>2022-07-05T11:54:39Z</cp:lastPrinted>
  <dcterms:created xsi:type="dcterms:W3CDTF">2022-06-03T09:27:47Z</dcterms:created>
  <dcterms:modified xsi:type="dcterms:W3CDTF">2023-11-02T11:25:15Z</dcterms:modified>
</cp:coreProperties>
</file>