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filterPrivacy="1" codeName="ThisWorkbook" autoCompressPictures="0"/>
  <xr:revisionPtr revIDLastSave="0" documentId="13_ncr:1_{763598A3-B3ED-E649-972E-0E565F75ED3A}" xr6:coauthVersionLast="47" xr6:coauthVersionMax="47" xr10:uidLastSave="{00000000-0000-0000-0000-000000000000}"/>
  <bookViews>
    <workbookView xWindow="32540" yWindow="500" windowWidth="36100" windowHeight="19520" activeTab="9" xr2:uid="{00000000-000D-0000-FFFF-FFFF00000000}"/>
  </bookViews>
  <sheets>
    <sheet name="Beoordelen kwaliteit" sheetId="6" r:id="rId1"/>
    <sheet name="Beoordelaar 1" sheetId="7" r:id="rId2"/>
    <sheet name="Beoordelaar 2" sheetId="15" r:id="rId3"/>
    <sheet name="Beoordelaar 3" sheetId="16" r:id="rId4"/>
    <sheet name="Beoordelaar 4" sheetId="17" r:id="rId5"/>
    <sheet name="Beoordelaar 5" sheetId="18" r:id="rId6"/>
    <sheet name="Beoordelaar 6" sheetId="19" r:id="rId7"/>
    <sheet name="Beoordelaar 7" sheetId="20" r:id="rId8"/>
    <sheet name="Consensus" sheetId="9" r:id="rId9"/>
    <sheet name="Eindscores" sheetId="21" r:id="rId10"/>
  </sheets>
  <definedNames>
    <definedName name="SCORE">'Beoordelen kwaliteit'!$C$3:$C$8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9" l="1"/>
  <c r="D39" i="9"/>
  <c r="D29" i="9"/>
  <c r="G29" i="9"/>
  <c r="J29" i="9"/>
  <c r="J20" i="9"/>
  <c r="G20" i="9"/>
  <c r="D20" i="9"/>
  <c r="J38" i="9"/>
  <c r="G38" i="9"/>
  <c r="D38" i="9"/>
  <c r="J11" i="9"/>
  <c r="G11" i="9"/>
  <c r="D11" i="9"/>
  <c r="J39" i="9"/>
  <c r="A10" i="20"/>
  <c r="A9" i="20"/>
  <c r="A8" i="20"/>
  <c r="A7" i="20"/>
  <c r="A6" i="20"/>
  <c r="A5" i="20"/>
  <c r="A4" i="20"/>
  <c r="A3" i="20"/>
  <c r="A10" i="19"/>
  <c r="A9" i="19"/>
  <c r="A8" i="19"/>
  <c r="A7" i="19"/>
  <c r="A6" i="19"/>
  <c r="A5" i="19"/>
  <c r="A4" i="19"/>
  <c r="A3" i="19"/>
  <c r="A10" i="18"/>
  <c r="A9" i="18"/>
  <c r="A8" i="18"/>
  <c r="A7" i="18"/>
  <c r="A6" i="18"/>
  <c r="A5" i="18"/>
  <c r="A4" i="18"/>
  <c r="A3" i="18"/>
  <c r="A10" i="17"/>
  <c r="A9" i="17"/>
  <c r="A8" i="17"/>
  <c r="A7" i="17"/>
  <c r="A6" i="17"/>
  <c r="A5" i="17"/>
  <c r="A4" i="17"/>
  <c r="A3" i="17"/>
  <c r="A10" i="16"/>
  <c r="A9" i="16"/>
  <c r="A8" i="16"/>
  <c r="A7" i="16"/>
  <c r="A6" i="16"/>
  <c r="A5" i="16"/>
  <c r="A4" i="16"/>
  <c r="A3" i="16"/>
  <c r="A10" i="15"/>
  <c r="A9" i="15"/>
  <c r="A8" i="15"/>
  <c r="A7" i="15"/>
  <c r="A6" i="15"/>
  <c r="A5" i="15"/>
  <c r="A4" i="15"/>
  <c r="A3" i="15"/>
  <c r="A4" i="21"/>
  <c r="C4" i="21"/>
  <c r="C5" i="21"/>
  <c r="C9" i="21"/>
  <c r="G4" i="21"/>
  <c r="G5" i="21"/>
  <c r="G9" i="21"/>
  <c r="E4" i="21"/>
  <c r="E5" i="21"/>
  <c r="E9" i="21"/>
  <c r="J36" i="9"/>
  <c r="J35" i="9"/>
  <c r="G36" i="9"/>
  <c r="G35" i="9"/>
  <c r="D36" i="9"/>
  <c r="D35" i="9"/>
  <c r="J27" i="9"/>
  <c r="J26" i="9"/>
  <c r="G27" i="9"/>
  <c r="G26" i="9"/>
  <c r="D27" i="9"/>
  <c r="D26" i="9"/>
  <c r="J18" i="9"/>
  <c r="J17" i="9"/>
  <c r="G18" i="9"/>
  <c r="G17" i="9"/>
  <c r="D18" i="9"/>
  <c r="D17" i="9"/>
  <c r="J9" i="9"/>
  <c r="J8" i="9"/>
  <c r="G9" i="9"/>
  <c r="G8" i="9"/>
  <c r="D9" i="9"/>
  <c r="D8" i="9"/>
  <c r="B36" i="9"/>
  <c r="B35" i="9"/>
  <c r="B27" i="9"/>
  <c r="B26" i="9"/>
  <c r="B18" i="9"/>
  <c r="B17" i="9"/>
  <c r="B31" i="9"/>
  <c r="B32" i="9"/>
  <c r="B33" i="9"/>
  <c r="B34" i="9"/>
  <c r="B30" i="9"/>
  <c r="B22" i="9"/>
  <c r="B23" i="9"/>
  <c r="B24" i="9"/>
  <c r="B25" i="9"/>
  <c r="B21" i="9"/>
  <c r="B13" i="9"/>
  <c r="B14" i="9"/>
  <c r="B15" i="9"/>
  <c r="B16" i="9"/>
  <c r="B12" i="9"/>
  <c r="J34" i="9"/>
  <c r="J33" i="9"/>
  <c r="J32" i="9"/>
  <c r="J31" i="9"/>
  <c r="J30" i="9"/>
  <c r="J25" i="9"/>
  <c r="J24" i="9"/>
  <c r="J23" i="9"/>
  <c r="J16" i="9"/>
  <c r="J15" i="9"/>
  <c r="J14" i="9"/>
  <c r="J7" i="9"/>
  <c r="J6" i="9"/>
  <c r="J5" i="9"/>
  <c r="G34" i="9"/>
  <c r="G33" i="9"/>
  <c r="G32" i="9"/>
  <c r="G31" i="9"/>
  <c r="G30" i="9"/>
  <c r="G25" i="9"/>
  <c r="G24" i="9"/>
  <c r="G23" i="9"/>
  <c r="G16" i="9"/>
  <c r="G15" i="9"/>
  <c r="G14" i="9"/>
  <c r="G7" i="9"/>
  <c r="G6" i="9"/>
  <c r="G5" i="9"/>
  <c r="D34" i="9"/>
  <c r="D33" i="9"/>
  <c r="D32" i="9"/>
  <c r="D31" i="9"/>
  <c r="D30" i="9"/>
  <c r="D25" i="9"/>
  <c r="D24" i="9"/>
  <c r="D23" i="9"/>
  <c r="D16" i="9"/>
  <c r="D15" i="9"/>
  <c r="D14" i="9"/>
  <c r="D7" i="9"/>
  <c r="D6" i="9"/>
  <c r="D5" i="9"/>
  <c r="J21" i="9"/>
  <c r="G21" i="9"/>
  <c r="D21" i="9"/>
  <c r="A30" i="9"/>
  <c r="A10" i="7"/>
  <c r="A8" i="7"/>
  <c r="A6" i="7"/>
  <c r="A4" i="7"/>
  <c r="A9" i="7"/>
  <c r="J22" i="9"/>
  <c r="J12" i="9"/>
  <c r="G22" i="9"/>
  <c r="G12" i="9"/>
  <c r="D22" i="9"/>
  <c r="D12" i="9"/>
  <c r="D2" i="9"/>
  <c r="A21" i="9"/>
  <c r="A7" i="7"/>
  <c r="J13" i="9"/>
  <c r="G13" i="9"/>
  <c r="D13" i="9"/>
  <c r="J3" i="9"/>
  <c r="J4" i="9"/>
  <c r="G3" i="9"/>
  <c r="G4" i="9"/>
  <c r="D3" i="9"/>
  <c r="D4" i="9"/>
  <c r="J2" i="9"/>
  <c r="G2" i="9"/>
  <c r="A2" i="9"/>
  <c r="A5" i="7"/>
  <c r="A3" i="7"/>
  <c r="A12" i="9"/>
  <c r="A3" i="9"/>
</calcChain>
</file>

<file path=xl/sharedStrings.xml><?xml version="1.0" encoding="utf-8"?>
<sst xmlns="http://schemas.openxmlformats.org/spreadsheetml/2006/main" count="313" uniqueCount="46">
  <si>
    <t>&lt;MOTIVATIE&gt;</t>
  </si>
  <si>
    <t>Consensus</t>
  </si>
  <si>
    <t>SCORE</t>
  </si>
  <si>
    <t>Score:</t>
  </si>
  <si>
    <t>De afzonderlijke items zullen worden beoordeeld met:</t>
  </si>
  <si>
    <t>Inschrijver 1</t>
  </si>
  <si>
    <t>Inschrijver 2</t>
  </si>
  <si>
    <t>Inschrijver 3</t>
  </si>
  <si>
    <t>SCORE:</t>
  </si>
  <si>
    <t>Motivatie consensus</t>
  </si>
  <si>
    <t>&lt;&lt;MOTIVATIE&gt;&gt;</t>
  </si>
  <si>
    <t>Uitmuntend</t>
  </si>
  <si>
    <t>Goed</t>
  </si>
  <si>
    <t>Voldoende</t>
  </si>
  <si>
    <t>Matig</t>
  </si>
  <si>
    <t>Onvoldoende</t>
  </si>
  <si>
    <t xml:space="preserve"> </t>
  </si>
  <si>
    <t>Beoordeling demo</t>
  </si>
  <si>
    <t>Totaalwaarde criterium kwaliteit</t>
  </si>
  <si>
    <t>Onderdeel</t>
  </si>
  <si>
    <t>Totaal behaalde waarde criterium kwaliteit:</t>
  </si>
  <si>
    <t>Totaal behaalde waarde criterium prijs:</t>
  </si>
  <si>
    <t>FICTIEVE EINDWAARDE (prijs -/- kwaliteit):</t>
  </si>
  <si>
    <t>2. DEMONSTRATIE APPLICATIE</t>
  </si>
  <si>
    <t>Zie "Bijlage 6 Kwaliteit"</t>
  </si>
  <si>
    <t>1. BEANTWOORDING OPEN VRAGEN</t>
  </si>
  <si>
    <t>Totaalwaardes 2. Demonstratie applicatie</t>
  </si>
  <si>
    <t>Beoordelaar 1: &lt;&lt;&gt;&gt;</t>
  </si>
  <si>
    <t>Beoordelaar 2: &lt;&lt;&gt;&gt;</t>
  </si>
  <si>
    <t>Beoordelaar 3: &lt;&lt;&gt;&gt;</t>
  </si>
  <si>
    <t>Beoordelaar 4: &lt;&lt;&gt;&gt;</t>
  </si>
  <si>
    <t>Beoordelaar 5: &lt;&lt;&gt;&gt;</t>
  </si>
  <si>
    <t>Beoordelaar 6: &lt;&lt;&gt;&gt;</t>
  </si>
  <si>
    <t>Beoordelaar 7: &lt;&lt;&gt;&gt;</t>
  </si>
  <si>
    <t>Beoordelaar 2</t>
  </si>
  <si>
    <t>Beoordelaar 1</t>
  </si>
  <si>
    <t>Beoordelaar 3</t>
  </si>
  <si>
    <t>Beoordelaar 4</t>
  </si>
  <si>
    <t>Beoordelaar 5</t>
  </si>
  <si>
    <t>Beoordelaar 6</t>
  </si>
  <si>
    <t>Beoordelaar 7</t>
  </si>
  <si>
    <t>Casus 1. Werving</t>
  </si>
  <si>
    <t xml:space="preserve">Casus 2. Indiensttreding gekoppeld aan de werving </t>
  </si>
  <si>
    <t>Casus 3. De salarisrun</t>
  </si>
  <si>
    <t xml:space="preserve">Casus 4. Verzuim </t>
  </si>
  <si>
    <t>Totaal behaalde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</si>
</sst>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;&quot;€&quot;\ #,##0.00\-"/>
    <numFmt numFmtId="165" formatCode="&quot;€&quot;\ #,##0_-"/>
    <numFmt numFmtId="166" formatCode="&quot;€&quot;\ #,##0.00"/>
    <numFmt numFmtId="167" formatCode="&quot;€&quot;\ #,##0.00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0"/>
      <color theme="0"/>
      <name val="Verdana"/>
      <family val="2"/>
    </font>
    <font>
      <sz val="9"/>
      <color theme="0"/>
      <name val="Verdana"/>
      <family val="2"/>
    </font>
    <font>
      <b/>
      <sz val="10"/>
      <color theme="0"/>
      <name val="Verdana"/>
      <family val="2"/>
    </font>
    <font>
      <sz val="11"/>
      <color rgb="FFFF0000"/>
      <name val="Calibri"/>
      <family val="2"/>
      <scheme val="minor"/>
    </font>
    <font>
      <b/>
      <sz val="18"/>
      <color theme="0"/>
      <name val="Verdana"/>
      <family val="2"/>
    </font>
    <font>
      <sz val="12"/>
      <color rgb="FF454545"/>
      <name val="Helvetica Neue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8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wrapText="1" indent="1"/>
    </xf>
    <xf numFmtId="0" fontId="7" fillId="0" borderId="0" xfId="0" applyFont="1"/>
    <xf numFmtId="0" fontId="4" fillId="2" borderId="8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vertical="center" wrapTex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166" fontId="1" fillId="6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>
      <alignment horizontal="center" vertical="center"/>
    </xf>
    <xf numFmtId="167" fontId="4" fillId="8" borderId="1" xfId="0" applyNumberFormat="1" applyFont="1" applyFill="1" applyBorder="1" applyAlignment="1">
      <alignment horizontal="center" vertical="center"/>
    </xf>
    <xf numFmtId="167" fontId="4" fillId="2" borderId="8" xfId="0" applyNumberFormat="1" applyFont="1" applyFill="1" applyBorder="1" applyAlignment="1">
      <alignment horizontal="left" vertical="center"/>
    </xf>
    <xf numFmtId="0" fontId="17" fillId="0" borderId="0" xfId="0" applyFont="1"/>
    <xf numFmtId="166" fontId="4" fillId="2" borderId="8" xfId="0" applyNumberFormat="1" applyFont="1" applyFill="1" applyBorder="1" applyAlignment="1">
      <alignment horizontal="left" vertical="center"/>
    </xf>
    <xf numFmtId="166" fontId="3" fillId="6" borderId="3" xfId="0" applyNumberFormat="1" applyFont="1" applyFill="1" applyBorder="1" applyAlignment="1">
      <alignment horizontal="center" vertical="center"/>
    </xf>
    <xf numFmtId="0" fontId="0" fillId="0" borderId="7" xfId="0" applyBorder="1"/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</cellXfs>
  <cellStyles count="5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Standaard" xfId="0" builtinId="0"/>
  </cellStyles>
  <dxfs count="0"/>
  <tableStyles count="0" defaultTableStyle="TableStyleMedium2" defaultPivotStyle="PivotStyleMedium9"/>
  <colors>
    <mruColors>
      <color rgb="FFF2F2F2"/>
      <color rgb="FFFDE9D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0</xdr:row>
      <xdr:rowOff>317500</xdr:rowOff>
    </xdr:from>
    <xdr:to>
      <xdr:col>2</xdr:col>
      <xdr:colOff>3889494</xdr:colOff>
      <xdr:row>3</xdr:row>
      <xdr:rowOff>114300</xdr:rowOff>
    </xdr:to>
    <xdr:pic>
      <xdr:nvPicPr>
        <xdr:cNvPr id="4" name="Afbeelding 3" descr="Porteum – Onze Campus | Lelystad">
          <a:extLst>
            <a:ext uri="{FF2B5EF4-FFF2-40B4-BE49-F238E27FC236}">
              <a16:creationId xmlns:a16="http://schemas.microsoft.com/office/drawing/2014/main" id="{E95686A4-AE3D-9B48-5C66-F31920416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0" t="49387" r="8640" b="11915"/>
        <a:stretch/>
      </xdr:blipFill>
      <xdr:spPr bwMode="auto">
        <a:xfrm>
          <a:off x="8267700" y="317500"/>
          <a:ext cx="3749794" cy="1003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D26"/>
  <sheetViews>
    <sheetView showGridLines="0" topLeftCell="A16" zoomScaleNormal="100" workbookViewId="0">
      <selection activeCell="D24" sqref="D24"/>
    </sheetView>
  </sheetViews>
  <sheetFormatPr baseColWidth="10" defaultColWidth="8.83203125" defaultRowHeight="15" x14ac:dyDescent="0.2"/>
  <cols>
    <col min="1" max="1" width="80.83203125" customWidth="1"/>
    <col min="2" max="2" width="25.83203125" style="1" customWidth="1"/>
    <col min="3" max="3" width="57.33203125" customWidth="1"/>
  </cols>
  <sheetData>
    <row r="1" spans="1:4" ht="30" customHeight="1" x14ac:dyDescent="0.2">
      <c r="A1" s="56" t="s">
        <v>17</v>
      </c>
      <c r="B1" s="57"/>
      <c r="C1" s="55"/>
    </row>
    <row r="2" spans="1:4" s="2" customFormat="1" ht="30" customHeight="1" x14ac:dyDescent="0.2">
      <c r="A2" s="58" t="s">
        <v>23</v>
      </c>
      <c r="B2" s="59"/>
      <c r="C2" s="55"/>
    </row>
    <row r="3" spans="1:4" ht="35" customHeight="1" x14ac:dyDescent="0.2">
      <c r="A3" s="38" t="s">
        <v>41</v>
      </c>
      <c r="B3" s="33" t="s">
        <v>4</v>
      </c>
      <c r="C3" s="19" t="s">
        <v>3</v>
      </c>
    </row>
    <row r="4" spans="1:4" s="15" customFormat="1" ht="28" customHeight="1" x14ac:dyDescent="0.2">
      <c r="A4" s="60" t="s">
        <v>24</v>
      </c>
      <c r="B4" s="34" t="s">
        <v>11</v>
      </c>
      <c r="C4" s="19" t="s">
        <v>11</v>
      </c>
      <c r="D4" s="36"/>
    </row>
    <row r="5" spans="1:4" s="15" customFormat="1" ht="28" customHeight="1" x14ac:dyDescent="0.2">
      <c r="A5" s="61"/>
      <c r="B5" s="34" t="s">
        <v>12</v>
      </c>
      <c r="C5" s="19" t="s">
        <v>12</v>
      </c>
    </row>
    <row r="6" spans="1:4" s="15" customFormat="1" ht="28" customHeight="1" x14ac:dyDescent="0.2">
      <c r="A6" s="61"/>
      <c r="B6" s="34" t="s">
        <v>13</v>
      </c>
      <c r="C6" s="19" t="s">
        <v>13</v>
      </c>
    </row>
    <row r="7" spans="1:4" s="15" customFormat="1" ht="28" customHeight="1" x14ac:dyDescent="0.2">
      <c r="A7" s="61"/>
      <c r="B7" s="34" t="s">
        <v>14</v>
      </c>
      <c r="C7" s="19" t="s">
        <v>14</v>
      </c>
    </row>
    <row r="8" spans="1:4" s="15" customFormat="1" ht="28" customHeight="1" x14ac:dyDescent="0.2">
      <c r="A8" s="62"/>
      <c r="B8" s="34" t="s">
        <v>15</v>
      </c>
      <c r="C8" s="19" t="s">
        <v>15</v>
      </c>
    </row>
    <row r="9" spans="1:4" ht="35" customHeight="1" x14ac:dyDescent="0.2">
      <c r="A9" s="38" t="s">
        <v>42</v>
      </c>
      <c r="B9" s="33" t="s">
        <v>4</v>
      </c>
    </row>
    <row r="10" spans="1:4" s="15" customFormat="1" ht="28" customHeight="1" x14ac:dyDescent="0.2">
      <c r="A10" s="60" t="s">
        <v>24</v>
      </c>
      <c r="B10" s="34" t="s">
        <v>11</v>
      </c>
      <c r="D10" s="36"/>
    </row>
    <row r="11" spans="1:4" s="15" customFormat="1" ht="28" customHeight="1" x14ac:dyDescent="0.2">
      <c r="A11" s="61"/>
      <c r="B11" s="34" t="s">
        <v>12</v>
      </c>
    </row>
    <row r="12" spans="1:4" s="15" customFormat="1" ht="28" customHeight="1" x14ac:dyDescent="0.2">
      <c r="A12" s="61"/>
      <c r="B12" s="34" t="s">
        <v>13</v>
      </c>
    </row>
    <row r="13" spans="1:4" s="15" customFormat="1" ht="28" customHeight="1" x14ac:dyDescent="0.2">
      <c r="A13" s="61"/>
      <c r="B13" s="34" t="s">
        <v>14</v>
      </c>
    </row>
    <row r="14" spans="1:4" s="15" customFormat="1" ht="28" customHeight="1" x14ac:dyDescent="0.2">
      <c r="A14" s="62"/>
      <c r="B14" s="34" t="s">
        <v>15</v>
      </c>
    </row>
    <row r="15" spans="1:4" ht="35" customHeight="1" x14ac:dyDescent="0.2">
      <c r="A15" s="38" t="s">
        <v>43</v>
      </c>
      <c r="B15" s="33" t="s">
        <v>4</v>
      </c>
    </row>
    <row r="16" spans="1:4" s="15" customFormat="1" ht="28" customHeight="1" x14ac:dyDescent="0.2">
      <c r="A16" s="60" t="s">
        <v>24</v>
      </c>
      <c r="B16" s="34" t="s">
        <v>11</v>
      </c>
      <c r="D16" s="36"/>
    </row>
    <row r="17" spans="1:4" s="15" customFormat="1" ht="28" customHeight="1" x14ac:dyDescent="0.2">
      <c r="A17" s="61"/>
      <c r="B17" s="34" t="s">
        <v>12</v>
      </c>
    </row>
    <row r="18" spans="1:4" s="15" customFormat="1" ht="28" customHeight="1" x14ac:dyDescent="0.2">
      <c r="A18" s="61"/>
      <c r="B18" s="34" t="s">
        <v>13</v>
      </c>
    </row>
    <row r="19" spans="1:4" s="15" customFormat="1" ht="28" customHeight="1" x14ac:dyDescent="0.2">
      <c r="A19" s="61"/>
      <c r="B19" s="34" t="s">
        <v>14</v>
      </c>
    </row>
    <row r="20" spans="1:4" s="15" customFormat="1" ht="28" customHeight="1" x14ac:dyDescent="0.2">
      <c r="A20" s="62"/>
      <c r="B20" s="34" t="s">
        <v>15</v>
      </c>
    </row>
    <row r="21" spans="1:4" ht="35" customHeight="1" x14ac:dyDescent="0.2">
      <c r="A21" s="38" t="s">
        <v>44</v>
      </c>
      <c r="B21" s="33" t="s">
        <v>4</v>
      </c>
    </row>
    <row r="22" spans="1:4" s="15" customFormat="1" ht="28" customHeight="1" x14ac:dyDescent="0.2">
      <c r="A22" s="60" t="s">
        <v>24</v>
      </c>
      <c r="B22" s="34" t="s">
        <v>11</v>
      </c>
      <c r="D22" s="36"/>
    </row>
    <row r="23" spans="1:4" s="15" customFormat="1" ht="28" customHeight="1" x14ac:dyDescent="0.2">
      <c r="A23" s="61"/>
      <c r="B23" s="34" t="s">
        <v>12</v>
      </c>
    </row>
    <row r="24" spans="1:4" s="15" customFormat="1" ht="28" customHeight="1" x14ac:dyDescent="0.2">
      <c r="A24" s="61"/>
      <c r="B24" s="34" t="s">
        <v>13</v>
      </c>
    </row>
    <row r="25" spans="1:4" s="15" customFormat="1" ht="28" customHeight="1" x14ac:dyDescent="0.2">
      <c r="A25" s="61"/>
      <c r="B25" s="34" t="s">
        <v>14</v>
      </c>
    </row>
    <row r="26" spans="1:4" s="15" customFormat="1" ht="28" customHeight="1" x14ac:dyDescent="0.2">
      <c r="A26" s="62"/>
      <c r="B26" s="34" t="s">
        <v>15</v>
      </c>
    </row>
  </sheetData>
  <sheetProtection algorithmName="SHA-512" hashValue="zEqa5PrWqQJW9ZKBaB2843bnswIj/oDs9IrLLPkbOxZtbOFy31awlNi4W2zaGL7OK6tn7KkOhq6nIE/Fflm0lA==" saltValue="bLp7KK6O6ZD9QJZ2bgW5lQ==" spinCount="100000" sheet="1" objects="1" scenarios="1"/>
  <mergeCells count="6">
    <mergeCell ref="A22:A26"/>
    <mergeCell ref="A1:B1"/>
    <mergeCell ref="A2:B2"/>
    <mergeCell ref="A4:A8"/>
    <mergeCell ref="A10:A14"/>
    <mergeCell ref="A16:A20"/>
  </mergeCells>
  <pageMargins left="0.31496062992125984" right="0.31496062992125984" top="0.35433070866141736" bottom="0.35433070866141736" header="0.31496062992125984" footer="0.31496062992125984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7E79-3900-ED40-AB00-2F8346F5CBF3}">
  <dimension ref="A1:G19"/>
  <sheetViews>
    <sheetView showGridLines="0" tabSelected="1" workbookViewId="0">
      <selection activeCell="C4" sqref="C4"/>
    </sheetView>
  </sheetViews>
  <sheetFormatPr baseColWidth="10" defaultRowHeight="15" x14ac:dyDescent="0.2"/>
  <cols>
    <col min="1" max="1" width="96.5" customWidth="1"/>
    <col min="2" max="2" width="2.83203125" customWidth="1"/>
    <col min="3" max="3" width="28.83203125" customWidth="1"/>
    <col min="4" max="4" width="2.83203125" customWidth="1"/>
    <col min="5" max="5" width="28.83203125" customWidth="1"/>
    <col min="6" max="6" width="2.83203125" customWidth="1"/>
    <col min="7" max="7" width="28.83203125" customWidth="1"/>
  </cols>
  <sheetData>
    <row r="1" spans="1:7" ht="37" customHeight="1" x14ac:dyDescent="0.2">
      <c r="A1" s="39" t="s">
        <v>18</v>
      </c>
      <c r="B1" s="9"/>
      <c r="C1" s="40"/>
      <c r="D1" s="9"/>
      <c r="E1" s="40"/>
      <c r="F1" s="9"/>
      <c r="G1" s="40"/>
    </row>
    <row r="2" spans="1:7" ht="37" customHeight="1" x14ac:dyDescent="0.2">
      <c r="A2" s="41" t="s">
        <v>19</v>
      </c>
      <c r="B2" s="9"/>
      <c r="C2" s="42" t="s">
        <v>5</v>
      </c>
      <c r="D2" s="43"/>
      <c r="E2" s="42" t="s">
        <v>6</v>
      </c>
      <c r="F2" s="43"/>
      <c r="G2" s="42" t="s">
        <v>7</v>
      </c>
    </row>
    <row r="3" spans="1:7" ht="37" customHeight="1" x14ac:dyDescent="0.2">
      <c r="A3" s="44" t="s">
        <v>25</v>
      </c>
      <c r="B3" s="9"/>
      <c r="C3" s="45">
        <v>0</v>
      </c>
      <c r="D3" s="53"/>
      <c r="E3" s="45">
        <v>0</v>
      </c>
      <c r="F3" s="53"/>
      <c r="G3" s="45">
        <v>0</v>
      </c>
    </row>
    <row r="4" spans="1:7" s="2" customFormat="1" ht="37" customHeight="1" x14ac:dyDescent="0.2">
      <c r="A4" s="44" t="str">
        <f>'Beoordelen kwaliteit'!A2</f>
        <v>2. DEMONSTRATIE APPLICATIE</v>
      </c>
      <c r="B4" s="9"/>
      <c r="C4" s="45" t="e">
        <f>Consensus!D39</f>
        <v>#VALUE!</v>
      </c>
      <c r="D4" s="43"/>
      <c r="E4" s="45" t="e">
        <f>Consensus!G39</f>
        <v>#VALUE!</v>
      </c>
      <c r="F4" s="43"/>
      <c r="G4" s="45" t="e">
        <f>Consensus!J39</f>
        <v>#VALUE!</v>
      </c>
    </row>
    <row r="5" spans="1:7" ht="37" customHeight="1" x14ac:dyDescent="0.2">
      <c r="A5" s="46" t="s">
        <v>20</v>
      </c>
      <c r="B5" s="9"/>
      <c r="C5" s="47" t="e">
        <f>C3+C4</f>
        <v>#VALUE!</v>
      </c>
      <c r="D5" s="43"/>
      <c r="E5" s="47" t="e">
        <f>E3+E4</f>
        <v>#VALUE!</v>
      </c>
      <c r="F5" s="43"/>
      <c r="G5" s="47" t="e">
        <f>G3+G4</f>
        <v>#VALUE!</v>
      </c>
    </row>
    <row r="6" spans="1:7" ht="24" customHeight="1" x14ac:dyDescent="0.2"/>
    <row r="7" spans="1:7" ht="38" customHeight="1" x14ac:dyDescent="0.2">
      <c r="A7" s="46" t="s">
        <v>21</v>
      </c>
      <c r="B7" s="9"/>
      <c r="C7" s="48">
        <v>0</v>
      </c>
      <c r="D7" s="43"/>
      <c r="E7" s="48">
        <v>0</v>
      </c>
      <c r="F7" s="43"/>
      <c r="G7" s="48">
        <v>0</v>
      </c>
    </row>
    <row r="8" spans="1:7" ht="26" customHeight="1" x14ac:dyDescent="0.2"/>
    <row r="9" spans="1:7" ht="42" customHeight="1" x14ac:dyDescent="0.2">
      <c r="A9" s="49" t="s">
        <v>22</v>
      </c>
      <c r="B9" s="9"/>
      <c r="C9" s="50" t="e">
        <f>C7-C5</f>
        <v>#VALUE!</v>
      </c>
      <c r="D9" s="51"/>
      <c r="E9" s="50" t="e">
        <f>E7-E5</f>
        <v>#VALUE!</v>
      </c>
      <c r="F9" s="51"/>
      <c r="G9" s="50" t="e">
        <f>G7-G5</f>
        <v>#VALUE!</v>
      </c>
    </row>
    <row r="16" spans="1:7" ht="16" x14ac:dyDescent="0.2">
      <c r="C16" s="52"/>
    </row>
    <row r="17" spans="3:3" ht="16" x14ac:dyDescent="0.2">
      <c r="C17" s="52"/>
    </row>
    <row r="18" spans="3:3" ht="16" x14ac:dyDescent="0.2">
      <c r="C18" s="52"/>
    </row>
    <row r="19" spans="3:3" ht="16" x14ac:dyDescent="0.2">
      <c r="C19" s="52"/>
    </row>
  </sheetData>
  <sheetProtection algorithmName="SHA-512" hashValue="hV9wwpUUJSRyw4bEtg1PJZzhHQEWpWjECqXGUAgY6r52zWvQrXwU/9Kcc5oHzNilDwKXhpyMqUwWyKKN3E2Ttw==" saltValue="UubhM3r5gULhjt8qjgRGC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K11"/>
  <sheetViews>
    <sheetView showGridLines="0" topLeftCell="A4" zoomScaleNormal="100" zoomScalePageLayoutView="85" workbookViewId="0">
      <selection activeCell="A7" sqref="A7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27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3</v>
      </c>
      <c r="G3" s="17"/>
      <c r="H3" s="18"/>
      <c r="I3" s="16" t="s">
        <v>3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3</v>
      </c>
      <c r="D5" s="17"/>
      <c r="E5" s="18"/>
      <c r="F5" s="16" t="s">
        <v>3</v>
      </c>
      <c r="G5" s="17"/>
      <c r="H5" s="18"/>
      <c r="I5" s="16" t="s">
        <v>3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3</v>
      </c>
      <c r="D7" s="17"/>
      <c r="E7" s="18"/>
      <c r="F7" s="16" t="s">
        <v>3</v>
      </c>
      <c r="G7" s="17"/>
      <c r="H7" s="18"/>
      <c r="I7" s="16" t="s">
        <v>3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3</v>
      </c>
      <c r="D9" s="17"/>
      <c r="E9" s="18"/>
      <c r="F9" s="16" t="s">
        <v>3</v>
      </c>
      <c r="G9" s="17"/>
      <c r="H9" s="18"/>
      <c r="I9" s="16" t="s">
        <v>3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dsvXX2RR3WM3wE6/xgkco/72UTicW3ux1t8LSPv/KKsM9rI8fPK9YLRhFQCLoLYTC50YimyD09IOcdiirlznEg==" saltValue="q7VzSrPr02rVDOpNNMtpFA==" spinCount="100000" sheet="1" objects="1" scenarios="1"/>
  <mergeCells count="21">
    <mergeCell ref="C11:D11"/>
    <mergeCell ref="F11:G11"/>
    <mergeCell ref="I11:J11"/>
    <mergeCell ref="C10:D10"/>
    <mergeCell ref="F10:G10"/>
    <mergeCell ref="I10:J10"/>
    <mergeCell ref="C6:D6"/>
    <mergeCell ref="F6:G6"/>
    <mergeCell ref="I6:J6"/>
    <mergeCell ref="C8:D8"/>
    <mergeCell ref="F8:G8"/>
    <mergeCell ref="I8:J8"/>
    <mergeCell ref="I1:J1"/>
    <mergeCell ref="I4:J4"/>
    <mergeCell ref="C2:D2"/>
    <mergeCell ref="I2:J2"/>
    <mergeCell ref="C1:D1"/>
    <mergeCell ref="F1:G1"/>
    <mergeCell ref="F4:G4"/>
    <mergeCell ref="F2:G2"/>
    <mergeCell ref="C4:D4"/>
  </mergeCells>
  <dataValidations count="1">
    <dataValidation type="list" errorStyle="warning" allowBlank="1" showErrorMessage="1" error="Voer juiste waarde in. " sqref="C3 F3 I3 C5 F5 I5 C7 F7 I7 I9 F9 C9" xr:uid="{00000000-0002-0000-0100-000000000000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"/>
  <sheetViews>
    <sheetView showGridLines="0" zoomScaleNormal="100" zoomScalePageLayoutView="85" workbookViewId="0">
      <selection activeCell="A11" sqref="A11:XFD22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28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3</v>
      </c>
      <c r="G3" s="17"/>
      <c r="H3" s="18"/>
      <c r="I3" s="16" t="s">
        <v>3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3</v>
      </c>
      <c r="D5" s="17"/>
      <c r="E5" s="18"/>
      <c r="F5" s="16" t="s">
        <v>3</v>
      </c>
      <c r="G5" s="17"/>
      <c r="H5" s="18"/>
      <c r="I5" s="16" t="s">
        <v>3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3</v>
      </c>
      <c r="D7" s="17"/>
      <c r="E7" s="18"/>
      <c r="F7" s="16" t="s">
        <v>3</v>
      </c>
      <c r="G7" s="17"/>
      <c r="H7" s="18"/>
      <c r="I7" s="16" t="s">
        <v>3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3</v>
      </c>
      <c r="D9" s="17"/>
      <c r="E9" s="18"/>
      <c r="F9" s="16" t="s">
        <v>3</v>
      </c>
      <c r="G9" s="17"/>
      <c r="H9" s="18"/>
      <c r="I9" s="16" t="s">
        <v>3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SEnXNSwXdVOvMLNDwevUjSeRF8XNO7hSzlww6yDOKdEKgyiAsZ57OvJAyOm+v6ZRyC9nDS7Zj0dOkoIPvxjYEg==" saltValue="XvAhhc02wyUOJ50s1iFSJg==" spinCount="100000" sheet="1" objects="1" scenarios="1"/>
  <mergeCells count="21">
    <mergeCell ref="C11:D11"/>
    <mergeCell ref="F11:G11"/>
    <mergeCell ref="I11:J11"/>
    <mergeCell ref="C10:D10"/>
    <mergeCell ref="F10:G10"/>
    <mergeCell ref="I10:J10"/>
    <mergeCell ref="I6:J6"/>
    <mergeCell ref="C6:D6"/>
    <mergeCell ref="F6:G6"/>
    <mergeCell ref="C8:D8"/>
    <mergeCell ref="F8:G8"/>
    <mergeCell ref="I8:J8"/>
    <mergeCell ref="I1:J1"/>
    <mergeCell ref="C4:D4"/>
    <mergeCell ref="F4:G4"/>
    <mergeCell ref="I4:J4"/>
    <mergeCell ref="C1:D1"/>
    <mergeCell ref="F1:G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7 F7 I7 I9 F9 C9" xr:uid="{71725A7B-15B2-4D4E-864C-86FD10B176D5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showGridLines="0" zoomScaleNormal="100" zoomScalePageLayoutView="85" workbookViewId="0">
      <selection activeCell="A11" sqref="A11:XFD22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29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3</v>
      </c>
      <c r="G3" s="17"/>
      <c r="H3" s="18"/>
      <c r="I3" s="16" t="s">
        <v>3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3</v>
      </c>
      <c r="D5" s="17"/>
      <c r="E5" s="18"/>
      <c r="F5" s="16" t="s">
        <v>3</v>
      </c>
      <c r="G5" s="17"/>
      <c r="H5" s="18"/>
      <c r="I5" s="16" t="s">
        <v>3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3</v>
      </c>
      <c r="D7" s="17"/>
      <c r="E7" s="18"/>
      <c r="F7" s="16" t="s">
        <v>3</v>
      </c>
      <c r="G7" s="17"/>
      <c r="H7" s="18"/>
      <c r="I7" s="16" t="s">
        <v>3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3</v>
      </c>
      <c r="D9" s="17"/>
      <c r="E9" s="18"/>
      <c r="F9" s="16" t="s">
        <v>3</v>
      </c>
      <c r="G9" s="17"/>
      <c r="H9" s="18"/>
      <c r="I9" s="16" t="s">
        <v>3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VE7brdZtU82Ohbalqb9NVOgHOjipOmz+hAe7vQy649WFMOSY1Xss+gBgvcVEDn8DyrIeUdd5yDdmU1ZMHgWb7w==" saltValue="iQ84Mtue66rVUNqe2GPc7w==" spinCount="100000" sheet="1" objects="1" scenarios="1"/>
  <mergeCells count="21">
    <mergeCell ref="C11:D11"/>
    <mergeCell ref="F11:G11"/>
    <mergeCell ref="I11:J11"/>
    <mergeCell ref="C10:D10"/>
    <mergeCell ref="F10:G10"/>
    <mergeCell ref="I10:J10"/>
    <mergeCell ref="I6:J6"/>
    <mergeCell ref="C6:D6"/>
    <mergeCell ref="F6:G6"/>
    <mergeCell ref="C8:D8"/>
    <mergeCell ref="F8:G8"/>
    <mergeCell ref="I8:J8"/>
    <mergeCell ref="I1:J1"/>
    <mergeCell ref="C4:D4"/>
    <mergeCell ref="F4:G4"/>
    <mergeCell ref="I4:J4"/>
    <mergeCell ref="C1:D1"/>
    <mergeCell ref="F1:G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7 F7 I7 I9 F9 C9" xr:uid="{439304BA-6099-C14F-8FC6-3C7D81106EFD}">
      <formula1>SCORE</formula1>
    </dataValidation>
  </dataValidations>
  <pageMargins left="0.7" right="0.7" top="0.75" bottom="0.75" header="0.3" footer="0.3"/>
  <pageSetup paperSize="8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25FA-13BF-864B-A678-4FF5F33C7096}">
  <dimension ref="A1:K11"/>
  <sheetViews>
    <sheetView showGridLines="0" topLeftCell="A6" zoomScaleNormal="100" workbookViewId="0">
      <selection activeCell="A7" sqref="A7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30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2</v>
      </c>
      <c r="G3" s="17"/>
      <c r="H3" s="18"/>
      <c r="I3" s="16" t="s">
        <v>2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2</v>
      </c>
      <c r="D5" s="17"/>
      <c r="E5" s="18"/>
      <c r="F5" s="16" t="s">
        <v>2</v>
      </c>
      <c r="G5" s="17"/>
      <c r="H5" s="18"/>
      <c r="I5" s="16" t="s">
        <v>2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2</v>
      </c>
      <c r="D7" s="17"/>
      <c r="E7" s="18"/>
      <c r="F7" s="16" t="s">
        <v>2</v>
      </c>
      <c r="G7" s="17"/>
      <c r="H7" s="18"/>
      <c r="I7" s="16" t="s">
        <v>2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2</v>
      </c>
      <c r="D9" s="17"/>
      <c r="E9" s="18"/>
      <c r="F9" s="16" t="s">
        <v>2</v>
      </c>
      <c r="G9" s="17"/>
      <c r="H9" s="18"/>
      <c r="I9" s="16" t="s">
        <v>2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UKAnLr7w4IJIwXGSjHHbsAayvA5bhg1blvAR21G304b9IbS0UJ4DVniG7n3DZhSrnpWgJUAaAS2kluHSocdqjQ==" saltValue="Wj+4oMUcs2SC7ayCVTE8EA==" spinCount="100000" sheet="1" objects="1" scenarios="1"/>
  <mergeCells count="21">
    <mergeCell ref="C11:D11"/>
    <mergeCell ref="F11:G11"/>
    <mergeCell ref="I11:J11"/>
    <mergeCell ref="C8:D8"/>
    <mergeCell ref="F8:G8"/>
    <mergeCell ref="I8:J8"/>
    <mergeCell ref="C10:D10"/>
    <mergeCell ref="F10:G10"/>
    <mergeCell ref="I10:J10"/>
    <mergeCell ref="C4:D4"/>
    <mergeCell ref="F4:G4"/>
    <mergeCell ref="I4:J4"/>
    <mergeCell ref="C6:D6"/>
    <mergeCell ref="F6:G6"/>
    <mergeCell ref="I6:J6"/>
    <mergeCell ref="C1:D1"/>
    <mergeCell ref="F1:G1"/>
    <mergeCell ref="I1:J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7 F7 I7 I9 F9 C9" xr:uid="{811A6D43-9443-8645-BA09-7E367C836C53}">
      <formula1>SCORE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286C-8AAB-7543-8191-FB68FE4B0E81}">
  <dimension ref="A1:K11"/>
  <sheetViews>
    <sheetView showGridLines="0" zoomScaleNormal="100" workbookViewId="0">
      <selection activeCell="A7" sqref="A7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31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2</v>
      </c>
      <c r="G3" s="17"/>
      <c r="H3" s="18"/>
      <c r="I3" s="16" t="s">
        <v>2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2</v>
      </c>
      <c r="D5" s="17"/>
      <c r="E5" s="18"/>
      <c r="F5" s="16" t="s">
        <v>2</v>
      </c>
      <c r="G5" s="17"/>
      <c r="H5" s="18"/>
      <c r="I5" s="16" t="s">
        <v>2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2</v>
      </c>
      <c r="D7" s="17"/>
      <c r="E7" s="18"/>
      <c r="F7" s="16" t="s">
        <v>2</v>
      </c>
      <c r="G7" s="17"/>
      <c r="H7" s="18"/>
      <c r="I7" s="16" t="s">
        <v>2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2</v>
      </c>
      <c r="D9" s="17"/>
      <c r="E9" s="18"/>
      <c r="F9" s="16" t="s">
        <v>2</v>
      </c>
      <c r="G9" s="17"/>
      <c r="H9" s="18"/>
      <c r="I9" s="16" t="s">
        <v>2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n24HBGHPrmGEIH+FtTmn9Sgm/9n7+/EBGsZQV83rfc6kOL+EoKMKY88B60JrQkyClkjSpqLa4/PK/3JRYN1O+Q==" saltValue="HZJa50xCiAX13ejTibK1tQ==" spinCount="100000" sheet="1" objects="1" scenarios="1"/>
  <mergeCells count="21">
    <mergeCell ref="C11:D11"/>
    <mergeCell ref="F11:G11"/>
    <mergeCell ref="I11:J11"/>
    <mergeCell ref="C8:D8"/>
    <mergeCell ref="F8:G8"/>
    <mergeCell ref="I8:J8"/>
    <mergeCell ref="C10:D10"/>
    <mergeCell ref="F10:G10"/>
    <mergeCell ref="I10:J10"/>
    <mergeCell ref="C4:D4"/>
    <mergeCell ref="F4:G4"/>
    <mergeCell ref="I4:J4"/>
    <mergeCell ref="C6:D6"/>
    <mergeCell ref="F6:G6"/>
    <mergeCell ref="I6:J6"/>
    <mergeCell ref="C1:D1"/>
    <mergeCell ref="F1:G1"/>
    <mergeCell ref="I1:J1"/>
    <mergeCell ref="C2:D2"/>
    <mergeCell ref="F2:G2"/>
    <mergeCell ref="I2:J2"/>
  </mergeCells>
  <dataValidations count="1">
    <dataValidation type="list" errorStyle="warning" allowBlank="1" showErrorMessage="1" error="Voer juiste waarde in. " sqref="C3 F3 I3 C5 F5 I5 C7 F7 I7 I9 F9 C9" xr:uid="{1FFA49CF-5E92-9543-B97A-6CA8A222D309}">
      <formula1>SCORE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B348-AA10-2944-BA40-8A2F81743F9F}">
  <dimension ref="A1:K11"/>
  <sheetViews>
    <sheetView showGridLines="0" zoomScaleNormal="100" workbookViewId="0">
      <selection activeCell="A11" sqref="A11:XFD22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32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2</v>
      </c>
      <c r="G3" s="17"/>
      <c r="H3" s="18"/>
      <c r="I3" s="16" t="s">
        <v>2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2</v>
      </c>
      <c r="D5" s="17"/>
      <c r="E5" s="18"/>
      <c r="F5" s="16" t="s">
        <v>2</v>
      </c>
      <c r="G5" s="17"/>
      <c r="H5" s="18"/>
      <c r="I5" s="16" t="s">
        <v>2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2</v>
      </c>
      <c r="D7" s="17"/>
      <c r="E7" s="18"/>
      <c r="F7" s="16" t="s">
        <v>2</v>
      </c>
      <c r="G7" s="17"/>
      <c r="H7" s="18"/>
      <c r="I7" s="16" t="s">
        <v>2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2</v>
      </c>
      <c r="D9" s="17"/>
      <c r="E9" s="18"/>
      <c r="F9" s="16" t="s">
        <v>2</v>
      </c>
      <c r="G9" s="17"/>
      <c r="H9" s="18"/>
      <c r="I9" s="16" t="s">
        <v>2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Mtv5NERQZj5TDtZnHU58HApHXzGFZCl7vyqLoxtoN3yTzO7VvnWedhVQjjfUT97ld6uJx5mkh44HwNrlYbj4eg==" saltValue="RMsN99AZt+4QlUNHP7LrZg==" spinCount="100000" sheet="1" objects="1" scenarios="1"/>
  <mergeCells count="21">
    <mergeCell ref="C11:D11"/>
    <mergeCell ref="F11:G11"/>
    <mergeCell ref="I11:J11"/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C5 F5 I5 C7 F7 I7 I9 F9 C9" xr:uid="{3FFCD6F4-4B56-444C-811E-56709AF93B9E}">
      <formula1>SCORE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B31B-AB93-FF4E-BE3A-72C9D1266ECE}">
  <dimension ref="A1:K11"/>
  <sheetViews>
    <sheetView showGridLines="0" topLeftCell="A6" zoomScaleNormal="100" workbookViewId="0">
      <selection activeCell="A7" sqref="A7"/>
    </sheetView>
  </sheetViews>
  <sheetFormatPr baseColWidth="10" defaultColWidth="8.83203125" defaultRowHeight="13" x14ac:dyDescent="0.15"/>
  <cols>
    <col min="1" max="1" width="90.83203125" style="1" customWidth="1"/>
    <col min="2" max="2" width="2.83203125" style="5" customWidth="1"/>
    <col min="3" max="3" width="25.83203125" style="4" customWidth="1"/>
    <col min="4" max="4" width="3.83203125" style="4" customWidth="1"/>
    <col min="5" max="5" width="2.83203125" style="4" customWidth="1"/>
    <col min="6" max="6" width="25.83203125" style="4" customWidth="1"/>
    <col min="7" max="7" width="3.83203125" style="4" customWidth="1"/>
    <col min="8" max="8" width="2.83203125" style="4" customWidth="1"/>
    <col min="9" max="9" width="25.83203125" style="1" customWidth="1"/>
    <col min="10" max="10" width="3.83203125" style="1" customWidth="1"/>
    <col min="11" max="11" width="11.6640625" style="1" bestFit="1" customWidth="1"/>
    <col min="12" max="16384" width="8.83203125" style="1"/>
  </cols>
  <sheetData>
    <row r="1" spans="1:11" ht="50" customHeight="1" x14ac:dyDescent="0.2">
      <c r="A1" s="20" t="s">
        <v>33</v>
      </c>
      <c r="B1" s="9"/>
      <c r="C1" s="70" t="s">
        <v>5</v>
      </c>
      <c r="D1" s="64"/>
      <c r="E1" s="9"/>
      <c r="F1" s="63" t="s">
        <v>6</v>
      </c>
      <c r="G1" s="64"/>
      <c r="H1" s="9"/>
      <c r="I1" s="63" t="s">
        <v>7</v>
      </c>
      <c r="J1" s="64"/>
      <c r="K1" s="3"/>
    </row>
    <row r="2" spans="1:11" ht="40" customHeight="1" x14ac:dyDescent="0.15">
      <c r="A2" s="35" t="s">
        <v>16</v>
      </c>
      <c r="B2" s="6"/>
      <c r="C2" s="67" t="s">
        <v>3</v>
      </c>
      <c r="D2" s="68"/>
      <c r="E2" s="6"/>
      <c r="F2" s="69" t="s">
        <v>3</v>
      </c>
      <c r="G2" s="68"/>
      <c r="H2" s="6"/>
      <c r="I2" s="69" t="s">
        <v>3</v>
      </c>
      <c r="J2" s="68"/>
    </row>
    <row r="3" spans="1:11" ht="20" customHeight="1" x14ac:dyDescent="0.15">
      <c r="A3" s="21" t="str">
        <f>'Beoordelen kwaliteit'!A3</f>
        <v>Casus 1. Werving</v>
      </c>
      <c r="B3" s="7"/>
      <c r="C3" s="16" t="s">
        <v>3</v>
      </c>
      <c r="D3" s="17"/>
      <c r="E3" s="18"/>
      <c r="F3" s="16" t="s">
        <v>2</v>
      </c>
      <c r="G3" s="17"/>
      <c r="H3" s="18"/>
      <c r="I3" s="16" t="s">
        <v>2</v>
      </c>
      <c r="J3" s="17"/>
    </row>
    <row r="4" spans="1:11" ht="130" customHeight="1" x14ac:dyDescent="0.15">
      <c r="A4" s="22" t="str">
        <f>'Beoordelen kwaliteit'!A4</f>
        <v>Zie "Bijlage 6 Kwaliteit"</v>
      </c>
      <c r="B4" s="7"/>
      <c r="C4" s="71" t="s">
        <v>0</v>
      </c>
      <c r="D4" s="66"/>
      <c r="E4" s="18"/>
      <c r="F4" s="65" t="s">
        <v>0</v>
      </c>
      <c r="G4" s="66"/>
      <c r="H4" s="18"/>
      <c r="I4" s="65" t="s">
        <v>0</v>
      </c>
      <c r="J4" s="66"/>
    </row>
    <row r="5" spans="1:11" ht="20" customHeight="1" x14ac:dyDescent="0.15">
      <c r="A5" s="21" t="str">
        <f>'Beoordelen kwaliteit'!A9</f>
        <v xml:space="preserve">Casus 2. Indiensttreding gekoppeld aan de werving </v>
      </c>
      <c r="B5" s="7"/>
      <c r="C5" s="16" t="s">
        <v>2</v>
      </c>
      <c r="D5" s="17"/>
      <c r="E5" s="18"/>
      <c r="F5" s="16" t="s">
        <v>2</v>
      </c>
      <c r="G5" s="17"/>
      <c r="H5" s="18"/>
      <c r="I5" s="16" t="s">
        <v>2</v>
      </c>
      <c r="J5" s="17"/>
    </row>
    <row r="6" spans="1:11" ht="130" customHeight="1" x14ac:dyDescent="0.15">
      <c r="A6" s="22" t="str">
        <f>'Beoordelen kwaliteit'!A10</f>
        <v>Zie "Bijlage 6 Kwaliteit"</v>
      </c>
      <c r="B6" s="7"/>
      <c r="C6" s="72" t="s">
        <v>0</v>
      </c>
      <c r="D6" s="73"/>
      <c r="E6" s="18"/>
      <c r="F6" s="65" t="s">
        <v>0</v>
      </c>
      <c r="G6" s="66"/>
      <c r="H6" s="18"/>
      <c r="I6" s="65" t="s">
        <v>0</v>
      </c>
      <c r="J6" s="66"/>
    </row>
    <row r="7" spans="1:11" ht="20" customHeight="1" x14ac:dyDescent="0.15">
      <c r="A7" s="21" t="str">
        <f>'Beoordelen kwaliteit'!A15</f>
        <v>Casus 3. De salarisrun</v>
      </c>
      <c r="B7" s="7"/>
      <c r="C7" s="16" t="s">
        <v>2</v>
      </c>
      <c r="D7" s="17"/>
      <c r="E7" s="18"/>
      <c r="F7" s="16" t="s">
        <v>2</v>
      </c>
      <c r="G7" s="17"/>
      <c r="H7" s="18"/>
      <c r="I7" s="16" t="s">
        <v>2</v>
      </c>
      <c r="J7" s="17"/>
    </row>
    <row r="8" spans="1:11" ht="130" customHeight="1" x14ac:dyDescent="0.15">
      <c r="A8" s="22" t="str">
        <f>'Beoordelen kwaliteit'!A16</f>
        <v>Zie "Bijlage 6 Kwaliteit"</v>
      </c>
      <c r="B8" s="7"/>
      <c r="C8" s="72" t="s">
        <v>0</v>
      </c>
      <c r="D8" s="73"/>
      <c r="E8" s="18"/>
      <c r="F8" s="65" t="s">
        <v>0</v>
      </c>
      <c r="G8" s="66"/>
      <c r="H8" s="18"/>
      <c r="I8" s="65" t="s">
        <v>0</v>
      </c>
      <c r="J8" s="66"/>
    </row>
    <row r="9" spans="1:11" ht="20" customHeight="1" x14ac:dyDescent="0.15">
      <c r="A9" s="21" t="str">
        <f>'Beoordelen kwaliteit'!A21</f>
        <v xml:space="preserve">Casus 4. Verzuim </v>
      </c>
      <c r="B9" s="7"/>
      <c r="C9" s="16" t="s">
        <v>2</v>
      </c>
      <c r="D9" s="17"/>
      <c r="E9" s="18"/>
      <c r="F9" s="16" t="s">
        <v>2</v>
      </c>
      <c r="G9" s="17"/>
      <c r="H9" s="18"/>
      <c r="I9" s="16" t="s">
        <v>2</v>
      </c>
      <c r="J9" s="17"/>
    </row>
    <row r="10" spans="1:11" ht="130" customHeight="1" x14ac:dyDescent="0.15">
      <c r="A10" s="22" t="str">
        <f>'Beoordelen kwaliteit'!A22</f>
        <v>Zie "Bijlage 6 Kwaliteit"</v>
      </c>
      <c r="B10" s="7"/>
      <c r="C10" s="71" t="s">
        <v>0</v>
      </c>
      <c r="D10" s="66"/>
      <c r="E10" s="18"/>
      <c r="F10" s="65" t="s">
        <v>0</v>
      </c>
      <c r="G10" s="66"/>
      <c r="H10" s="18"/>
      <c r="I10" s="65" t="s">
        <v>0</v>
      </c>
      <c r="J10" s="66"/>
    </row>
    <row r="11" spans="1:11" x14ac:dyDescent="0.15">
      <c r="A11" s="37"/>
      <c r="C11" s="74"/>
      <c r="D11" s="74"/>
      <c r="F11" s="74"/>
      <c r="G11" s="74"/>
      <c r="I11" s="74"/>
      <c r="J11" s="74"/>
    </row>
  </sheetData>
  <sheetProtection algorithmName="SHA-512" hashValue="WLS+d/v+HI37GU58EKt6Ae+t9o76D/e63tUpjIK7wlw3B4c3EGA11dXz735+rw5VS5J3yUnq9GJNUAgXEbFphw==" saltValue="+CRpLK9afAgliKedhWmZHg==" spinCount="100000" sheet="1" objects="1" scenarios="1"/>
  <mergeCells count="21">
    <mergeCell ref="C11:D11"/>
    <mergeCell ref="F11:G11"/>
    <mergeCell ref="I11:J11"/>
    <mergeCell ref="C1:D1"/>
    <mergeCell ref="F1:G1"/>
    <mergeCell ref="I1:J1"/>
    <mergeCell ref="C2:D2"/>
    <mergeCell ref="F2:G2"/>
    <mergeCell ref="I2:J2"/>
    <mergeCell ref="C4:D4"/>
    <mergeCell ref="F4:G4"/>
    <mergeCell ref="I4:J4"/>
    <mergeCell ref="C6:D6"/>
    <mergeCell ref="F6:G6"/>
    <mergeCell ref="I6:J6"/>
    <mergeCell ref="C8:D8"/>
    <mergeCell ref="F8:G8"/>
    <mergeCell ref="I8:J8"/>
    <mergeCell ref="C10:D10"/>
    <mergeCell ref="F10:G10"/>
    <mergeCell ref="I10:J10"/>
  </mergeCells>
  <dataValidations count="1">
    <dataValidation type="list" errorStyle="warning" allowBlank="1" showErrorMessage="1" error="Voer juiste waarde in. " sqref="C3 F3 I3 C5 F5 I5 C7 F7 I7 I9 F9 C9" xr:uid="{838BE9CA-7685-E744-B8F5-2327A7D40D49}">
      <formula1>SCORE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pageSetUpPr fitToPage="1"/>
  </sheetPr>
  <dimension ref="A1:K39"/>
  <sheetViews>
    <sheetView showGridLines="0" zoomScaleNormal="100" workbookViewId="0">
      <selection activeCell="G12" sqref="G12"/>
    </sheetView>
  </sheetViews>
  <sheetFormatPr baseColWidth="10" defaultColWidth="8.83203125" defaultRowHeight="15" x14ac:dyDescent="0.2"/>
  <cols>
    <col min="1" max="1" width="60.6640625" customWidth="1"/>
    <col min="2" max="2" width="24" bestFit="1" customWidth="1"/>
    <col min="3" max="3" width="1.83203125" customWidth="1"/>
    <col min="4" max="5" width="19.83203125" customWidth="1"/>
    <col min="6" max="6" width="1.83203125" customWidth="1"/>
    <col min="7" max="8" width="19.83203125" customWidth="1"/>
    <col min="9" max="9" width="1.83203125" customWidth="1"/>
    <col min="10" max="11" width="19.83203125" customWidth="1"/>
  </cols>
  <sheetData>
    <row r="1" spans="1:11" ht="28" customHeight="1" x14ac:dyDescent="0.2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80"/>
    </row>
    <row r="2" spans="1:11" ht="28" customHeight="1" x14ac:dyDescent="0.2">
      <c r="A2" s="81" t="str">
        <f>'Beoordelen kwaliteit'!A2</f>
        <v>2. DEMONSTRATIE APPLICATIE</v>
      </c>
      <c r="B2" s="82"/>
      <c r="C2" s="10"/>
      <c r="D2" s="25" t="str">
        <f>'Beoordelaar 1'!C1</f>
        <v>Inschrijver 1</v>
      </c>
      <c r="E2" s="23" t="s">
        <v>9</v>
      </c>
      <c r="F2" s="10"/>
      <c r="G2" s="24" t="str">
        <f>'Beoordelaar 1'!F1</f>
        <v>Inschrijver 2</v>
      </c>
      <c r="H2" s="23" t="s">
        <v>9</v>
      </c>
      <c r="I2" s="10"/>
      <c r="J2" s="24" t="str">
        <f>'Beoordelaar 1'!I1</f>
        <v>Inschrijver 3</v>
      </c>
      <c r="K2" s="23" t="s">
        <v>9</v>
      </c>
    </row>
    <row r="3" spans="1:11" ht="18" customHeight="1" x14ac:dyDescent="0.2">
      <c r="A3" s="87" t="str">
        <f>'Beoordelen kwaliteit'!A3</f>
        <v>Casus 1. Werving</v>
      </c>
      <c r="B3" s="26" t="s">
        <v>35</v>
      </c>
      <c r="C3" s="11"/>
      <c r="D3" s="27" t="str">
        <f>'Beoordelaar 1'!C3</f>
        <v>Score:</v>
      </c>
      <c r="E3" s="75" t="s">
        <v>10</v>
      </c>
      <c r="F3" s="11"/>
      <c r="G3" s="28" t="str">
        <f>'Beoordelaar 1'!F3</f>
        <v>Score:</v>
      </c>
      <c r="H3" s="75" t="s">
        <v>10</v>
      </c>
      <c r="I3" s="11"/>
      <c r="J3" s="28" t="str">
        <f>'Beoordelaar 1'!I3</f>
        <v>Score:</v>
      </c>
      <c r="K3" s="75" t="s">
        <v>10</v>
      </c>
    </row>
    <row r="4" spans="1:11" ht="18" customHeight="1" x14ac:dyDescent="0.2">
      <c r="A4" s="88"/>
      <c r="B4" s="26" t="s">
        <v>34</v>
      </c>
      <c r="C4" s="11"/>
      <c r="D4" s="27" t="str">
        <f>'Beoordelaar 2'!C3</f>
        <v>Score:</v>
      </c>
      <c r="E4" s="76"/>
      <c r="F4" s="11"/>
      <c r="G4" s="28" t="str">
        <f>'Beoordelaar 2'!F3</f>
        <v>Score:</v>
      </c>
      <c r="H4" s="76"/>
      <c r="I4" s="11"/>
      <c r="J4" s="28" t="str">
        <f>'Beoordelaar 2'!I3</f>
        <v>Score:</v>
      </c>
      <c r="K4" s="76"/>
    </row>
    <row r="5" spans="1:11" ht="18" customHeight="1" x14ac:dyDescent="0.2">
      <c r="A5" s="88"/>
      <c r="B5" s="26" t="s">
        <v>36</v>
      </c>
      <c r="C5" s="11"/>
      <c r="D5" s="27" t="str">
        <f>'Beoordelaar 3'!C3</f>
        <v>Score:</v>
      </c>
      <c r="E5" s="76"/>
      <c r="F5" s="11"/>
      <c r="G5" s="28" t="str">
        <f>'Beoordelaar 3'!F3</f>
        <v>Score:</v>
      </c>
      <c r="H5" s="76"/>
      <c r="I5" s="11"/>
      <c r="J5" s="28" t="str">
        <f>'Beoordelaar 3'!I3</f>
        <v>Score:</v>
      </c>
      <c r="K5" s="76"/>
    </row>
    <row r="6" spans="1:11" ht="18" customHeight="1" x14ac:dyDescent="0.2">
      <c r="A6" s="88"/>
      <c r="B6" s="26" t="s">
        <v>37</v>
      </c>
      <c r="C6" s="11"/>
      <c r="D6" s="27" t="str">
        <f>'Beoordelaar 4'!C3</f>
        <v>Score:</v>
      </c>
      <c r="E6" s="76"/>
      <c r="F6" s="11"/>
      <c r="G6" s="28" t="str">
        <f>'Beoordelaar 4'!F3</f>
        <v>SCORE</v>
      </c>
      <c r="H6" s="76"/>
      <c r="I6" s="11"/>
      <c r="J6" s="28" t="str">
        <f>'Beoordelaar 4'!I3</f>
        <v>SCORE</v>
      </c>
      <c r="K6" s="76"/>
    </row>
    <row r="7" spans="1:11" ht="18" customHeight="1" x14ac:dyDescent="0.2">
      <c r="A7" s="88"/>
      <c r="B7" s="26" t="s">
        <v>38</v>
      </c>
      <c r="C7" s="11"/>
      <c r="D7" s="27" t="str">
        <f>'Beoordelaar 5'!C3</f>
        <v>Score:</v>
      </c>
      <c r="E7" s="76"/>
      <c r="F7" s="11"/>
      <c r="G7" s="28" t="str">
        <f>'Beoordelaar 5'!F3</f>
        <v>SCORE</v>
      </c>
      <c r="H7" s="76"/>
      <c r="I7" s="11"/>
      <c r="J7" s="28" t="str">
        <f>'Beoordelaar 5'!I3</f>
        <v>SCORE</v>
      </c>
      <c r="K7" s="76"/>
    </row>
    <row r="8" spans="1:11" ht="18" customHeight="1" x14ac:dyDescent="0.2">
      <c r="A8" s="88"/>
      <c r="B8" s="26" t="s">
        <v>39</v>
      </c>
      <c r="C8" s="11"/>
      <c r="D8" s="27" t="str">
        <f>'Beoordelaar 6'!C3</f>
        <v>Score:</v>
      </c>
      <c r="E8" s="76"/>
      <c r="F8" s="11"/>
      <c r="G8" s="28" t="str">
        <f>'Beoordelaar 6'!F3</f>
        <v>SCORE</v>
      </c>
      <c r="H8" s="76"/>
      <c r="I8" s="11"/>
      <c r="J8" s="28" t="str">
        <f>'Beoordelaar 6'!I3</f>
        <v>SCORE</v>
      </c>
      <c r="K8" s="76"/>
    </row>
    <row r="9" spans="1:11" ht="18" customHeight="1" x14ac:dyDescent="0.2">
      <c r="A9" s="89"/>
      <c r="B9" s="26" t="s">
        <v>40</v>
      </c>
      <c r="C9" s="11"/>
      <c r="D9" s="27" t="str">
        <f>'Beoordelaar 7'!C3</f>
        <v>Score:</v>
      </c>
      <c r="E9" s="76"/>
      <c r="F9" s="11"/>
      <c r="G9" s="28" t="str">
        <f>'Beoordelaar 7'!F3</f>
        <v>SCORE</v>
      </c>
      <c r="H9" s="76"/>
      <c r="I9" s="11"/>
      <c r="J9" s="28" t="str">
        <f>'Beoordelaar 7'!I3</f>
        <v>SCORE</v>
      </c>
      <c r="K9" s="76"/>
    </row>
    <row r="10" spans="1:11" ht="20" customHeight="1" x14ac:dyDescent="0.2">
      <c r="A10" s="83" t="s">
        <v>1</v>
      </c>
      <c r="B10" s="84"/>
      <c r="C10" s="12"/>
      <c r="D10" s="29" t="s">
        <v>3</v>
      </c>
      <c r="E10" s="76"/>
      <c r="F10" s="12"/>
      <c r="G10" s="30" t="s">
        <v>8</v>
      </c>
      <c r="H10" s="76"/>
      <c r="I10" s="12"/>
      <c r="J10" s="30" t="s">
        <v>3</v>
      </c>
      <c r="K10" s="76"/>
    </row>
    <row r="11" spans="1:11" ht="20" customHeight="1" x14ac:dyDescent="0.2">
      <c r="A11" s="85"/>
      <c r="B11" s="86"/>
      <c r="C11" s="13"/>
      <c r="D11" s="31" t="str">
        <f>IF(D10="Uitmuntend","€ 10.000",IF(D10="Goed","€ 9.000",IF(D10="Voldoende","€ 0",IF(D10="Matig","- € 10.000",IF(D10="Onvoldoende","KO"," ")))))</f>
        <v xml:space="preserve"> </v>
      </c>
      <c r="E11" s="77"/>
      <c r="F11" s="13"/>
      <c r="G11" s="31" t="str">
        <f>IF(G10="Uitmuntend","€ 10.000",IF(G10="Goed","€ 9.000",IF(G10="Voldoende","€ 0",IF(G10="Matig","- € 10.000",IF(G10="Onvoldoende","KO"," ")))))</f>
        <v xml:space="preserve"> </v>
      </c>
      <c r="H11" s="77"/>
      <c r="I11" s="13"/>
      <c r="J11" s="31" t="str">
        <f>IF(J10="Uitmuntend","€ 10.000",IF(J10="Goed","€ 9.000",IF(J10="Voldoende","€ 0",IF(J10="Matig","- € 10.000",IF(J10="Onvoldoende","KO"," ")))))</f>
        <v xml:space="preserve"> </v>
      </c>
      <c r="K11" s="77"/>
    </row>
    <row r="12" spans="1:11" ht="18" customHeight="1" x14ac:dyDescent="0.2">
      <c r="A12" s="87" t="str">
        <f>'Beoordelen kwaliteit'!A9</f>
        <v xml:space="preserve">Casus 2. Indiensttreding gekoppeld aan de werving </v>
      </c>
      <c r="B12" s="26" t="str">
        <f>B3</f>
        <v>Beoordelaar 1</v>
      </c>
      <c r="C12" s="11"/>
      <c r="D12" s="27" t="str">
        <f>'Beoordelaar 1'!C5</f>
        <v>Score:</v>
      </c>
      <c r="E12" s="75" t="s">
        <v>10</v>
      </c>
      <c r="F12" s="11"/>
      <c r="G12" s="28" t="str">
        <f>'Beoordelaar 1'!F5</f>
        <v>Score:</v>
      </c>
      <c r="H12" s="75" t="s">
        <v>10</v>
      </c>
      <c r="I12" s="11"/>
      <c r="J12" s="28" t="str">
        <f>'Beoordelaar 1'!I5</f>
        <v>Score:</v>
      </c>
      <c r="K12" s="75" t="s">
        <v>10</v>
      </c>
    </row>
    <row r="13" spans="1:11" ht="18" customHeight="1" x14ac:dyDescent="0.2">
      <c r="A13" s="88"/>
      <c r="B13" s="26" t="str">
        <f t="shared" ref="B13:B15" si="0">B4</f>
        <v>Beoordelaar 2</v>
      </c>
      <c r="C13" s="11"/>
      <c r="D13" s="27" t="str">
        <f>'Beoordelaar 2'!C5</f>
        <v>Score:</v>
      </c>
      <c r="E13" s="76"/>
      <c r="F13" s="11"/>
      <c r="G13" s="28" t="str">
        <f>'Beoordelaar 2'!F5</f>
        <v>Score:</v>
      </c>
      <c r="H13" s="76"/>
      <c r="I13" s="11"/>
      <c r="J13" s="28" t="str">
        <f>'Beoordelaar 2'!I5</f>
        <v>Score:</v>
      </c>
      <c r="K13" s="76"/>
    </row>
    <row r="14" spans="1:11" ht="18" customHeight="1" x14ac:dyDescent="0.2">
      <c r="A14" s="88"/>
      <c r="B14" s="26" t="str">
        <f t="shared" si="0"/>
        <v>Beoordelaar 3</v>
      </c>
      <c r="C14" s="11"/>
      <c r="D14" s="27" t="str">
        <f>'Beoordelaar 3'!C5</f>
        <v>Score:</v>
      </c>
      <c r="E14" s="76"/>
      <c r="F14" s="11"/>
      <c r="G14" s="28" t="str">
        <f>'Beoordelaar 3'!F5</f>
        <v>Score:</v>
      </c>
      <c r="H14" s="76"/>
      <c r="I14" s="11"/>
      <c r="J14" s="28" t="str">
        <f>'Beoordelaar 3'!I5</f>
        <v>Score:</v>
      </c>
      <c r="K14" s="76"/>
    </row>
    <row r="15" spans="1:11" ht="18" customHeight="1" x14ac:dyDescent="0.2">
      <c r="A15" s="88"/>
      <c r="B15" s="26" t="str">
        <f t="shared" si="0"/>
        <v>Beoordelaar 4</v>
      </c>
      <c r="C15" s="11"/>
      <c r="D15" s="27" t="str">
        <f>'Beoordelaar 4'!C5</f>
        <v>SCORE</v>
      </c>
      <c r="E15" s="76"/>
      <c r="F15" s="11"/>
      <c r="G15" s="28" t="str">
        <f>'Beoordelaar 4'!F5</f>
        <v>SCORE</v>
      </c>
      <c r="H15" s="76"/>
      <c r="I15" s="11"/>
      <c r="J15" s="28" t="str">
        <f>'Beoordelaar 4'!I5</f>
        <v>SCORE</v>
      </c>
      <c r="K15" s="76"/>
    </row>
    <row r="16" spans="1:11" ht="18" customHeight="1" x14ac:dyDescent="0.2">
      <c r="A16" s="88"/>
      <c r="B16" s="26" t="str">
        <f>B7</f>
        <v>Beoordelaar 5</v>
      </c>
      <c r="C16" s="11"/>
      <c r="D16" s="27" t="str">
        <f>'Beoordelaar 5'!C5</f>
        <v>SCORE</v>
      </c>
      <c r="E16" s="76"/>
      <c r="F16" s="11"/>
      <c r="G16" s="28" t="str">
        <f>'Beoordelaar 5'!F5</f>
        <v>SCORE</v>
      </c>
      <c r="H16" s="76"/>
      <c r="I16" s="11"/>
      <c r="J16" s="28" t="str">
        <f>'Beoordelaar 5'!I5</f>
        <v>SCORE</v>
      </c>
      <c r="K16" s="76"/>
    </row>
    <row r="17" spans="1:11" ht="18" customHeight="1" x14ac:dyDescent="0.2">
      <c r="A17" s="88"/>
      <c r="B17" s="26" t="str">
        <f>B8</f>
        <v>Beoordelaar 6</v>
      </c>
      <c r="C17" s="11"/>
      <c r="D17" s="27" t="str">
        <f>'Beoordelaar 6'!C5</f>
        <v>SCORE</v>
      </c>
      <c r="E17" s="76"/>
      <c r="F17" s="11"/>
      <c r="G17" s="28" t="str">
        <f>'Beoordelaar 6'!F5</f>
        <v>SCORE</v>
      </c>
      <c r="H17" s="76"/>
      <c r="I17" s="11"/>
      <c r="J17" s="28" t="str">
        <f>'Beoordelaar 6'!I5</f>
        <v>SCORE</v>
      </c>
      <c r="K17" s="76"/>
    </row>
    <row r="18" spans="1:11" ht="18" customHeight="1" x14ac:dyDescent="0.2">
      <c r="A18" s="89"/>
      <c r="B18" s="26" t="str">
        <f>B9</f>
        <v>Beoordelaar 7</v>
      </c>
      <c r="C18" s="11"/>
      <c r="D18" s="27" t="str">
        <f>'Beoordelaar 7'!C5</f>
        <v>SCORE</v>
      </c>
      <c r="E18" s="76"/>
      <c r="F18" s="11"/>
      <c r="G18" s="28" t="str">
        <f>'Beoordelaar 7'!F5</f>
        <v>SCORE</v>
      </c>
      <c r="H18" s="76"/>
      <c r="I18" s="11"/>
      <c r="J18" s="28" t="str">
        <f>'Beoordelaar 7'!I5</f>
        <v>SCORE</v>
      </c>
      <c r="K18" s="76"/>
    </row>
    <row r="19" spans="1:11" ht="20" customHeight="1" x14ac:dyDescent="0.2">
      <c r="A19" s="83" t="s">
        <v>1</v>
      </c>
      <c r="B19" s="84"/>
      <c r="C19" s="12"/>
      <c r="D19" s="29" t="s">
        <v>3</v>
      </c>
      <c r="E19" s="76"/>
      <c r="F19" s="12"/>
      <c r="G19" s="30" t="s">
        <v>8</v>
      </c>
      <c r="H19" s="76"/>
      <c r="I19" s="12"/>
      <c r="J19" s="30" t="s">
        <v>3</v>
      </c>
      <c r="K19" s="76"/>
    </row>
    <row r="20" spans="1:11" ht="20" customHeight="1" x14ac:dyDescent="0.2">
      <c r="A20" s="85"/>
      <c r="B20" s="86"/>
      <c r="C20" s="13"/>
      <c r="D20" s="31" t="str">
        <f>IF(D19="Uitmuntend","€ 15.000",IF(D19="Goed","€ 13.500",IF(D19="Voldoende","€ 0",IF(D19="Matig","- € 15.000",IF(D19="Onvoldoende","KO"," ")))))</f>
        <v xml:space="preserve"> </v>
      </c>
      <c r="E20" s="77"/>
      <c r="F20" s="13"/>
      <c r="G20" s="31" t="str">
        <f>IF(G19="Uitmuntend","€ 15.000",IF(G19="Goed","€ 13.500",IF(G19="Voldoende","€ 0",IF(G19="Matig","- € 15.000",IF(G19="Onvoldoende","KO"," ")))))</f>
        <v xml:space="preserve"> </v>
      </c>
      <c r="H20" s="77"/>
      <c r="I20" s="13"/>
      <c r="J20" s="31" t="str">
        <f>IF(J19="Uitmuntend","€ 15.000",IF(J19="Goed","€ 13.500",IF(J19="Voldoende","€ 0",IF(J19="Matig","- € 15.000",IF(J19="Onvoldoende","KO"," ")))))</f>
        <v xml:space="preserve"> </v>
      </c>
      <c r="K20" s="77"/>
    </row>
    <row r="21" spans="1:11" ht="18" customHeight="1" x14ac:dyDescent="0.2">
      <c r="A21" s="87" t="str">
        <f>'Beoordelen kwaliteit'!A15</f>
        <v>Casus 3. De salarisrun</v>
      </c>
      <c r="B21" s="26" t="str">
        <f>B3</f>
        <v>Beoordelaar 1</v>
      </c>
      <c r="C21" s="11"/>
      <c r="D21" s="27" t="str">
        <f>'Beoordelaar 1'!C7</f>
        <v>Score:</v>
      </c>
      <c r="E21" s="75" t="s">
        <v>10</v>
      </c>
      <c r="F21" s="11"/>
      <c r="G21" s="28" t="str">
        <f>'Beoordelaar 1'!F7</f>
        <v>Score:</v>
      </c>
      <c r="H21" s="75" t="s">
        <v>10</v>
      </c>
      <c r="I21" s="11"/>
      <c r="J21" s="28" t="str">
        <f>'Beoordelaar 1'!I7</f>
        <v>Score:</v>
      </c>
      <c r="K21" s="75" t="s">
        <v>10</v>
      </c>
    </row>
    <row r="22" spans="1:11" ht="18" customHeight="1" x14ac:dyDescent="0.2">
      <c r="A22" s="88"/>
      <c r="B22" s="26" t="str">
        <f t="shared" ref="B22:B25" si="1">B4</f>
        <v>Beoordelaar 2</v>
      </c>
      <c r="C22" s="11"/>
      <c r="D22" s="27" t="str">
        <f>'Beoordelaar 2'!C7</f>
        <v>Score:</v>
      </c>
      <c r="E22" s="76"/>
      <c r="F22" s="11"/>
      <c r="G22" s="28" t="str">
        <f>'Beoordelaar 2'!F7</f>
        <v>Score:</v>
      </c>
      <c r="H22" s="76"/>
      <c r="I22" s="11"/>
      <c r="J22" s="28" t="str">
        <f>'Beoordelaar 2'!I7</f>
        <v>Score:</v>
      </c>
      <c r="K22" s="76"/>
    </row>
    <row r="23" spans="1:11" ht="18" customHeight="1" x14ac:dyDescent="0.2">
      <c r="A23" s="88"/>
      <c r="B23" s="26" t="str">
        <f t="shared" si="1"/>
        <v>Beoordelaar 3</v>
      </c>
      <c r="C23" s="11"/>
      <c r="D23" s="27" t="str">
        <f>'Beoordelaar 3'!C7</f>
        <v>Score:</v>
      </c>
      <c r="E23" s="76"/>
      <c r="F23" s="11"/>
      <c r="G23" s="28" t="str">
        <f>'Beoordelaar 3'!F7</f>
        <v>Score:</v>
      </c>
      <c r="H23" s="76"/>
      <c r="I23" s="11"/>
      <c r="J23" s="28" t="str">
        <f>'Beoordelaar 3'!I7</f>
        <v>Score:</v>
      </c>
      <c r="K23" s="76"/>
    </row>
    <row r="24" spans="1:11" ht="18" customHeight="1" x14ac:dyDescent="0.2">
      <c r="A24" s="88"/>
      <c r="B24" s="26" t="str">
        <f t="shared" si="1"/>
        <v>Beoordelaar 4</v>
      </c>
      <c r="C24" s="11"/>
      <c r="D24" s="27" t="str">
        <f>'Beoordelaar 4'!C7</f>
        <v>SCORE</v>
      </c>
      <c r="E24" s="76"/>
      <c r="F24" s="11"/>
      <c r="G24" s="28" t="str">
        <f>'Beoordelaar 4'!F7</f>
        <v>SCORE</v>
      </c>
      <c r="H24" s="76"/>
      <c r="I24" s="11"/>
      <c r="J24" s="28" t="str">
        <f>'Beoordelaar 4'!I7</f>
        <v>SCORE</v>
      </c>
      <c r="K24" s="76"/>
    </row>
    <row r="25" spans="1:11" ht="18" customHeight="1" x14ac:dyDescent="0.2">
      <c r="A25" s="88"/>
      <c r="B25" s="26" t="str">
        <f t="shared" si="1"/>
        <v>Beoordelaar 5</v>
      </c>
      <c r="C25" s="11"/>
      <c r="D25" s="27" t="str">
        <f>'Beoordelaar 5'!C7</f>
        <v>SCORE</v>
      </c>
      <c r="E25" s="76"/>
      <c r="F25" s="11"/>
      <c r="G25" s="28" t="str">
        <f>'Beoordelaar 5'!F7</f>
        <v>SCORE</v>
      </c>
      <c r="H25" s="76"/>
      <c r="I25" s="11"/>
      <c r="J25" s="28" t="str">
        <f>'Beoordelaar 5'!I7</f>
        <v>SCORE</v>
      </c>
      <c r="K25" s="76"/>
    </row>
    <row r="26" spans="1:11" ht="18" customHeight="1" x14ac:dyDescent="0.2">
      <c r="A26" s="88"/>
      <c r="B26" s="26" t="str">
        <f>B8</f>
        <v>Beoordelaar 6</v>
      </c>
      <c r="C26" s="11"/>
      <c r="D26" s="27" t="str">
        <f>'Beoordelaar 6'!C7</f>
        <v>SCORE</v>
      </c>
      <c r="E26" s="76"/>
      <c r="F26" s="11"/>
      <c r="G26" s="28" t="str">
        <f>'Beoordelaar 6'!F7</f>
        <v>SCORE</v>
      </c>
      <c r="H26" s="76"/>
      <c r="I26" s="11"/>
      <c r="J26" s="28" t="str">
        <f>'Beoordelaar 6'!I7</f>
        <v>SCORE</v>
      </c>
      <c r="K26" s="76"/>
    </row>
    <row r="27" spans="1:11" ht="18" customHeight="1" x14ac:dyDescent="0.2">
      <c r="A27" s="89"/>
      <c r="B27" s="26" t="str">
        <f>B9</f>
        <v>Beoordelaar 7</v>
      </c>
      <c r="C27" s="11"/>
      <c r="D27" s="27" t="str">
        <f>'Beoordelaar 7'!C7</f>
        <v>SCORE</v>
      </c>
      <c r="E27" s="76"/>
      <c r="F27" s="11"/>
      <c r="G27" s="28" t="str">
        <f>'Beoordelaar 7'!F7</f>
        <v>SCORE</v>
      </c>
      <c r="H27" s="76"/>
      <c r="I27" s="11"/>
      <c r="J27" s="28" t="str">
        <f>'Beoordelaar 7'!I7</f>
        <v>SCORE</v>
      </c>
      <c r="K27" s="76"/>
    </row>
    <row r="28" spans="1:11" ht="20" customHeight="1" x14ac:dyDescent="0.2">
      <c r="A28" s="83" t="s">
        <v>1</v>
      </c>
      <c r="B28" s="84"/>
      <c r="C28" s="12"/>
      <c r="D28" s="29" t="s">
        <v>3</v>
      </c>
      <c r="E28" s="76"/>
      <c r="F28" s="12"/>
      <c r="G28" s="30" t="s">
        <v>8</v>
      </c>
      <c r="H28" s="76"/>
      <c r="I28" s="12"/>
      <c r="J28" s="30" t="s">
        <v>3</v>
      </c>
      <c r="K28" s="76"/>
    </row>
    <row r="29" spans="1:11" ht="20" customHeight="1" x14ac:dyDescent="0.2">
      <c r="A29" s="85"/>
      <c r="B29" s="86"/>
      <c r="C29" s="13"/>
      <c r="D29" s="31" t="str">
        <f>IF(D28="Uitmuntend","€ 15.000",IF(D28="Goed","€ 13.500",IF(D28="Voldoende","€ 0",IF(D28="Matig","- € 15.000",IF(D28="Onvoldoende","KO"," ")))))</f>
        <v xml:space="preserve"> </v>
      </c>
      <c r="E29" s="77"/>
      <c r="F29" s="13"/>
      <c r="G29" s="31" t="str">
        <f>IF(G28="Uitmuntend","€ 15.000",IF(G28="Goed","€ 13.500",IF(G28="Voldoende","€ 0",IF(G28="Matig","- € 15.000",IF(G28="Onvoldoende","KO"," ")))))</f>
        <v xml:space="preserve"> </v>
      </c>
      <c r="H29" s="77"/>
      <c r="I29" s="13"/>
      <c r="J29" s="31" t="str">
        <f>IF(J28="Uitmuntend","€ 15.000",IF(J28="Goed","€ 13.500",IF(J28="Voldoende","€ 0",IF(J28="Matig","- € 15.000",IF(J28="Onvoldoende","KO"," ")))))</f>
        <v xml:space="preserve"> </v>
      </c>
      <c r="K29" s="77"/>
    </row>
    <row r="30" spans="1:11" ht="18" customHeight="1" x14ac:dyDescent="0.2">
      <c r="A30" s="87" t="str">
        <f>'Beoordelen kwaliteit'!A21</f>
        <v xml:space="preserve">Casus 4. Verzuim </v>
      </c>
      <c r="B30" s="26" t="str">
        <f>B3</f>
        <v>Beoordelaar 1</v>
      </c>
      <c r="C30" s="11"/>
      <c r="D30" s="27" t="str">
        <f>'Beoordelaar 1'!C9</f>
        <v>Score:</v>
      </c>
      <c r="E30" s="75" t="s">
        <v>10</v>
      </c>
      <c r="F30" s="11"/>
      <c r="G30" s="28" t="str">
        <f>'Beoordelaar 1'!F9</f>
        <v>Score:</v>
      </c>
      <c r="H30" s="75" t="s">
        <v>10</v>
      </c>
      <c r="I30" s="11"/>
      <c r="J30" s="28" t="str">
        <f>'Beoordelaar 1'!I9</f>
        <v>Score:</v>
      </c>
      <c r="K30" s="75" t="s">
        <v>10</v>
      </c>
    </row>
    <row r="31" spans="1:11" ht="18" customHeight="1" x14ac:dyDescent="0.2">
      <c r="A31" s="88"/>
      <c r="B31" s="26" t="str">
        <f t="shared" ref="B31:B34" si="2">B4</f>
        <v>Beoordelaar 2</v>
      </c>
      <c r="C31" s="11"/>
      <c r="D31" s="27" t="str">
        <f>'Beoordelaar 2'!C9</f>
        <v>Score:</v>
      </c>
      <c r="E31" s="76"/>
      <c r="F31" s="11"/>
      <c r="G31" s="28" t="str">
        <f>'Beoordelaar 2'!F9</f>
        <v>Score:</v>
      </c>
      <c r="H31" s="76"/>
      <c r="I31" s="11"/>
      <c r="J31" s="28" t="str">
        <f>'Beoordelaar 2'!I9</f>
        <v>Score:</v>
      </c>
      <c r="K31" s="76"/>
    </row>
    <row r="32" spans="1:11" ht="18" customHeight="1" x14ac:dyDescent="0.2">
      <c r="A32" s="88"/>
      <c r="B32" s="26" t="str">
        <f t="shared" si="2"/>
        <v>Beoordelaar 3</v>
      </c>
      <c r="C32" s="11"/>
      <c r="D32" s="27" t="str">
        <f>'Beoordelaar 3'!C9</f>
        <v>Score:</v>
      </c>
      <c r="E32" s="76"/>
      <c r="F32" s="11"/>
      <c r="G32" s="28" t="str">
        <f>'Beoordelaar 3'!F9</f>
        <v>Score:</v>
      </c>
      <c r="H32" s="76"/>
      <c r="I32" s="11"/>
      <c r="J32" s="28" t="str">
        <f>'Beoordelaar 3'!I9</f>
        <v>Score:</v>
      </c>
      <c r="K32" s="76"/>
    </row>
    <row r="33" spans="1:11" ht="18" customHeight="1" x14ac:dyDescent="0.2">
      <c r="A33" s="88"/>
      <c r="B33" s="26" t="str">
        <f t="shared" si="2"/>
        <v>Beoordelaar 4</v>
      </c>
      <c r="C33" s="11"/>
      <c r="D33" s="27" t="str">
        <f>'Beoordelaar 4'!C9</f>
        <v>SCORE</v>
      </c>
      <c r="E33" s="76"/>
      <c r="F33" s="11"/>
      <c r="G33" s="28" t="str">
        <f>'Beoordelaar 4'!F9</f>
        <v>SCORE</v>
      </c>
      <c r="H33" s="76"/>
      <c r="I33" s="11"/>
      <c r="J33" s="28" t="str">
        <f>'Beoordelaar 4'!I9</f>
        <v>SCORE</v>
      </c>
      <c r="K33" s="76"/>
    </row>
    <row r="34" spans="1:11" ht="18" customHeight="1" x14ac:dyDescent="0.2">
      <c r="A34" s="88"/>
      <c r="B34" s="26" t="str">
        <f t="shared" si="2"/>
        <v>Beoordelaar 5</v>
      </c>
      <c r="C34" s="11"/>
      <c r="D34" s="27" t="str">
        <f>'Beoordelaar 5'!C9</f>
        <v>SCORE</v>
      </c>
      <c r="E34" s="76"/>
      <c r="F34" s="11"/>
      <c r="G34" s="28" t="str">
        <f>'Beoordelaar 5'!F9</f>
        <v>SCORE</v>
      </c>
      <c r="H34" s="76"/>
      <c r="I34" s="11"/>
      <c r="J34" s="28" t="str">
        <f>'Beoordelaar 5'!I9</f>
        <v>SCORE</v>
      </c>
      <c r="K34" s="76"/>
    </row>
    <row r="35" spans="1:11" ht="18" customHeight="1" x14ac:dyDescent="0.2">
      <c r="A35" s="88"/>
      <c r="B35" s="26" t="str">
        <f>B8</f>
        <v>Beoordelaar 6</v>
      </c>
      <c r="C35" s="11"/>
      <c r="D35" s="27" t="str">
        <f>'Beoordelaar 6'!C9</f>
        <v>SCORE</v>
      </c>
      <c r="E35" s="76"/>
      <c r="F35" s="11"/>
      <c r="G35" s="28" t="str">
        <f>'Beoordelaar 6'!F9</f>
        <v>SCORE</v>
      </c>
      <c r="H35" s="76"/>
      <c r="I35" s="11"/>
      <c r="J35" s="28" t="str">
        <f>'Beoordelaar 6'!I9</f>
        <v>SCORE</v>
      </c>
      <c r="K35" s="76"/>
    </row>
    <row r="36" spans="1:11" ht="18" customHeight="1" x14ac:dyDescent="0.2">
      <c r="A36" s="89"/>
      <c r="B36" s="26" t="str">
        <f>B9</f>
        <v>Beoordelaar 7</v>
      </c>
      <c r="C36" s="11"/>
      <c r="D36" s="27" t="str">
        <f>'Beoordelaar 7'!C9</f>
        <v>SCORE</v>
      </c>
      <c r="E36" s="76"/>
      <c r="F36" s="11"/>
      <c r="G36" s="28" t="str">
        <f>'Beoordelaar 7'!F9</f>
        <v>SCORE</v>
      </c>
      <c r="H36" s="76"/>
      <c r="I36" s="11"/>
      <c r="J36" s="28" t="str">
        <f>'Beoordelaar 7'!I9</f>
        <v>SCORE</v>
      </c>
      <c r="K36" s="76"/>
    </row>
    <row r="37" spans="1:11" ht="20" customHeight="1" x14ac:dyDescent="0.2">
      <c r="A37" s="83" t="s">
        <v>1</v>
      </c>
      <c r="B37" s="84"/>
      <c r="C37" s="12"/>
      <c r="D37" s="29" t="s">
        <v>3</v>
      </c>
      <c r="E37" s="76"/>
      <c r="F37" s="12"/>
      <c r="G37" s="30" t="s">
        <v>8</v>
      </c>
      <c r="H37" s="76"/>
      <c r="I37" s="12"/>
      <c r="J37" s="30" t="s">
        <v>3</v>
      </c>
      <c r="K37" s="76"/>
    </row>
    <row r="38" spans="1:11" ht="20" customHeight="1" x14ac:dyDescent="0.2">
      <c r="A38" s="85"/>
      <c r="B38" s="86"/>
      <c r="C38" s="13"/>
      <c r="D38" s="31" t="str">
        <f>IF(D37="Uitmuntend","€ 10.000",IF(D37="Goed","€ 9.000",IF(D37="Voldoende","€ 0",IF(D37="Matig","- € 10.000",IF(D37="Onvoldoende","KO"," ")))))</f>
        <v xml:space="preserve"> </v>
      </c>
      <c r="E38" s="77"/>
      <c r="F38" s="13"/>
      <c r="G38" s="31" t="str">
        <f>IF(G37="Uitmuntend","€ 10.000",IF(G37="Goed","€ 9.000",IF(G37="Voldoende","€ 0",IF(G37="Matig","- € 10.000",IF(G37="Onvoldoende","KO"," ")))))</f>
        <v xml:space="preserve"> </v>
      </c>
      <c r="H38" s="77"/>
      <c r="I38" s="13"/>
      <c r="J38" s="31" t="str">
        <f>IF(J37="Uitmuntend","€ 10.000",IF(J37="Goed","€ 9.000",IF(J37="Voldoende","€ 0",IF(J37="Matig","- € 10.000",IF(J37="Onvoldoende","KO"," ")))))</f>
        <v xml:space="preserve"> </v>
      </c>
      <c r="K38" s="77"/>
    </row>
    <row r="39" spans="1:11" s="8" customFormat="1" ht="28" customHeight="1" x14ac:dyDescent="0.2">
      <c r="A39" s="78" t="s">
        <v>45</v>
      </c>
      <c r="B39" s="79"/>
      <c r="C39" s="14"/>
      <c r="D39" s="54" t="e">
        <f>D11+D20+D29+D38</f>
        <v>#VALUE!</v>
      </c>
      <c r="E39" s="32"/>
      <c r="F39" s="14"/>
      <c r="G39" s="54" t="e">
        <f>G11+G20+G29+G38</f>
        <v>#VALUE!</v>
      </c>
      <c r="H39" s="32"/>
      <c r="I39" s="14"/>
      <c r="J39" s="54" t="e">
        <f>J11+J20+J29+J38</f>
        <v>#VALUE!</v>
      </c>
      <c r="K39" s="32"/>
    </row>
  </sheetData>
  <sheetProtection algorithmName="SHA-512" hashValue="EZA+pQw00wtsPc7gByEOubagmeoEcWTyz6WZenqDUMc98zS0+JmiPNe+hgClR/aWGKOu9JiFIBDC3hdcnPblfw==" saltValue="VXEAJPNGlnVJ2Lkf5f+TQw==" spinCount="100000" sheet="1" objects="1" scenarios="1"/>
  <mergeCells count="27">
    <mergeCell ref="A3:A9"/>
    <mergeCell ref="A12:A18"/>
    <mergeCell ref="K30:K38"/>
    <mergeCell ref="A37:B37"/>
    <mergeCell ref="A38:B38"/>
    <mergeCell ref="A30:A36"/>
    <mergeCell ref="A21:A27"/>
    <mergeCell ref="A10:B10"/>
    <mergeCell ref="A19:B19"/>
    <mergeCell ref="A20:B20"/>
    <mergeCell ref="A11:B11"/>
    <mergeCell ref="E21:E29"/>
    <mergeCell ref="E30:E38"/>
    <mergeCell ref="H30:H38"/>
    <mergeCell ref="A39:B39"/>
    <mergeCell ref="A1:K1"/>
    <mergeCell ref="K3:K11"/>
    <mergeCell ref="K12:K20"/>
    <mergeCell ref="K21:K29"/>
    <mergeCell ref="A2:B2"/>
    <mergeCell ref="A28:B28"/>
    <mergeCell ref="A29:B29"/>
    <mergeCell ref="H3:H11"/>
    <mergeCell ref="H12:H20"/>
    <mergeCell ref="H21:H29"/>
    <mergeCell ref="E3:E11"/>
    <mergeCell ref="E12:E20"/>
  </mergeCells>
  <phoneticPr fontId="18" type="noConversion"/>
  <dataValidations count="1">
    <dataValidation type="list" errorStyle="warning" allowBlank="1" showErrorMessage="1" sqref="I28:J28 I19:J19 I10:J10 D10 D19 D28 F28:G28 F10:G10 F19:G19 D37 G37 J37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</vt:i4>
      </vt:variant>
    </vt:vector>
  </HeadingPairs>
  <TitlesOfParts>
    <vt:vector size="11" baseType="lpstr">
      <vt:lpstr>Beoordelen kwaliteit</vt:lpstr>
      <vt:lpstr>Beoordelaar 1</vt:lpstr>
      <vt:lpstr>Beoordelaar 2</vt:lpstr>
      <vt:lpstr>Beoordelaar 3</vt:lpstr>
      <vt:lpstr>Beoordelaar 4</vt:lpstr>
      <vt:lpstr>Beoordelaar 5</vt:lpstr>
      <vt:lpstr>Beoordelaar 6</vt:lpstr>
      <vt:lpstr>Beoordelaar 7</vt:lpstr>
      <vt:lpstr>Consensus</vt:lpstr>
      <vt:lpstr>Eindscores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/>
  <dcterms:created xsi:type="dcterms:W3CDTF">2006-09-16T00:00:00Z</dcterms:created>
  <dcterms:modified xsi:type="dcterms:W3CDTF">2023-12-22T10:49:22Z</dcterms:modified>
  <cp:category/>
</cp:coreProperties>
</file>