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Inhuur OBP 2023/6. NvI/2/"/>
    </mc:Choice>
  </mc:AlternateContent>
  <xr:revisionPtr revIDLastSave="805" documentId="8_{C290971C-DC70-401E-8516-2D477A22BDB6}" xr6:coauthVersionLast="47" xr6:coauthVersionMax="47" xr10:uidLastSave="{61BFF84B-2382-4915-AFD8-8EB636B5044A}"/>
  <bookViews>
    <workbookView xWindow="57480" yWindow="-120" windowWidth="29040" windowHeight="15840" activeTab="1" xr2:uid="{00000000-000D-0000-FFFF-FFFF00000000}"/>
  </bookViews>
  <sheets>
    <sheet name="P1 uitzenden" sheetId="3" r:id="rId1"/>
    <sheet name="P2 detacheren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39" i="4" l="1"/>
  <c r="J28" i="4" l="1"/>
  <c r="E54" i="3"/>
  <c r="C54" i="3"/>
  <c r="E48" i="3"/>
  <c r="C48" i="3"/>
  <c r="E33" i="3"/>
  <c r="C33" i="3"/>
  <c r="E28" i="3"/>
  <c r="C28" i="3"/>
  <c r="F18" i="3"/>
  <c r="F29" i="3" s="1"/>
  <c r="F34" i="3" s="1"/>
  <c r="F49" i="3" s="1"/>
  <c r="F56" i="3" s="1"/>
  <c r="D18" i="3"/>
  <c r="E34" i="4"/>
  <c r="F34" i="4"/>
  <c r="C37" i="4"/>
  <c r="T16" i="4"/>
  <c r="T17" i="4"/>
  <c r="T18" i="4"/>
  <c r="T19" i="4"/>
  <c r="T20" i="4"/>
  <c r="T21" i="4"/>
  <c r="T22" i="4"/>
  <c r="T23" i="4"/>
  <c r="T24" i="4"/>
  <c r="T25" i="4"/>
  <c r="T26" i="4"/>
  <c r="T27" i="4"/>
  <c r="T15" i="4"/>
  <c r="S16" i="4"/>
  <c r="S17" i="4"/>
  <c r="S18" i="4"/>
  <c r="S19" i="4"/>
  <c r="S20" i="4"/>
  <c r="S21" i="4"/>
  <c r="S22" i="4"/>
  <c r="S23" i="4"/>
  <c r="S24" i="4"/>
  <c r="S25" i="4"/>
  <c r="S26" i="4"/>
  <c r="S27" i="4"/>
  <c r="S15" i="4"/>
  <c r="R16" i="4"/>
  <c r="R17" i="4"/>
  <c r="R18" i="4"/>
  <c r="R19" i="4"/>
  <c r="R20" i="4"/>
  <c r="R21" i="4"/>
  <c r="R22" i="4"/>
  <c r="R23" i="4"/>
  <c r="R24" i="4"/>
  <c r="R25" i="4"/>
  <c r="R26" i="4"/>
  <c r="R27" i="4"/>
  <c r="R15" i="4"/>
  <c r="Q16" i="4"/>
  <c r="Q17" i="4"/>
  <c r="Q18" i="4"/>
  <c r="Q19" i="4"/>
  <c r="Q20" i="4"/>
  <c r="Q21" i="4"/>
  <c r="Q22" i="4"/>
  <c r="Q23" i="4"/>
  <c r="Q24" i="4"/>
  <c r="Q25" i="4"/>
  <c r="Q26" i="4"/>
  <c r="Q27" i="4"/>
  <c r="Q15" i="4"/>
  <c r="P15" i="4"/>
  <c r="P22" i="4"/>
  <c r="P16" i="4"/>
  <c r="P17" i="4"/>
  <c r="P18" i="4"/>
  <c r="P19" i="4"/>
  <c r="P20" i="4"/>
  <c r="P21" i="4"/>
  <c r="P23" i="4"/>
  <c r="P24" i="4"/>
  <c r="P25" i="4"/>
  <c r="P26" i="4"/>
  <c r="O16" i="4"/>
  <c r="O17" i="4"/>
  <c r="O18" i="4"/>
  <c r="O19" i="4"/>
  <c r="O20" i="4"/>
  <c r="O21" i="4"/>
  <c r="O22" i="4"/>
  <c r="O23" i="4"/>
  <c r="O24" i="4"/>
  <c r="O25" i="4"/>
  <c r="O26" i="4"/>
  <c r="O27" i="4"/>
  <c r="O15" i="4"/>
  <c r="F58" i="3" l="1"/>
  <c r="J66" i="3"/>
  <c r="D29" i="3"/>
  <c r="D34" i="3" s="1"/>
  <c r="D49" i="3" s="1"/>
  <c r="D56" i="3" s="1"/>
  <c r="D58" i="3"/>
  <c r="N15" i="4"/>
  <c r="K25" i="4"/>
  <c r="I27" i="4"/>
  <c r="H26" i="4"/>
  <c r="E37" i="4"/>
  <c r="J27" i="4"/>
  <c r="N26" i="4"/>
  <c r="M26" i="4"/>
  <c r="L26" i="4"/>
  <c r="J26" i="4"/>
  <c r="I26" i="4"/>
  <c r="G26" i="4"/>
  <c r="N25" i="4"/>
  <c r="M25" i="4"/>
  <c r="L25" i="4"/>
  <c r="J25" i="4"/>
  <c r="I25" i="4"/>
  <c r="H25" i="4"/>
  <c r="G25" i="4"/>
  <c r="F25" i="4"/>
  <c r="N24" i="4"/>
  <c r="M24" i="4"/>
  <c r="L24" i="4"/>
  <c r="K24" i="4"/>
  <c r="J24" i="4"/>
  <c r="I24" i="4"/>
  <c r="H24" i="4"/>
  <c r="G24" i="4"/>
  <c r="F24" i="4"/>
  <c r="N23" i="4"/>
  <c r="M23" i="4"/>
  <c r="L23" i="4"/>
  <c r="K23" i="4"/>
  <c r="J23" i="4"/>
  <c r="I23" i="4"/>
  <c r="H23" i="4"/>
  <c r="G23" i="4"/>
  <c r="F23" i="4"/>
  <c r="N22" i="4"/>
  <c r="M22" i="4"/>
  <c r="L22" i="4"/>
  <c r="K22" i="4"/>
  <c r="J22" i="4"/>
  <c r="I22" i="4"/>
  <c r="H22" i="4"/>
  <c r="G22" i="4"/>
  <c r="F22" i="4"/>
  <c r="N21" i="4"/>
  <c r="M21" i="4"/>
  <c r="L21" i="4"/>
  <c r="K21" i="4"/>
  <c r="J21" i="4"/>
  <c r="I21" i="4"/>
  <c r="H21" i="4"/>
  <c r="G21" i="4"/>
  <c r="F21" i="4"/>
  <c r="E21" i="4"/>
  <c r="C21" i="4"/>
  <c r="N20" i="4"/>
  <c r="M20" i="4"/>
  <c r="L20" i="4"/>
  <c r="K20" i="4"/>
  <c r="J20" i="4"/>
  <c r="I20" i="4"/>
  <c r="H20" i="4"/>
  <c r="G20" i="4"/>
  <c r="F20" i="4"/>
  <c r="E20" i="4"/>
  <c r="D20" i="4"/>
  <c r="C20" i="4"/>
  <c r="N19" i="4"/>
  <c r="M19" i="4"/>
  <c r="L19" i="4"/>
  <c r="K19" i="4"/>
  <c r="J19" i="4"/>
  <c r="I19" i="4"/>
  <c r="H19" i="4"/>
  <c r="G19" i="4"/>
  <c r="F19" i="4"/>
  <c r="E19" i="4"/>
  <c r="D19" i="4"/>
  <c r="C19" i="4"/>
  <c r="N18" i="4"/>
  <c r="M18" i="4"/>
  <c r="L18" i="4"/>
  <c r="K18" i="4"/>
  <c r="J18" i="4"/>
  <c r="I18" i="4"/>
  <c r="H18" i="4"/>
  <c r="G18" i="4"/>
  <c r="F18" i="4"/>
  <c r="E18" i="4"/>
  <c r="D18" i="4"/>
  <c r="C18" i="4"/>
  <c r="N17" i="4"/>
  <c r="M17" i="4"/>
  <c r="L17" i="4"/>
  <c r="K17" i="4"/>
  <c r="J17" i="4"/>
  <c r="I17" i="4"/>
  <c r="H17" i="4"/>
  <c r="G17" i="4"/>
  <c r="F17" i="4"/>
  <c r="E17" i="4"/>
  <c r="D17" i="4"/>
  <c r="C17" i="4"/>
  <c r="N16" i="4"/>
  <c r="M16" i="4"/>
  <c r="L16" i="4"/>
  <c r="K16" i="4"/>
  <c r="J16" i="4"/>
  <c r="I16" i="4"/>
  <c r="H16" i="4"/>
  <c r="G16" i="4"/>
  <c r="F16" i="4"/>
  <c r="E16" i="4"/>
  <c r="D16" i="4"/>
  <c r="C16" i="4"/>
  <c r="M15" i="4"/>
  <c r="L15" i="4"/>
  <c r="K15" i="4"/>
  <c r="J15" i="4"/>
  <c r="I15" i="4"/>
  <c r="H15" i="4"/>
  <c r="G15" i="4"/>
  <c r="F15" i="4"/>
  <c r="E15" i="4"/>
  <c r="D15" i="4"/>
  <c r="J65" i="3" l="1"/>
  <c r="D70" i="3"/>
  <c r="G72" i="3" s="1"/>
  <c r="J74" i="3" l="1"/>
</calcChain>
</file>

<file path=xl/sharedStrings.xml><?xml version="1.0" encoding="utf-8"?>
<sst xmlns="http://schemas.openxmlformats.org/spreadsheetml/2006/main" count="82" uniqueCount="72">
  <si>
    <t>Inschrijver dient de gele cellen in te vullen</t>
  </si>
  <si>
    <t>De som van alle uitgevraagde posten leidt tot een fictief uurtarief.</t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</si>
  <si>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</si>
  <si>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</si>
  <si>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</si>
  <si>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</si>
  <si>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</si>
  <si>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</si>
  <si>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</si>
  <si>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</si>
  <si>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</si>
  <si>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</si>
  <si>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</si>
  <si>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</si>
  <si>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</si>
  <si>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</si>
  <si>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</si>
  <si>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</si>
  <si>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</si>
  <si>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</si>
  <si>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</si>
  <si>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</si>
  <si>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</si>
  <si>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</si>
  <si>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</si>
  <si>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</si>
  <si>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</si>
  <si>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</si>
  <si>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</si>
  <si>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</si>
  <si>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</si>
  <si>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</si>
  <si>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</si>
  <si>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</si>
  <si>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</si>
  <si>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</si>
  <si>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</si>
  <si>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</si>
  <si>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</si>
  <si>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</si>
  <si>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</si>
  <si>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</si>
  <si>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</si>
  <si>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</si>
  <si>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>Koning Willem I College</t>
  </si>
  <si>
    <t xml:space="preserve">Prijzen boven het maximumtarief leiden tot uitsluiting. </t>
  </si>
  <si>
    <t>Naam Inschrijver</t>
  </si>
  <si>
    <t>Toelichting berekening</t>
  </si>
  <si>
    <t>Marge</t>
  </si>
  <si>
    <t>Inschrijfprijs perceel 2</t>
  </si>
  <si>
    <t>Bruto uurloon = fulltime salaris volgens CAO MBO * 12 maanden / 52 weken / 36,86 uur (weektaak op jaarbasis)</t>
  </si>
  <si>
    <t xml:space="preserve">Omrekenfactor </t>
  </si>
  <si>
    <t>Fictief aantal uren</t>
  </si>
  <si>
    <t xml:space="preserve">Detacheren (STiPP Plus)    </t>
  </si>
  <si>
    <t xml:space="preserve">Inhuur Ondersteunend en Beheerspersoneel </t>
  </si>
  <si>
    <t xml:space="preserve">Het maximale totale uurtarief is € 48,- exclusief btw. </t>
  </si>
  <si>
    <t>schaal / trede</t>
  </si>
  <si>
    <t>Fictief # uren</t>
  </si>
  <si>
    <t>tarief</t>
  </si>
  <si>
    <t>fictief # uren</t>
  </si>
  <si>
    <t>inschrijfprijs perceel 2</t>
  </si>
  <si>
    <t xml:space="preserve">Het maximale totale uurtarief voor schaal 1 trede 1 is € 52 exclusief btw. </t>
  </si>
  <si>
    <t>Uitzenden (STiPP Plus)</t>
  </si>
  <si>
    <t>Detacheren (STiPP Plus)</t>
  </si>
  <si>
    <t>Inschrijfprijs perceel 1</t>
  </si>
  <si>
    <t>CAO lonen MBO 1-01-2024</t>
  </si>
  <si>
    <t>Inhuur Ondersteunend en Beheerspersoneel</t>
  </si>
  <si>
    <t>Fictief resterend aantal uur t.o.v. 1040</t>
  </si>
  <si>
    <t>Brutoloon + omrekenfactor</t>
  </si>
  <si>
    <t>%</t>
  </si>
  <si>
    <t>Perceel 1: uitzenden n.a.v. NvI 2</t>
  </si>
  <si>
    <t>Perceel 2: detacheren 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</si>
</sst>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44" fontId="0" fillId="0" borderId="0" xfId="0" applyNumberFormat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10" xfId="0" applyNumberFormat="1" applyFill="1" applyBorder="1"/>
    <xf numFmtId="0" fontId="0" fillId="5" borderId="10" xfId="0" applyFill="1" applyBorder="1"/>
    <xf numFmtId="44" fontId="0" fillId="5" borderId="0" xfId="0" applyNumberFormat="1" applyFill="1"/>
    <xf numFmtId="0" fontId="12" fillId="0" borderId="0" xfId="0" applyFont="1"/>
    <xf numFmtId="0" fontId="14" fillId="0" borderId="0" xfId="0" applyFont="1"/>
    <xf numFmtId="44" fontId="0" fillId="3" borderId="0" xfId="0" applyNumberFormat="1" applyFill="1"/>
    <xf numFmtId="10" fontId="0" fillId="0" borderId="0" xfId="0" applyNumberFormat="1"/>
    <xf numFmtId="0" fontId="0" fillId="0" borderId="12" xfId="0" applyBorder="1"/>
    <xf numFmtId="0" fontId="0" fillId="0" borderId="13" xfId="0" applyBorder="1"/>
    <xf numFmtId="44" fontId="0" fillId="5" borderId="13" xfId="0" applyNumberFormat="1" applyFill="1" applyBorder="1"/>
    <xf numFmtId="44" fontId="0" fillId="0" borderId="13" xfId="0" applyNumberFormat="1" applyBorder="1"/>
    <xf numFmtId="10" fontId="0" fillId="0" borderId="12" xfId="0" applyNumberFormat="1" applyBorder="1"/>
    <xf numFmtId="44" fontId="0" fillId="3" borderId="13" xfId="0" applyNumberFormat="1" applyFill="1" applyBorder="1"/>
    <xf numFmtId="0" fontId="0" fillId="0" borderId="4" xfId="0" applyBorder="1"/>
    <xf numFmtId="10" fontId="0" fillId="0" borderId="4" xfId="0" applyNumberFormat="1" applyBorder="1"/>
    <xf numFmtId="0" fontId="0" fillId="0" borderId="5" xfId="0" applyBorder="1"/>
    <xf numFmtId="0" fontId="11" fillId="0" borderId="0" xfId="0" applyFont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14" fontId="16" fillId="0" borderId="0" xfId="0" applyNumberFormat="1" applyFont="1"/>
    <xf numFmtId="0" fontId="13" fillId="0" borderId="0" xfId="0" applyFont="1"/>
    <xf numFmtId="1" fontId="0" fillId="0" borderId="0" xfId="0" applyNumberFormat="1"/>
    <xf numFmtId="14" fontId="0" fillId="0" borderId="0" xfId="0" applyNumberFormat="1"/>
    <xf numFmtId="164" fontId="0" fillId="0" borderId="0" xfId="0" applyNumberFormat="1"/>
    <xf numFmtId="44" fontId="13" fillId="6" borderId="22" xfId="1" applyFont="1" applyFill="1" applyBorder="1" applyProtection="1">
      <protection locked="0"/>
    </xf>
    <xf numFmtId="44" fontId="13" fillId="0" borderId="22" xfId="1" applyFont="1" applyFill="1" applyBorder="1"/>
    <xf numFmtId="44" fontId="13" fillId="0" borderId="0" xfId="1" applyFont="1" applyFill="1" applyBorder="1"/>
    <xf numFmtId="2" fontId="0" fillId="0" borderId="0" xfId="0" applyNumberFormat="1"/>
    <xf numFmtId="0" fontId="0" fillId="0" borderId="22" xfId="0" applyBorder="1"/>
    <xf numFmtId="10" fontId="0" fillId="6" borderId="22" xfId="2" applyNumberFormat="1" applyFont="1" applyFill="1" applyBorder="1" applyAlignment="1" applyProtection="1">
      <protection locked="0"/>
    </xf>
    <xf numFmtId="0" fontId="0" fillId="0" borderId="9" xfId="0" applyBorder="1"/>
    <xf numFmtId="0" fontId="10" fillId="0" borderId="0" xfId="0" applyFont="1"/>
    <xf numFmtId="0" fontId="10" fillId="0" borderId="22" xfId="0" applyFont="1" applyBorder="1"/>
    <xf numFmtId="44" fontId="0" fillId="0" borderId="22" xfId="0" applyNumberFormat="1" applyBorder="1"/>
    <xf numFmtId="44" fontId="0" fillId="3" borderId="10" xfId="0" applyNumberFormat="1" applyFill="1" applyBorder="1"/>
    <xf numFmtId="0" fontId="17" fillId="0" borderId="0" xfId="0" applyFont="1"/>
    <xf numFmtId="14" fontId="13" fillId="0" borderId="0" xfId="0" applyNumberFormat="1" applyFont="1" applyAlignment="1">
      <alignment horizontal="left"/>
    </xf>
    <xf numFmtId="4" fontId="0" fillId="0" borderId="0" xfId="0" applyNumberFormat="1"/>
    <xf numFmtId="0" fontId="10" fillId="0" borderId="20" xfId="0" applyFont="1" applyBorder="1"/>
    <xf numFmtId="0" fontId="0" fillId="0" borderId="22" xfId="1" applyNumberFormat="1" applyFont="1" applyFill="1" applyBorder="1" applyAlignment="1" applyProtection="1"/>
    <xf numFmtId="44" fontId="0" fillId="0" borderId="20" xfId="0" applyNumberFormat="1" applyBorder="1"/>
    <xf numFmtId="0" fontId="0" fillId="8" borderId="22" xfId="0" applyFill="1" applyBorder="1"/>
    <xf numFmtId="44" fontId="16" fillId="5" borderId="22" xfId="0" applyNumberFormat="1" applyFont="1" applyFill="1" applyBorder="1"/>
    <xf numFmtId="2" fontId="0" fillId="0" borderId="0" xfId="3" applyNumberFormat="1" applyFont="1"/>
    <xf numFmtId="2" fontId="10" fillId="0" borderId="0" xfId="0" applyNumberFormat="1" applyFont="1"/>
    <xf numFmtId="1" fontId="10" fillId="0" borderId="0" xfId="0" applyNumberFormat="1" applyFont="1"/>
    <xf numFmtId="1" fontId="10" fillId="0" borderId="0" xfId="3" applyNumberFormat="1" applyFont="1"/>
    <xf numFmtId="2" fontId="10" fillId="0" borderId="0" xfId="1" applyNumberFormat="1" applyFont="1" applyAlignment="1"/>
    <xf numFmtId="2" fontId="0" fillId="0" borderId="0" xfId="1" applyNumberFormat="1" applyFont="1" applyAlignment="1"/>
    <xf numFmtId="0" fontId="16" fillId="0" borderId="0" xfId="0" applyFont="1"/>
    <xf numFmtId="14" fontId="16" fillId="2" borderId="0" xfId="0" applyNumberFormat="1" applyFont="1" applyFill="1"/>
    <xf numFmtId="14" fontId="18" fillId="0" borderId="0" xfId="0" applyNumberFormat="1" applyFont="1"/>
    <xf numFmtId="0" fontId="16" fillId="0" borderId="4" xfId="0" applyFont="1" applyBorder="1"/>
    <xf numFmtId="0" fontId="16" fillId="0" borderId="4" xfId="0" applyFont="1" applyBorder="1" applyAlignment="1">
      <alignment horizontal="left" vertical="top"/>
    </xf>
    <xf numFmtId="0" fontId="16" fillId="0" borderId="6" xfId="0" applyFont="1" applyBorder="1" applyAlignment="1">
      <alignment horizontal="right"/>
    </xf>
    <xf numFmtId="0" fontId="9" fillId="0" borderId="10" xfId="0" applyFont="1" applyBorder="1"/>
    <xf numFmtId="0" fontId="9" fillId="0" borderId="7" xfId="0" applyFont="1" applyBorder="1"/>
    <xf numFmtId="0" fontId="9" fillId="0" borderId="0" xfId="0" applyFont="1" applyAlignment="1">
      <alignment horizontal="left"/>
    </xf>
    <xf numFmtId="0" fontId="8" fillId="0" borderId="0" xfId="0" applyFont="1"/>
    <xf numFmtId="0" fontId="0" fillId="9" borderId="23" xfId="0" applyFill="1" applyBorder="1"/>
    <xf numFmtId="0" fontId="10" fillId="5" borderId="22" xfId="0" applyFont="1" applyFill="1" applyBorder="1"/>
    <xf numFmtId="10" fontId="0" fillId="2" borderId="4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10" fontId="0" fillId="7" borderId="5" xfId="0" applyNumberFormat="1" applyFill="1" applyBorder="1" applyProtection="1">
      <protection locked="0"/>
    </xf>
    <xf numFmtId="10" fontId="0" fillId="2" borderId="12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10" fontId="0" fillId="7" borderId="17" xfId="0" applyNumberForma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6" fillId="0" borderId="7" xfId="0" applyFont="1" applyBorder="1"/>
    <xf numFmtId="10" fontId="0" fillId="10" borderId="0" xfId="0" applyNumberFormat="1" applyFill="1" applyProtection="1">
      <protection locked="0"/>
    </xf>
    <xf numFmtId="0" fontId="5" fillId="0" borderId="0" xfId="0" applyFont="1"/>
    <xf numFmtId="0" fontId="4" fillId="0" borderId="22" xfId="0" applyFont="1" applyBorder="1"/>
    <xf numFmtId="9" fontId="3" fillId="6" borderId="7" xfId="2" applyFont="1" applyFill="1" applyBorder="1" applyAlignment="1" applyProtection="1">
      <protection locked="0"/>
    </xf>
    <xf numFmtId="0" fontId="2" fillId="0" borderId="0" xfId="0" applyFont="1"/>
    <xf numFmtId="0" fontId="13" fillId="5" borderId="8" xfId="0" applyFont="1" applyFill="1" applyBorder="1" applyAlignment="1">
      <alignment horizontal="left"/>
    </xf>
    <xf numFmtId="0" fontId="13" fillId="5" borderId="9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17" fillId="5" borderId="9" xfId="0" applyFont="1" applyFill="1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16" fillId="2" borderId="0" xfId="0" applyNumberFormat="1" applyFont="1" applyFill="1" applyAlignment="1">
      <alignment horizontal="left"/>
    </xf>
    <xf numFmtId="0" fontId="10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44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13" fillId="0" borderId="22" xfId="0" applyFont="1" applyBorder="1" applyAlignment="1">
      <alignment horizontal="left"/>
    </xf>
    <xf numFmtId="44" fontId="13" fillId="0" borderId="22" xfId="0" applyNumberFormat="1" applyFont="1" applyBorder="1" applyAlignment="1">
      <alignment horizontal="left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1" fillId="0" borderId="0" xfId="0" applyFont="1"/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3554-04DF-4AF9-A19B-8CC3F16C4ADB}">
  <dimension ref="A1:M1006"/>
  <sheetViews>
    <sheetView topLeftCell="A34" workbookViewId="0">
      <selection activeCell="J54" sqref="J54"/>
    </sheetView>
  </sheetViews>
  <sheetFormatPr defaultColWidth="14.42578125" defaultRowHeight="15" x14ac:dyDescent="0.25"/>
  <cols>
    <col min="1" max="1" width="10.140625" customWidth="1"/>
    <col min="2" max="2" width="32.42578125" customWidth="1"/>
    <col min="3" max="3" width="12.28515625" customWidth="1"/>
    <col min="4" max="4" width="20.28515625" customWidth="1"/>
    <col min="5" max="12" width="12.28515625" customWidth="1"/>
    <col min="13" max="13" width="8.5703125" customWidth="1"/>
    <col min="14" max="28" width="7.5703125" customWidth="1"/>
  </cols>
  <sheetData>
    <row r="1" spans="1:12" ht="14.25" customHeight="1" x14ac:dyDescent="0.25">
      <c r="A1" s="64" t="s">
        <v>44</v>
      </c>
    </row>
    <row r="2" spans="1:12" ht="14.25" customHeight="1" x14ac:dyDescent="0.25">
      <c r="A2" s="85" t="s">
        <v>66</v>
      </c>
    </row>
    <row r="3" spans="1:12" ht="14.25" customHeight="1" x14ac:dyDescent="0.25">
      <c r="A3" s="88" t="s">
        <v>70</v>
      </c>
    </row>
    <row r="4" spans="1:12" ht="14.25" customHeight="1" x14ac:dyDescent="0.25">
      <c r="A4" s="82">
        <v>45203</v>
      </c>
    </row>
    <row r="5" spans="1:12" ht="14.25" customHeight="1" x14ac:dyDescent="0.25">
      <c r="A5" s="34"/>
    </row>
    <row r="6" spans="1:12" ht="14.25" customHeight="1" x14ac:dyDescent="0.25">
      <c r="A6" s="65" t="s">
        <v>0</v>
      </c>
      <c r="B6" s="1"/>
    </row>
    <row r="7" spans="1:12" ht="14.25" customHeight="1" x14ac:dyDescent="0.25">
      <c r="A7" s="34" t="s">
        <v>55</v>
      </c>
    </row>
    <row r="8" spans="1:12" ht="14.25" customHeight="1" x14ac:dyDescent="0.25">
      <c r="A8" s="34" t="s">
        <v>45</v>
      </c>
    </row>
    <row r="9" spans="1:12" ht="14.25" customHeight="1" x14ac:dyDescent="0.25">
      <c r="A9" s="34" t="s">
        <v>1</v>
      </c>
    </row>
    <row r="10" spans="1:12" ht="14.25" customHeight="1" x14ac:dyDescent="0.25">
      <c r="A10" s="34" t="s">
        <v>50</v>
      </c>
    </row>
    <row r="11" spans="1:12" ht="14.25" customHeight="1" x14ac:dyDescent="0.25">
      <c r="A11" s="66"/>
      <c r="B11" s="15"/>
      <c r="C11" s="15"/>
      <c r="D11" s="15"/>
      <c r="E11" s="15"/>
      <c r="F11" s="15"/>
      <c r="G11" s="15"/>
      <c r="H11" s="15"/>
      <c r="I11" s="15"/>
      <c r="J11" s="15"/>
    </row>
    <row r="12" spans="1:12" ht="14.25" customHeight="1" x14ac:dyDescent="0.25">
      <c r="A12" s="34"/>
    </row>
    <row r="13" spans="1:12" ht="14.25" customHeight="1" x14ac:dyDescent="0.25">
      <c r="C13" s="95" t="s">
        <v>62</v>
      </c>
      <c r="D13" s="96"/>
      <c r="E13" s="97" t="s">
        <v>63</v>
      </c>
      <c r="F13" s="98"/>
      <c r="G13" s="99"/>
      <c r="H13" s="99"/>
      <c r="I13" s="50"/>
      <c r="J13" s="16"/>
      <c r="L13" s="50"/>
    </row>
    <row r="14" spans="1:12" ht="14.25" customHeight="1" x14ac:dyDescent="0.25">
      <c r="C14" s="100" t="s">
        <v>2</v>
      </c>
      <c r="D14" s="101"/>
      <c r="E14" s="102" t="s">
        <v>3</v>
      </c>
      <c r="F14" s="103"/>
      <c r="G14" s="99"/>
      <c r="H14" s="99"/>
      <c r="I14" s="50"/>
      <c r="J14" s="16"/>
      <c r="L14" s="50"/>
    </row>
    <row r="15" spans="1:12" ht="14.25" customHeight="1" x14ac:dyDescent="0.25">
      <c r="A15" s="2"/>
      <c r="B15" s="3"/>
      <c r="C15" s="25"/>
      <c r="E15" s="19"/>
      <c r="F15" s="20"/>
      <c r="J15" s="16"/>
    </row>
    <row r="16" spans="1:12" ht="14.25" customHeight="1" x14ac:dyDescent="0.25">
      <c r="A16" s="67" t="s">
        <v>4</v>
      </c>
      <c r="B16" t="s">
        <v>5</v>
      </c>
      <c r="C16" s="25"/>
      <c r="D16" s="14">
        <v>20</v>
      </c>
      <c r="E16" s="19"/>
      <c r="F16" s="21">
        <v>20</v>
      </c>
      <c r="H16" s="4"/>
      <c r="I16" s="4"/>
      <c r="J16" s="16"/>
      <c r="L16" s="4"/>
    </row>
    <row r="17" spans="1:12" ht="14.25" customHeight="1" x14ac:dyDescent="0.25">
      <c r="A17" s="67"/>
      <c r="B17" t="s">
        <v>6</v>
      </c>
      <c r="C17" s="76">
        <v>0</v>
      </c>
      <c r="D17" s="4"/>
      <c r="E17" s="79">
        <v>0</v>
      </c>
      <c r="F17" s="22"/>
      <c r="G17" s="18"/>
      <c r="H17" s="4"/>
      <c r="I17" s="4"/>
      <c r="J17" s="16"/>
      <c r="L17" s="4"/>
    </row>
    <row r="18" spans="1:12" ht="14.25" customHeight="1" x14ac:dyDescent="0.25">
      <c r="A18" s="67"/>
      <c r="C18" s="25"/>
      <c r="D18" s="4">
        <f>D16+(D16*C17)</f>
        <v>20</v>
      </c>
      <c r="E18" s="19"/>
      <c r="F18" s="22">
        <f>F16+(F16*E17)</f>
        <v>20</v>
      </c>
      <c r="H18" s="4"/>
      <c r="I18" s="4"/>
      <c r="J18" s="16"/>
      <c r="L18" s="4"/>
    </row>
    <row r="19" spans="1:12" ht="14.25" customHeight="1" x14ac:dyDescent="0.25">
      <c r="A19" s="67"/>
      <c r="B19" s="29"/>
      <c r="C19" s="25"/>
      <c r="E19" s="19"/>
      <c r="F19" s="20"/>
    </row>
    <row r="20" spans="1:12" ht="14.25" customHeight="1" x14ac:dyDescent="0.25">
      <c r="A20" s="67" t="s">
        <v>7</v>
      </c>
      <c r="B20" s="29" t="s">
        <v>8</v>
      </c>
      <c r="C20" s="76">
        <v>0</v>
      </c>
      <c r="E20" s="79">
        <v>0</v>
      </c>
      <c r="F20" s="20"/>
      <c r="G20" s="18"/>
    </row>
    <row r="21" spans="1:12" ht="14.25" customHeight="1" x14ac:dyDescent="0.25">
      <c r="A21" s="67"/>
      <c r="B21" s="29" t="s">
        <v>9</v>
      </c>
      <c r="C21" s="76">
        <v>0</v>
      </c>
      <c r="E21" s="79">
        <v>0</v>
      </c>
      <c r="F21" s="20"/>
      <c r="G21" s="18"/>
    </row>
    <row r="22" spans="1:12" ht="14.25" customHeight="1" x14ac:dyDescent="0.25">
      <c r="A22" s="67"/>
      <c r="B22" s="29" t="s">
        <v>10</v>
      </c>
      <c r="C22" s="76">
        <v>0</v>
      </c>
      <c r="E22" s="79">
        <v>0</v>
      </c>
      <c r="F22" s="20"/>
      <c r="G22" s="18"/>
    </row>
    <row r="23" spans="1:12" ht="14.25" customHeight="1" x14ac:dyDescent="0.25">
      <c r="A23" s="67"/>
      <c r="B23" s="29" t="s">
        <v>11</v>
      </c>
      <c r="C23" s="76">
        <v>0</v>
      </c>
      <c r="E23" s="79">
        <v>0</v>
      </c>
      <c r="F23" s="20"/>
      <c r="G23" s="18"/>
    </row>
    <row r="24" spans="1:12" ht="14.25" customHeight="1" x14ac:dyDescent="0.25">
      <c r="A24" s="67"/>
      <c r="B24" s="29" t="s">
        <v>12</v>
      </c>
      <c r="C24" s="76">
        <v>0</v>
      </c>
      <c r="E24" s="79">
        <v>0</v>
      </c>
      <c r="F24" s="20"/>
      <c r="G24" s="18"/>
    </row>
    <row r="25" spans="1:12" ht="14.25" customHeight="1" x14ac:dyDescent="0.25">
      <c r="A25" s="67"/>
      <c r="B25" s="29" t="s">
        <v>13</v>
      </c>
      <c r="C25" s="76">
        <v>0</v>
      </c>
      <c r="E25" s="79">
        <v>0</v>
      </c>
      <c r="F25" s="20"/>
      <c r="G25" s="18"/>
    </row>
    <row r="26" spans="1:12" ht="14.25" customHeight="1" x14ac:dyDescent="0.25">
      <c r="A26" s="67"/>
      <c r="B26" s="29" t="s">
        <v>14</v>
      </c>
      <c r="C26" s="76">
        <v>0</v>
      </c>
      <c r="E26" s="79">
        <v>0</v>
      </c>
      <c r="F26" s="20"/>
      <c r="G26" s="18"/>
    </row>
    <row r="27" spans="1:12" ht="14.25" customHeight="1" x14ac:dyDescent="0.25">
      <c r="A27" s="67"/>
      <c r="B27" s="29" t="s">
        <v>15</v>
      </c>
      <c r="C27" s="77">
        <v>0</v>
      </c>
      <c r="E27" s="80">
        <v>0</v>
      </c>
      <c r="F27" s="20"/>
      <c r="G27" s="18"/>
    </row>
    <row r="28" spans="1:12" ht="14.25" customHeight="1" x14ac:dyDescent="0.25">
      <c r="A28" s="67"/>
      <c r="B28" s="29"/>
      <c r="C28" s="26">
        <f>SUM(C20:C27)</f>
        <v>0</v>
      </c>
      <c r="E28" s="23">
        <f>SUM(E20:E27)</f>
        <v>0</v>
      </c>
      <c r="F28" s="20"/>
      <c r="G28" s="18"/>
    </row>
    <row r="29" spans="1:12" ht="14.25" customHeight="1" x14ac:dyDescent="0.25">
      <c r="A29" s="67"/>
      <c r="B29" s="29"/>
      <c r="C29" s="26"/>
      <c r="D29" s="4">
        <f>D18+(D18*C28)</f>
        <v>20</v>
      </c>
      <c r="E29" s="23"/>
      <c r="F29" s="22">
        <f>F18+(F18*E28)</f>
        <v>20</v>
      </c>
      <c r="G29" s="18"/>
      <c r="H29" s="4"/>
      <c r="I29" s="4"/>
      <c r="L29" s="4"/>
    </row>
    <row r="30" spans="1:12" ht="14.25" customHeight="1" x14ac:dyDescent="0.25">
      <c r="A30" s="67"/>
      <c r="B30" s="29"/>
      <c r="C30" s="26"/>
      <c r="D30" s="4"/>
      <c r="E30" s="23"/>
      <c r="F30" s="22"/>
      <c r="G30" s="18"/>
      <c r="H30" s="4"/>
      <c r="I30" s="4"/>
      <c r="L30" s="4"/>
    </row>
    <row r="31" spans="1:12" ht="14.25" customHeight="1" x14ac:dyDescent="0.25">
      <c r="A31" s="67"/>
      <c r="B31" s="29" t="s">
        <v>16</v>
      </c>
      <c r="C31" s="76">
        <v>0</v>
      </c>
      <c r="E31" s="79">
        <v>0</v>
      </c>
      <c r="F31" s="20"/>
      <c r="G31" s="18"/>
    </row>
    <row r="32" spans="1:12" ht="14.25" customHeight="1" x14ac:dyDescent="0.25">
      <c r="A32" s="67"/>
      <c r="B32" s="29" t="s">
        <v>17</v>
      </c>
      <c r="C32" s="78">
        <v>0</v>
      </c>
      <c r="E32" s="81">
        <v>0</v>
      </c>
      <c r="F32" s="20"/>
      <c r="G32" s="18"/>
      <c r="J32" s="16"/>
    </row>
    <row r="33" spans="1:12" ht="14.25" customHeight="1" x14ac:dyDescent="0.25">
      <c r="A33" s="67"/>
      <c r="B33" s="29"/>
      <c r="C33" s="26">
        <f>C31+C32</f>
        <v>0</v>
      </c>
      <c r="E33" s="23">
        <f>E31+E32</f>
        <v>0</v>
      </c>
      <c r="F33" s="20"/>
      <c r="G33" s="18"/>
      <c r="J33" s="16"/>
    </row>
    <row r="34" spans="1:12" ht="14.25" customHeight="1" x14ac:dyDescent="0.25">
      <c r="A34" s="67"/>
      <c r="B34" s="29"/>
      <c r="C34" s="25"/>
      <c r="D34" s="4">
        <f>D29+(D29*C33)</f>
        <v>20</v>
      </c>
      <c r="E34" s="19"/>
      <c r="F34" s="22">
        <f>F29+(F29*E33)</f>
        <v>20</v>
      </c>
      <c r="H34" s="4"/>
      <c r="I34" s="4"/>
      <c r="J34" s="16"/>
      <c r="L34" s="4"/>
    </row>
    <row r="35" spans="1:12" ht="14.25" customHeight="1" x14ac:dyDescent="0.25">
      <c r="A35" s="67"/>
      <c r="B35" s="29"/>
      <c r="C35" s="25"/>
      <c r="E35" s="19"/>
      <c r="F35" s="20"/>
      <c r="J35" s="16"/>
    </row>
    <row r="36" spans="1:12" ht="14.25" customHeight="1" x14ac:dyDescent="0.25">
      <c r="A36" s="67" t="s">
        <v>18</v>
      </c>
      <c r="B36" s="29" t="s">
        <v>19</v>
      </c>
      <c r="C36" s="76">
        <v>0</v>
      </c>
      <c r="E36" s="79">
        <v>0</v>
      </c>
      <c r="F36" s="20"/>
      <c r="G36" s="18"/>
      <c r="J36" s="16"/>
    </row>
    <row r="37" spans="1:12" ht="14.25" customHeight="1" x14ac:dyDescent="0.25">
      <c r="A37" s="67"/>
      <c r="B37" s="29" t="s">
        <v>20</v>
      </c>
      <c r="C37" s="76">
        <v>0</v>
      </c>
      <c r="E37" s="79">
        <v>0</v>
      </c>
      <c r="F37" s="20"/>
      <c r="G37" s="18"/>
      <c r="J37" s="16"/>
    </row>
    <row r="38" spans="1:12" ht="14.25" customHeight="1" x14ac:dyDescent="0.25">
      <c r="A38" s="67"/>
      <c r="B38" s="29" t="s">
        <v>21</v>
      </c>
      <c r="C38" s="76">
        <v>0</v>
      </c>
      <c r="E38" s="79">
        <v>0</v>
      </c>
      <c r="F38" s="20"/>
      <c r="G38" s="18"/>
      <c r="K38" s="18"/>
    </row>
    <row r="39" spans="1:12" ht="14.25" customHeight="1" x14ac:dyDescent="0.25">
      <c r="A39" s="67"/>
      <c r="B39" s="29" t="s">
        <v>22</v>
      </c>
      <c r="C39" s="76">
        <v>0</v>
      </c>
      <c r="E39" s="79">
        <v>0</v>
      </c>
      <c r="F39" s="20"/>
      <c r="G39" s="18"/>
      <c r="K39" s="18"/>
    </row>
    <row r="40" spans="1:12" ht="14.25" customHeight="1" x14ac:dyDescent="0.25">
      <c r="A40" s="67"/>
      <c r="B40" s="29" t="s">
        <v>23</v>
      </c>
      <c r="C40" s="76">
        <v>0</v>
      </c>
      <c r="E40" s="79">
        <v>0</v>
      </c>
      <c r="F40" s="20"/>
      <c r="G40" s="18"/>
      <c r="K40" s="18"/>
    </row>
    <row r="41" spans="1:12" ht="14.25" customHeight="1" x14ac:dyDescent="0.25">
      <c r="A41" s="67"/>
      <c r="B41" s="29" t="s">
        <v>24</v>
      </c>
      <c r="C41" s="76">
        <v>0</v>
      </c>
      <c r="E41" s="79">
        <v>0</v>
      </c>
      <c r="F41" s="20"/>
      <c r="G41" s="18"/>
      <c r="K41" s="18"/>
    </row>
    <row r="42" spans="1:12" ht="14.25" customHeight="1" x14ac:dyDescent="0.25">
      <c r="A42" s="67"/>
      <c r="B42" s="29" t="s">
        <v>25</v>
      </c>
      <c r="C42" s="76">
        <v>0</v>
      </c>
      <c r="E42" s="79">
        <v>0</v>
      </c>
      <c r="F42" s="20"/>
      <c r="G42" s="18"/>
      <c r="K42" s="18"/>
    </row>
    <row r="43" spans="1:12" ht="14.25" customHeight="1" x14ac:dyDescent="0.25">
      <c r="A43" s="67"/>
      <c r="B43" s="29" t="s">
        <v>26</v>
      </c>
      <c r="C43" s="76">
        <v>0</v>
      </c>
      <c r="E43" s="79">
        <v>0</v>
      </c>
      <c r="F43" s="20"/>
      <c r="G43" s="18"/>
      <c r="K43" s="18"/>
    </row>
    <row r="44" spans="1:12" ht="14.25" customHeight="1" x14ac:dyDescent="0.25">
      <c r="A44" s="67"/>
      <c r="B44" s="29" t="s">
        <v>27</v>
      </c>
      <c r="C44" s="76">
        <v>0</v>
      </c>
      <c r="E44" s="79">
        <v>0</v>
      </c>
      <c r="F44" s="20"/>
      <c r="G44" s="18"/>
      <c r="K44" s="18"/>
    </row>
    <row r="45" spans="1:12" ht="14.25" customHeight="1" x14ac:dyDescent="0.25">
      <c r="A45" s="67"/>
      <c r="B45" s="29" t="s">
        <v>28</v>
      </c>
      <c r="C45" s="76"/>
      <c r="E45" s="23"/>
      <c r="F45" s="20"/>
      <c r="G45" s="18"/>
      <c r="K45" s="18"/>
    </row>
    <row r="46" spans="1:12" ht="14.25" customHeight="1" x14ac:dyDescent="0.25">
      <c r="A46" s="67"/>
      <c r="B46" s="29" t="s">
        <v>29</v>
      </c>
      <c r="C46" s="26">
        <v>0</v>
      </c>
      <c r="E46" s="79">
        <v>0</v>
      </c>
      <c r="F46" s="20"/>
      <c r="G46" s="18"/>
      <c r="K46" s="18"/>
    </row>
    <row r="47" spans="1:12" ht="14.25" customHeight="1" x14ac:dyDescent="0.25">
      <c r="A47" s="67"/>
      <c r="B47" s="29" t="s">
        <v>30</v>
      </c>
      <c r="C47" s="77">
        <v>0</v>
      </c>
      <c r="E47" s="80">
        <v>0</v>
      </c>
      <c r="F47" s="20"/>
      <c r="G47" s="18"/>
      <c r="K47" s="18"/>
    </row>
    <row r="48" spans="1:12" ht="14.25" customHeight="1" x14ac:dyDescent="0.25">
      <c r="A48" s="67"/>
      <c r="B48" s="29"/>
      <c r="C48" s="26">
        <f>SUM(C36:C47)</f>
        <v>0</v>
      </c>
      <c r="E48" s="23">
        <f>SUM(E36:E47)</f>
        <v>0</v>
      </c>
      <c r="F48" s="20"/>
      <c r="G48" s="18"/>
      <c r="K48" s="18"/>
    </row>
    <row r="49" spans="1:13" ht="14.25" customHeight="1" x14ac:dyDescent="0.25">
      <c r="A49" s="67"/>
      <c r="B49" s="29"/>
      <c r="C49" s="25"/>
      <c r="D49" s="4">
        <f>D34+(D34*C48)</f>
        <v>20</v>
      </c>
      <c r="E49" s="19"/>
      <c r="F49" s="22">
        <f>F34+(F34*E48)</f>
        <v>20</v>
      </c>
      <c r="H49" s="4"/>
      <c r="I49" s="4"/>
      <c r="J49" s="4"/>
      <c r="L49" s="4"/>
    </row>
    <row r="50" spans="1:13" ht="14.25" customHeight="1" x14ac:dyDescent="0.25">
      <c r="A50" s="67"/>
      <c r="B50" s="29"/>
      <c r="C50" s="25"/>
      <c r="D50" s="4"/>
      <c r="E50" s="19"/>
      <c r="F50" s="22"/>
      <c r="H50" s="4"/>
      <c r="I50" s="4"/>
      <c r="J50" s="4"/>
      <c r="L50" s="4"/>
    </row>
    <row r="51" spans="1:13" ht="14.25" customHeight="1" x14ac:dyDescent="0.25">
      <c r="A51" s="67"/>
      <c r="B51" s="29"/>
      <c r="C51" s="25"/>
      <c r="D51" s="4"/>
      <c r="E51" s="19"/>
      <c r="F51" s="22"/>
      <c r="H51" s="4"/>
      <c r="I51" s="4"/>
      <c r="J51" s="4"/>
      <c r="L51" s="4"/>
    </row>
    <row r="52" spans="1:13" ht="14.25" customHeight="1" x14ac:dyDescent="0.25">
      <c r="A52" s="68" t="s">
        <v>31</v>
      </c>
      <c r="B52" s="30" t="s">
        <v>32</v>
      </c>
      <c r="C52" s="76">
        <v>0</v>
      </c>
      <c r="E52" s="79">
        <v>0</v>
      </c>
      <c r="F52" s="20"/>
      <c r="G52" s="18"/>
      <c r="K52" s="18"/>
      <c r="M52" s="15"/>
    </row>
    <row r="53" spans="1:13" ht="14.25" customHeight="1" x14ac:dyDescent="0.25">
      <c r="A53" s="25"/>
      <c r="B53" s="31" t="s">
        <v>33</v>
      </c>
      <c r="C53" s="77">
        <v>0</v>
      </c>
      <c r="E53" s="80">
        <v>0</v>
      </c>
      <c r="F53" s="20"/>
      <c r="G53" s="18"/>
      <c r="K53" s="18"/>
    </row>
    <row r="54" spans="1:13" ht="14.25" customHeight="1" x14ac:dyDescent="0.25">
      <c r="A54" s="25"/>
      <c r="B54" s="69"/>
      <c r="C54" s="26">
        <f>SUM(C52:C53)</f>
        <v>0</v>
      </c>
      <c r="E54" s="23">
        <f>SUM(E52:E53)</f>
        <v>0</v>
      </c>
      <c r="F54" s="20"/>
      <c r="G54" s="18"/>
      <c r="K54" s="18"/>
    </row>
    <row r="55" spans="1:13" ht="14.25" customHeight="1" x14ac:dyDescent="0.25">
      <c r="A55" s="25"/>
      <c r="B55" s="69"/>
      <c r="C55" s="26"/>
      <c r="E55" s="23"/>
      <c r="F55" s="20"/>
      <c r="G55" s="18"/>
      <c r="K55" s="18"/>
    </row>
    <row r="56" spans="1:13" ht="14.25" customHeight="1" x14ac:dyDescent="0.25">
      <c r="A56" s="25"/>
      <c r="B56" s="69" t="s">
        <v>34</v>
      </c>
      <c r="C56" s="25"/>
      <c r="D56" s="17">
        <f>(D49+(D49*C54))</f>
        <v>20</v>
      </c>
      <c r="E56" s="19"/>
      <c r="F56" s="24">
        <f>(F49+(F49*E54))</f>
        <v>20</v>
      </c>
      <c r="H56" s="4"/>
      <c r="I56" s="4"/>
      <c r="J56" s="4"/>
      <c r="L56" s="4"/>
    </row>
    <row r="57" spans="1:13" ht="14.25" customHeight="1" x14ac:dyDescent="0.25">
      <c r="A57" s="25"/>
      <c r="B57" s="69"/>
      <c r="C57" s="25"/>
      <c r="D57" s="4"/>
      <c r="E57" s="19"/>
      <c r="F57" s="22"/>
      <c r="H57" s="4"/>
      <c r="I57" s="4"/>
      <c r="J57" s="4"/>
      <c r="L57" s="4"/>
    </row>
    <row r="58" spans="1:13" ht="14.25" customHeight="1" x14ac:dyDescent="0.25">
      <c r="A58" s="27"/>
      <c r="B58" s="5" t="s">
        <v>51</v>
      </c>
      <c r="C58" s="27"/>
      <c r="D58" s="33">
        <f>D56/D16</f>
        <v>1</v>
      </c>
      <c r="E58" s="32"/>
      <c r="F58" s="33">
        <f>F56/F16</f>
        <v>1</v>
      </c>
    </row>
    <row r="59" spans="1:13" ht="14.25" customHeight="1" x14ac:dyDescent="0.25"/>
    <row r="60" spans="1:13" ht="14.25" customHeight="1" x14ac:dyDescent="0.25">
      <c r="A60" t="s">
        <v>35</v>
      </c>
    </row>
    <row r="61" spans="1:13" ht="14.25" customHeight="1" x14ac:dyDescent="0.25">
      <c r="A61" t="s">
        <v>36</v>
      </c>
    </row>
    <row r="62" spans="1:13" ht="14.25" customHeight="1" x14ac:dyDescent="0.25">
      <c r="A62" t="s">
        <v>37</v>
      </c>
    </row>
    <row r="63" spans="1:13" ht="14.25" customHeight="1" x14ac:dyDescent="0.25"/>
    <row r="64" spans="1:13" ht="14.25" customHeight="1" x14ac:dyDescent="0.25">
      <c r="B64" s="6"/>
      <c r="C64" s="7"/>
      <c r="D64" s="7"/>
      <c r="E64" s="7"/>
      <c r="F64" s="7"/>
      <c r="G64" s="45"/>
      <c r="H64" s="70" t="s">
        <v>52</v>
      </c>
      <c r="I64" s="8"/>
      <c r="J64" s="9" t="s">
        <v>38</v>
      </c>
    </row>
    <row r="65" spans="2:10" ht="14.25" customHeight="1" x14ac:dyDescent="0.25">
      <c r="B65" s="83" t="s">
        <v>62</v>
      </c>
      <c r="C65" s="7" t="s">
        <v>39</v>
      </c>
      <c r="D65" s="6"/>
      <c r="E65" s="7"/>
      <c r="F65" s="7"/>
      <c r="G65" s="45"/>
      <c r="H65" s="13">
        <v>50</v>
      </c>
      <c r="I65" s="8" t="s">
        <v>40</v>
      </c>
      <c r="J65" s="10">
        <f>(D56)*H65</f>
        <v>1000</v>
      </c>
    </row>
    <row r="66" spans="2:10" ht="14.25" customHeight="1" x14ac:dyDescent="0.25">
      <c r="B66" s="71" t="s">
        <v>53</v>
      </c>
      <c r="C66" s="7" t="s">
        <v>41</v>
      </c>
      <c r="D66" s="6"/>
      <c r="E66" s="7"/>
      <c r="F66" s="7"/>
      <c r="G66" s="45"/>
      <c r="H66" s="13">
        <v>10</v>
      </c>
      <c r="I66" s="8" t="s">
        <v>40</v>
      </c>
      <c r="J66" s="10">
        <f>(F56)*H66</f>
        <v>200</v>
      </c>
    </row>
    <row r="67" spans="2:10" ht="14.25" customHeight="1" x14ac:dyDescent="0.25">
      <c r="B67" s="73"/>
      <c r="G67" s="74"/>
      <c r="J67" s="11"/>
    </row>
    <row r="68" spans="2:10" ht="14.45" customHeight="1" x14ac:dyDescent="0.25">
      <c r="B68" s="15"/>
      <c r="J68" s="11"/>
    </row>
    <row r="69" spans="2:10" ht="14.25" customHeight="1" x14ac:dyDescent="0.25">
      <c r="C69" s="71" t="s">
        <v>48</v>
      </c>
      <c r="D69" s="86" t="s">
        <v>68</v>
      </c>
      <c r="E69" s="89" t="s">
        <v>67</v>
      </c>
      <c r="F69" s="89"/>
      <c r="G69" s="90"/>
    </row>
    <row r="70" spans="2:10" ht="14.25" customHeight="1" x14ac:dyDescent="0.25">
      <c r="B70" s="8" t="s">
        <v>42</v>
      </c>
      <c r="C70" s="87" t="s">
        <v>69</v>
      </c>
      <c r="D70" s="48">
        <f>D56</f>
        <v>20</v>
      </c>
      <c r="E70" s="91">
        <v>20</v>
      </c>
      <c r="F70" s="91"/>
      <c r="G70" s="92"/>
    </row>
    <row r="71" spans="2:10" ht="14.25" customHeight="1" x14ac:dyDescent="0.25"/>
    <row r="72" spans="2:10" ht="14.25" customHeight="1" x14ac:dyDescent="0.25">
      <c r="D72" t="s">
        <v>43</v>
      </c>
      <c r="G72" s="49" t="e">
        <f>C70*D70*E70</f>
        <v>#VALUE!</v>
      </c>
    </row>
    <row r="73" spans="2:10" ht="14.25" customHeight="1" x14ac:dyDescent="0.25"/>
    <row r="74" spans="2:10" ht="14.25" customHeight="1" x14ac:dyDescent="0.25">
      <c r="H74" s="93" t="s">
        <v>64</v>
      </c>
      <c r="I74" s="94"/>
      <c r="J74" s="12" t="e">
        <f>J65+J66+G72</f>
        <v>#VALUE!</v>
      </c>
    </row>
    <row r="75" spans="2:10" ht="14.25" customHeight="1" x14ac:dyDescent="0.25">
      <c r="H75" s="72"/>
      <c r="I75" s="50"/>
      <c r="J75" s="4"/>
    </row>
    <row r="76" spans="2:10" ht="14.25" customHeight="1" x14ac:dyDescent="0.25">
      <c r="C76" s="18"/>
      <c r="G76" s="84"/>
    </row>
    <row r="77" spans="2:10" ht="14.25" customHeight="1" x14ac:dyDescent="0.25">
      <c r="B77" s="15"/>
    </row>
    <row r="78" spans="2:10" ht="14.25" customHeight="1" x14ac:dyDescent="0.25">
      <c r="B78" s="16"/>
    </row>
    <row r="79" spans="2:10" ht="14.25" customHeight="1" x14ac:dyDescent="0.25"/>
    <row r="80" spans="2:1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sheetProtection algorithmName="SHA-512" hashValue="/+H4Q3uqRm+BdAyf4g99CW+CQSxN2WZjEWObVCJhwkdd06LPJ+joWUbSLG3XgcwdBxOwfRZ/I0GARKxEOIWzTg==" saltValue="TCcXGw7bn34rNvgXHCmVRA==" spinCount="100000" sheet="1" objects="1" scenarios="1"/>
  <mergeCells count="9">
    <mergeCell ref="E69:G69"/>
    <mergeCell ref="E70:G70"/>
    <mergeCell ref="H74:I74"/>
    <mergeCell ref="C13:D13"/>
    <mergeCell ref="E13:F13"/>
    <mergeCell ref="G13:H13"/>
    <mergeCell ref="C14:D14"/>
    <mergeCell ref="E14:F14"/>
    <mergeCell ref="G14:H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6C69-437A-474E-8927-A059BDFE4F0C}">
  <dimension ref="A1:AN39"/>
  <sheetViews>
    <sheetView tabSelected="1" workbookViewId="0">
      <selection activeCell="I11" sqref="I11"/>
    </sheetView>
  </sheetViews>
  <sheetFormatPr defaultColWidth="8.85546875" defaultRowHeight="15" x14ac:dyDescent="0.25"/>
  <cols>
    <col min="1" max="1" width="10.28515625" bestFit="1" customWidth="1"/>
    <col min="2" max="2" width="20.85546875" bestFit="1" customWidth="1"/>
    <col min="3" max="3" width="10.28515625" bestFit="1" customWidth="1"/>
    <col min="4" max="4" width="11" customWidth="1"/>
    <col min="5" max="5" width="10.28515625" style="35" bestFit="1" customWidth="1"/>
    <col min="6" max="6" width="10" style="35" customWidth="1"/>
    <col min="22" max="27" width="10.42578125" bestFit="1" customWidth="1"/>
    <col min="28" max="28" width="8.85546875" style="36"/>
    <col min="29" max="31" width="10.42578125" bestFit="1" customWidth="1"/>
    <col min="32" max="32" width="10.85546875" customWidth="1"/>
    <col min="33" max="33" width="10.5703125" bestFit="1" customWidth="1"/>
    <col min="36" max="36" width="8.85546875" style="42"/>
    <col min="37" max="37" width="9.28515625" style="58" customWidth="1"/>
    <col min="38" max="38" width="10.42578125" bestFit="1" customWidth="1"/>
    <col min="39" max="39" width="11.42578125" bestFit="1" customWidth="1"/>
  </cols>
  <sheetData>
    <row r="1" spans="1:40" ht="14.25" customHeight="1" x14ac:dyDescent="0.25">
      <c r="A1" s="28" t="s">
        <v>44</v>
      </c>
      <c r="E1"/>
      <c r="F1"/>
      <c r="AB1"/>
    </row>
    <row r="2" spans="1:40" ht="14.25" customHeight="1" x14ac:dyDescent="0.25">
      <c r="A2" t="s">
        <v>54</v>
      </c>
      <c r="E2"/>
      <c r="F2"/>
      <c r="AB2"/>
    </row>
    <row r="3" spans="1:40" x14ac:dyDescent="0.25">
      <c r="A3" s="113" t="s">
        <v>71</v>
      </c>
    </row>
    <row r="4" spans="1:40" x14ac:dyDescent="0.25">
      <c r="A4" s="51">
        <v>45203</v>
      </c>
    </row>
    <row r="5" spans="1:40" x14ac:dyDescent="0.25">
      <c r="A5" s="34"/>
    </row>
    <row r="6" spans="1:40" x14ac:dyDescent="0.25">
      <c r="A6" s="104" t="s">
        <v>0</v>
      </c>
      <c r="B6" s="104"/>
      <c r="C6" s="104"/>
      <c r="G6" s="4"/>
      <c r="H6" s="4"/>
    </row>
    <row r="7" spans="1:40" x14ac:dyDescent="0.25">
      <c r="A7" s="34" t="s">
        <v>61</v>
      </c>
      <c r="G7" s="4"/>
      <c r="H7" s="4"/>
    </row>
    <row r="8" spans="1:40" x14ac:dyDescent="0.25">
      <c r="A8" s="34" t="s">
        <v>45</v>
      </c>
      <c r="G8" s="4"/>
      <c r="H8" s="4"/>
    </row>
    <row r="11" spans="1:40" x14ac:dyDescent="0.25">
      <c r="B11" s="37" t="s">
        <v>46</v>
      </c>
      <c r="C11" s="111"/>
      <c r="D11" s="112"/>
      <c r="V11" s="16" t="s">
        <v>47</v>
      </c>
    </row>
    <row r="12" spans="1:40" x14ac:dyDescent="0.25">
      <c r="V12" s="16" t="s">
        <v>65</v>
      </c>
      <c r="AC12" s="16"/>
    </row>
    <row r="14" spans="1:40" x14ac:dyDescent="0.25">
      <c r="B14" s="35" t="s">
        <v>56</v>
      </c>
      <c r="C14" s="35">
        <v>1</v>
      </c>
      <c r="D14" s="35">
        <v>2</v>
      </c>
      <c r="E14" s="35">
        <v>3</v>
      </c>
      <c r="F14" s="35">
        <v>4</v>
      </c>
      <c r="G14" s="35">
        <v>5</v>
      </c>
      <c r="H14" s="35">
        <v>6</v>
      </c>
      <c r="I14" s="35">
        <v>7</v>
      </c>
      <c r="J14" s="35">
        <v>8</v>
      </c>
      <c r="K14" s="35">
        <v>9</v>
      </c>
      <c r="L14" s="35">
        <v>10</v>
      </c>
      <c r="M14" s="35">
        <v>11</v>
      </c>
      <c r="N14" s="35">
        <v>12</v>
      </c>
      <c r="O14" s="35">
        <v>13</v>
      </c>
      <c r="P14" s="35">
        <v>14</v>
      </c>
      <c r="Q14" s="35">
        <v>15</v>
      </c>
      <c r="R14" s="35">
        <v>16</v>
      </c>
      <c r="S14" s="35">
        <v>17</v>
      </c>
      <c r="T14" s="35">
        <v>18</v>
      </c>
      <c r="V14" s="46">
        <v>1</v>
      </c>
      <c r="W14" s="46">
        <v>2</v>
      </c>
      <c r="X14" s="46">
        <v>3</v>
      </c>
      <c r="Y14" s="46">
        <v>4</v>
      </c>
      <c r="Z14" s="46">
        <v>5</v>
      </c>
      <c r="AA14" s="46">
        <v>6</v>
      </c>
      <c r="AB14" s="36">
        <v>7</v>
      </c>
      <c r="AC14" s="46">
        <v>8</v>
      </c>
      <c r="AD14" s="46">
        <v>9</v>
      </c>
      <c r="AE14" s="46">
        <v>10</v>
      </c>
      <c r="AF14" s="46">
        <v>11</v>
      </c>
      <c r="AG14" s="46">
        <v>12</v>
      </c>
      <c r="AH14" s="46">
        <v>13</v>
      </c>
      <c r="AI14" s="46">
        <v>14</v>
      </c>
      <c r="AJ14" s="60">
        <v>15</v>
      </c>
      <c r="AK14" s="61">
        <v>16</v>
      </c>
      <c r="AL14" s="46">
        <v>17</v>
      </c>
      <c r="AM14" s="46">
        <v>18</v>
      </c>
    </row>
    <row r="15" spans="1:40" x14ac:dyDescent="0.25">
      <c r="B15" s="35">
        <v>1</v>
      </c>
      <c r="C15" s="39"/>
      <c r="D15" s="40">
        <f t="shared" ref="D15:M20" si="0">(W15/$V$15)*$C$15</f>
        <v>0</v>
      </c>
      <c r="E15" s="40">
        <f t="shared" si="0"/>
        <v>0</v>
      </c>
      <c r="F15" s="40">
        <f t="shared" si="0"/>
        <v>0</v>
      </c>
      <c r="G15" s="40">
        <f t="shared" si="0"/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0">
        <f t="shared" si="0"/>
        <v>0</v>
      </c>
      <c r="L15" s="40">
        <f t="shared" si="0"/>
        <v>0</v>
      </c>
      <c r="M15" s="40">
        <f t="shared" si="0"/>
        <v>0</v>
      </c>
      <c r="N15" s="40">
        <f>O15+P15</f>
        <v>0</v>
      </c>
      <c r="O15" s="40">
        <f t="shared" ref="O15:T15" si="1">(AH15/$V$15)*$C$15</f>
        <v>0</v>
      </c>
      <c r="P15" s="40">
        <f t="shared" si="1"/>
        <v>0</v>
      </c>
      <c r="Q15" s="40">
        <f t="shared" si="1"/>
        <v>0</v>
      </c>
      <c r="R15" s="40">
        <f t="shared" si="1"/>
        <v>0</v>
      </c>
      <c r="S15" s="40">
        <f t="shared" si="1"/>
        <v>0</v>
      </c>
      <c r="T15" s="40">
        <f t="shared" si="1"/>
        <v>0</v>
      </c>
      <c r="U15">
        <v>1</v>
      </c>
      <c r="V15" s="42">
        <v>2279</v>
      </c>
      <c r="W15" s="59">
        <v>2279</v>
      </c>
      <c r="X15" s="59">
        <v>2279</v>
      </c>
      <c r="Y15" s="62">
        <v>2279</v>
      </c>
      <c r="Z15" s="59">
        <v>2279</v>
      </c>
      <c r="AA15" s="59">
        <v>2305</v>
      </c>
      <c r="AB15" s="42">
        <v>2449</v>
      </c>
      <c r="AC15" s="59">
        <v>2740</v>
      </c>
      <c r="AD15" s="59">
        <v>3090</v>
      </c>
      <c r="AE15" s="59">
        <v>3431</v>
      </c>
      <c r="AF15" s="59">
        <v>3906</v>
      </c>
      <c r="AG15" s="59">
        <v>4452</v>
      </c>
      <c r="AH15" s="42">
        <v>5076</v>
      </c>
      <c r="AI15" s="59">
        <v>5793</v>
      </c>
      <c r="AJ15" s="58">
        <v>6076</v>
      </c>
      <c r="AK15" s="58">
        <v>6577</v>
      </c>
      <c r="AL15" s="42">
        <v>7117</v>
      </c>
      <c r="AM15" s="42">
        <v>7704</v>
      </c>
      <c r="AN15" s="38"/>
    </row>
    <row r="16" spans="1:40" x14ac:dyDescent="0.25">
      <c r="B16" s="35">
        <v>2</v>
      </c>
      <c r="C16" s="40">
        <f t="shared" ref="C16:C21" si="2">(V16/$V$15)*$C$15</f>
        <v>0</v>
      </c>
      <c r="D16" s="40">
        <f t="shared" si="0"/>
        <v>0</v>
      </c>
      <c r="E16" s="40">
        <f t="shared" si="0"/>
        <v>0</v>
      </c>
      <c r="F16" s="40">
        <f t="shared" si="0"/>
        <v>0</v>
      </c>
      <c r="G16" s="40">
        <f t="shared" si="0"/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0">
        <f t="shared" si="0"/>
        <v>0</v>
      </c>
      <c r="L16" s="40">
        <f t="shared" si="0"/>
        <v>0</v>
      </c>
      <c r="M16" s="40">
        <f t="shared" si="0"/>
        <v>0</v>
      </c>
      <c r="N16" s="40">
        <f t="shared" ref="N16:N26" si="3">(AG16/$V$15)*$C$15</f>
        <v>0</v>
      </c>
      <c r="O16" s="40">
        <f t="shared" ref="O16:O27" si="4">(AH16/$V$15)*$C$15</f>
        <v>0</v>
      </c>
      <c r="P16" s="40">
        <f t="shared" ref="P16:P26" si="5">(AI16/$V$15)*$C$15</f>
        <v>0</v>
      </c>
      <c r="Q16" s="40">
        <f t="shared" ref="Q16:Q27" si="6">(AJ16/$V$15)*$C$15</f>
        <v>0</v>
      </c>
      <c r="R16" s="40">
        <f t="shared" ref="R16:R27" si="7">(AK16/$V$15)*$C$15</f>
        <v>0</v>
      </c>
      <c r="S16" s="40">
        <f t="shared" ref="S16:S27" si="8">(AL16/$V$15)*$C$15</f>
        <v>0</v>
      </c>
      <c r="T16" s="40">
        <f t="shared" ref="T16:T27" si="9">(AM16/$V$15)*$C$15</f>
        <v>0</v>
      </c>
      <c r="U16">
        <v>2</v>
      </c>
      <c r="V16" s="42">
        <v>2279</v>
      </c>
      <c r="W16" s="42">
        <v>2279</v>
      </c>
      <c r="X16" s="42">
        <v>2310</v>
      </c>
      <c r="Y16" s="63">
        <v>2279</v>
      </c>
      <c r="Z16" s="42">
        <v>2279</v>
      </c>
      <c r="AA16" s="42">
        <v>2392</v>
      </c>
      <c r="AB16" s="42">
        <v>2511</v>
      </c>
      <c r="AC16" s="42">
        <v>2814</v>
      </c>
      <c r="AD16" s="42">
        <v>3238</v>
      </c>
      <c r="AE16" s="42">
        <v>3580</v>
      </c>
      <c r="AF16" s="42">
        <v>4073</v>
      </c>
      <c r="AG16" s="42">
        <v>4636</v>
      </c>
      <c r="AH16" s="42">
        <v>5238</v>
      </c>
      <c r="AI16" s="42">
        <v>5938</v>
      </c>
      <c r="AJ16" s="58">
        <v>6221</v>
      </c>
      <c r="AK16" s="58">
        <v>6759</v>
      </c>
      <c r="AL16" s="42">
        <v>7306</v>
      </c>
      <c r="AM16" s="42">
        <v>7943</v>
      </c>
      <c r="AN16" s="38"/>
    </row>
    <row r="17" spans="2:40" x14ac:dyDescent="0.25">
      <c r="B17" s="35">
        <v>3</v>
      </c>
      <c r="C17" s="40">
        <f t="shared" si="2"/>
        <v>0</v>
      </c>
      <c r="D17" s="40">
        <f t="shared" si="0"/>
        <v>0</v>
      </c>
      <c r="E17" s="40">
        <f t="shared" si="0"/>
        <v>0</v>
      </c>
      <c r="F17" s="40">
        <f t="shared" si="0"/>
        <v>0</v>
      </c>
      <c r="G17" s="40">
        <f t="shared" si="0"/>
        <v>0</v>
      </c>
      <c r="H17" s="40">
        <f t="shared" si="0"/>
        <v>0</v>
      </c>
      <c r="I17" s="40">
        <f t="shared" si="0"/>
        <v>0</v>
      </c>
      <c r="J17" s="40">
        <f t="shared" si="0"/>
        <v>0</v>
      </c>
      <c r="K17" s="40">
        <f t="shared" si="0"/>
        <v>0</v>
      </c>
      <c r="L17" s="40">
        <f t="shared" si="0"/>
        <v>0</v>
      </c>
      <c r="M17" s="40">
        <f t="shared" si="0"/>
        <v>0</v>
      </c>
      <c r="N17" s="40">
        <f t="shared" si="3"/>
        <v>0</v>
      </c>
      <c r="O17" s="40">
        <f t="shared" si="4"/>
        <v>0</v>
      </c>
      <c r="P17" s="40">
        <f t="shared" si="5"/>
        <v>0</v>
      </c>
      <c r="Q17" s="40">
        <f t="shared" si="6"/>
        <v>0</v>
      </c>
      <c r="R17" s="40">
        <f t="shared" si="7"/>
        <v>0</v>
      </c>
      <c r="S17" s="40">
        <f t="shared" si="8"/>
        <v>0</v>
      </c>
      <c r="T17" s="40">
        <f t="shared" si="9"/>
        <v>0</v>
      </c>
      <c r="U17">
        <v>3</v>
      </c>
      <c r="V17" s="42">
        <v>2279</v>
      </c>
      <c r="W17" s="42">
        <v>2310</v>
      </c>
      <c r="X17" s="42">
        <v>2396</v>
      </c>
      <c r="Y17" s="42">
        <v>2354</v>
      </c>
      <c r="Z17" s="42">
        <v>2396</v>
      </c>
      <c r="AA17" s="42">
        <v>2511</v>
      </c>
      <c r="AB17" s="42">
        <v>2667</v>
      </c>
      <c r="AC17" s="42">
        <v>2955</v>
      </c>
      <c r="AD17" s="42">
        <v>3380</v>
      </c>
      <c r="AE17" s="42">
        <v>3730</v>
      </c>
      <c r="AF17" s="42">
        <v>4239</v>
      </c>
      <c r="AG17" s="59">
        <v>4822</v>
      </c>
      <c r="AH17" s="42">
        <v>5401</v>
      </c>
      <c r="AI17" s="59">
        <v>6076</v>
      </c>
      <c r="AJ17" s="58">
        <v>6398</v>
      </c>
      <c r="AK17" s="58">
        <v>6938</v>
      </c>
      <c r="AL17" s="42">
        <v>7502</v>
      </c>
      <c r="AM17" s="42">
        <v>8193</v>
      </c>
      <c r="AN17" s="38"/>
    </row>
    <row r="18" spans="2:40" x14ac:dyDescent="0.25">
      <c r="B18" s="35">
        <v>4</v>
      </c>
      <c r="C18" s="40">
        <f t="shared" si="2"/>
        <v>0</v>
      </c>
      <c r="D18" s="40">
        <f t="shared" si="0"/>
        <v>0</v>
      </c>
      <c r="E18" s="40">
        <f t="shared" si="0"/>
        <v>0</v>
      </c>
      <c r="F18" s="40">
        <f t="shared" si="0"/>
        <v>0</v>
      </c>
      <c r="G18" s="40">
        <f t="shared" si="0"/>
        <v>0</v>
      </c>
      <c r="H18" s="40">
        <f t="shared" si="0"/>
        <v>0</v>
      </c>
      <c r="I18" s="40">
        <f t="shared" si="0"/>
        <v>0</v>
      </c>
      <c r="J18" s="40">
        <f t="shared" si="0"/>
        <v>0</v>
      </c>
      <c r="K18" s="40">
        <f t="shared" si="0"/>
        <v>0</v>
      </c>
      <c r="L18" s="40">
        <f t="shared" si="0"/>
        <v>0</v>
      </c>
      <c r="M18" s="40">
        <f t="shared" si="0"/>
        <v>0</v>
      </c>
      <c r="N18" s="40">
        <f t="shared" si="3"/>
        <v>0</v>
      </c>
      <c r="O18" s="40">
        <f t="shared" si="4"/>
        <v>0</v>
      </c>
      <c r="P18" s="40">
        <f t="shared" si="5"/>
        <v>0</v>
      </c>
      <c r="Q18" s="40">
        <f t="shared" si="6"/>
        <v>0</v>
      </c>
      <c r="R18" s="40">
        <f t="shared" si="7"/>
        <v>0</v>
      </c>
      <c r="S18" s="40">
        <f t="shared" si="8"/>
        <v>0</v>
      </c>
      <c r="T18" s="40">
        <f t="shared" si="9"/>
        <v>0</v>
      </c>
      <c r="U18">
        <v>4</v>
      </c>
      <c r="V18" s="42">
        <v>2310</v>
      </c>
      <c r="W18" s="42">
        <v>2396</v>
      </c>
      <c r="X18" s="42">
        <v>2515</v>
      </c>
      <c r="Y18" s="42">
        <v>2453</v>
      </c>
      <c r="Z18" s="42">
        <v>2515</v>
      </c>
      <c r="AA18" s="42">
        <v>2667</v>
      </c>
      <c r="AB18" s="42">
        <v>2814</v>
      </c>
      <c r="AC18" s="42">
        <v>3090</v>
      </c>
      <c r="AD18" s="42">
        <v>3532</v>
      </c>
      <c r="AE18" s="42">
        <v>3880</v>
      </c>
      <c r="AF18" s="42">
        <v>4406</v>
      </c>
      <c r="AG18" s="42">
        <v>5008</v>
      </c>
      <c r="AH18" s="42">
        <v>5563</v>
      </c>
      <c r="AI18" s="59">
        <v>6221</v>
      </c>
      <c r="AJ18" s="58">
        <v>6577</v>
      </c>
      <c r="AK18" s="58">
        <v>7117</v>
      </c>
      <c r="AL18" s="42">
        <v>7704</v>
      </c>
      <c r="AM18" s="42">
        <v>8449</v>
      </c>
      <c r="AN18" s="38"/>
    </row>
    <row r="19" spans="2:40" x14ac:dyDescent="0.25">
      <c r="B19" s="35">
        <v>5</v>
      </c>
      <c r="C19" s="40">
        <f t="shared" si="2"/>
        <v>0</v>
      </c>
      <c r="D19" s="40">
        <f t="shared" si="0"/>
        <v>0</v>
      </c>
      <c r="E19" s="40">
        <f t="shared" si="0"/>
        <v>0</v>
      </c>
      <c r="F19" s="40">
        <f t="shared" si="0"/>
        <v>0</v>
      </c>
      <c r="G19" s="40">
        <f t="shared" si="0"/>
        <v>0</v>
      </c>
      <c r="H19" s="40">
        <f t="shared" si="0"/>
        <v>0</v>
      </c>
      <c r="I19" s="40">
        <f t="shared" si="0"/>
        <v>0</v>
      </c>
      <c r="J19" s="40">
        <f t="shared" si="0"/>
        <v>0</v>
      </c>
      <c r="K19" s="40">
        <f t="shared" si="0"/>
        <v>0</v>
      </c>
      <c r="L19" s="40">
        <f t="shared" si="0"/>
        <v>0</v>
      </c>
      <c r="M19" s="40">
        <f t="shared" si="0"/>
        <v>0</v>
      </c>
      <c r="N19" s="40">
        <f t="shared" si="3"/>
        <v>0</v>
      </c>
      <c r="O19" s="40">
        <f t="shared" si="4"/>
        <v>0</v>
      </c>
      <c r="P19" s="40">
        <f t="shared" si="5"/>
        <v>0</v>
      </c>
      <c r="Q19" s="40">
        <f t="shared" si="6"/>
        <v>0</v>
      </c>
      <c r="R19" s="40">
        <f t="shared" si="7"/>
        <v>0</v>
      </c>
      <c r="S19" s="40">
        <f t="shared" si="8"/>
        <v>0</v>
      </c>
      <c r="T19" s="40">
        <f t="shared" si="9"/>
        <v>0</v>
      </c>
      <c r="U19">
        <v>5</v>
      </c>
      <c r="V19" s="42">
        <v>2354</v>
      </c>
      <c r="W19" s="42">
        <v>2452</v>
      </c>
      <c r="X19" s="42">
        <v>2594</v>
      </c>
      <c r="Y19" s="42">
        <v>2594</v>
      </c>
      <c r="Z19" s="42">
        <v>2672</v>
      </c>
      <c r="AA19" s="42">
        <v>2814</v>
      </c>
      <c r="AB19" s="42">
        <v>2955</v>
      </c>
      <c r="AC19" s="42">
        <v>3238</v>
      </c>
      <c r="AD19" s="42">
        <v>3704</v>
      </c>
      <c r="AE19" s="42">
        <v>4030</v>
      </c>
      <c r="AF19" s="42">
        <v>4572</v>
      </c>
      <c r="AG19" s="42">
        <v>5192</v>
      </c>
      <c r="AH19" s="42">
        <v>5725</v>
      </c>
      <c r="AI19" s="59">
        <v>6398</v>
      </c>
      <c r="AJ19" s="58">
        <v>6759</v>
      </c>
      <c r="AK19" s="58">
        <v>7306</v>
      </c>
      <c r="AL19" s="42">
        <v>7943</v>
      </c>
      <c r="AM19" s="42">
        <v>8714</v>
      </c>
      <c r="AN19" s="38"/>
    </row>
    <row r="20" spans="2:40" x14ac:dyDescent="0.25">
      <c r="B20" s="35">
        <v>6</v>
      </c>
      <c r="C20" s="40">
        <f t="shared" si="2"/>
        <v>0</v>
      </c>
      <c r="D20" s="40">
        <f t="shared" si="0"/>
        <v>0</v>
      </c>
      <c r="E20" s="40">
        <f t="shared" si="0"/>
        <v>0</v>
      </c>
      <c r="F20" s="40">
        <f t="shared" si="0"/>
        <v>0</v>
      </c>
      <c r="G20" s="40">
        <f t="shared" si="0"/>
        <v>0</v>
      </c>
      <c r="H20" s="40">
        <f t="shared" si="0"/>
        <v>0</v>
      </c>
      <c r="I20" s="40">
        <f t="shared" si="0"/>
        <v>0</v>
      </c>
      <c r="J20" s="40">
        <f t="shared" si="0"/>
        <v>0</v>
      </c>
      <c r="K20" s="40">
        <f t="shared" si="0"/>
        <v>0</v>
      </c>
      <c r="L20" s="40">
        <f t="shared" si="0"/>
        <v>0</v>
      </c>
      <c r="M20" s="40">
        <f t="shared" si="0"/>
        <v>0</v>
      </c>
      <c r="N20" s="40">
        <f t="shared" si="3"/>
        <v>0</v>
      </c>
      <c r="O20" s="40">
        <f t="shared" si="4"/>
        <v>0</v>
      </c>
      <c r="P20" s="40">
        <f t="shared" si="5"/>
        <v>0</v>
      </c>
      <c r="Q20" s="40">
        <f t="shared" si="6"/>
        <v>0</v>
      </c>
      <c r="R20" s="40">
        <f t="shared" si="7"/>
        <v>0</v>
      </c>
      <c r="S20" s="40">
        <f t="shared" si="8"/>
        <v>0</v>
      </c>
      <c r="T20" s="40">
        <f t="shared" si="9"/>
        <v>0</v>
      </c>
      <c r="U20">
        <v>6</v>
      </c>
      <c r="V20" s="42">
        <v>2396</v>
      </c>
      <c r="W20" s="42">
        <v>2515</v>
      </c>
      <c r="X20" s="42">
        <v>2672</v>
      </c>
      <c r="Y20" s="42">
        <v>2672</v>
      </c>
      <c r="Z20" s="42">
        <v>2746</v>
      </c>
      <c r="AA20" s="42">
        <v>2884</v>
      </c>
      <c r="AB20" s="42">
        <v>3090</v>
      </c>
      <c r="AC20" s="42">
        <v>3380</v>
      </c>
      <c r="AD20" s="42">
        <v>3852</v>
      </c>
      <c r="AE20" s="42">
        <v>4180</v>
      </c>
      <c r="AF20" s="42">
        <v>4739</v>
      </c>
      <c r="AG20" s="42">
        <v>5377</v>
      </c>
      <c r="AH20" s="42">
        <v>5888</v>
      </c>
      <c r="AI20" s="59">
        <v>6577</v>
      </c>
      <c r="AJ20" s="58">
        <v>6938</v>
      </c>
      <c r="AK20" s="58">
        <v>7502</v>
      </c>
      <c r="AL20" s="42">
        <v>8193</v>
      </c>
      <c r="AM20" s="42">
        <v>8985</v>
      </c>
      <c r="AN20" s="38"/>
    </row>
    <row r="21" spans="2:40" x14ac:dyDescent="0.25">
      <c r="B21" s="35">
        <v>7</v>
      </c>
      <c r="C21" s="40">
        <f t="shared" si="2"/>
        <v>0</v>
      </c>
      <c r="D21" s="40"/>
      <c r="E21" s="40">
        <f t="shared" ref="E21:M21" si="10">(X21/$V$15)*$C$15</f>
        <v>0</v>
      </c>
      <c r="F21" s="40">
        <f t="shared" si="10"/>
        <v>0</v>
      </c>
      <c r="G21" s="40">
        <f t="shared" si="10"/>
        <v>0</v>
      </c>
      <c r="H21" s="40">
        <f t="shared" si="10"/>
        <v>0</v>
      </c>
      <c r="I21" s="40">
        <f t="shared" si="10"/>
        <v>0</v>
      </c>
      <c r="J21" s="40">
        <f t="shared" si="10"/>
        <v>0</v>
      </c>
      <c r="K21" s="40">
        <f t="shared" si="10"/>
        <v>0</v>
      </c>
      <c r="L21" s="40">
        <f t="shared" si="10"/>
        <v>0</v>
      </c>
      <c r="M21" s="40">
        <f t="shared" si="10"/>
        <v>0</v>
      </c>
      <c r="N21" s="40">
        <f t="shared" si="3"/>
        <v>0</v>
      </c>
      <c r="O21" s="40">
        <f t="shared" si="4"/>
        <v>0</v>
      </c>
      <c r="P21" s="40">
        <f t="shared" si="5"/>
        <v>0</v>
      </c>
      <c r="Q21" s="40">
        <f t="shared" si="6"/>
        <v>0</v>
      </c>
      <c r="R21" s="40">
        <f t="shared" si="7"/>
        <v>0</v>
      </c>
      <c r="S21" s="40">
        <f t="shared" si="8"/>
        <v>0</v>
      </c>
      <c r="T21" s="40">
        <f t="shared" si="9"/>
        <v>0</v>
      </c>
      <c r="U21">
        <v>7</v>
      </c>
      <c r="V21" s="42">
        <v>2452</v>
      </c>
      <c r="W21" s="42">
        <v>2594</v>
      </c>
      <c r="X21" s="42">
        <v>2746</v>
      </c>
      <c r="Y21" s="42">
        <v>2746</v>
      </c>
      <c r="Z21" s="42">
        <v>2818</v>
      </c>
      <c r="AA21" s="42">
        <v>2955</v>
      </c>
      <c r="AB21" s="42">
        <v>3165</v>
      </c>
      <c r="AC21" s="42">
        <v>3532</v>
      </c>
      <c r="AD21" s="42">
        <v>4001</v>
      </c>
      <c r="AE21" s="42">
        <v>4330</v>
      </c>
      <c r="AF21" s="42">
        <v>4906</v>
      </c>
      <c r="AG21" s="42">
        <v>5563</v>
      </c>
      <c r="AH21" s="42">
        <v>6050</v>
      </c>
      <c r="AI21" s="59">
        <v>6759</v>
      </c>
      <c r="AJ21" s="58">
        <v>7117</v>
      </c>
      <c r="AK21" s="58">
        <v>7704</v>
      </c>
      <c r="AL21" s="42">
        <v>8449</v>
      </c>
      <c r="AM21" s="42">
        <v>9267</v>
      </c>
      <c r="AN21" s="38"/>
    </row>
    <row r="22" spans="2:40" x14ac:dyDescent="0.25">
      <c r="B22" s="35">
        <v>8</v>
      </c>
      <c r="C22" s="40"/>
      <c r="D22" s="40"/>
      <c r="E22" s="40"/>
      <c r="F22" s="40">
        <f t="shared" ref="F22:M25" si="11">(Y22/$V$15)*$C$15</f>
        <v>0</v>
      </c>
      <c r="G22" s="40">
        <f t="shared" si="11"/>
        <v>0</v>
      </c>
      <c r="H22" s="40">
        <f t="shared" si="11"/>
        <v>0</v>
      </c>
      <c r="I22" s="40">
        <f t="shared" si="11"/>
        <v>0</v>
      </c>
      <c r="J22" s="40">
        <f t="shared" si="11"/>
        <v>0</v>
      </c>
      <c r="K22" s="40">
        <f t="shared" si="11"/>
        <v>0</v>
      </c>
      <c r="L22" s="40">
        <f t="shared" si="11"/>
        <v>0</v>
      </c>
      <c r="M22" s="40">
        <f t="shared" si="11"/>
        <v>0</v>
      </c>
      <c r="N22" s="40">
        <f t="shared" si="3"/>
        <v>0</v>
      </c>
      <c r="O22" s="40">
        <f t="shared" si="4"/>
        <v>0</v>
      </c>
      <c r="P22" s="40">
        <f>(AI22/$V$15)*$C$15</f>
        <v>0</v>
      </c>
      <c r="Q22" s="40">
        <f t="shared" si="6"/>
        <v>0</v>
      </c>
      <c r="R22" s="40">
        <f t="shared" si="7"/>
        <v>0</v>
      </c>
      <c r="S22" s="40">
        <f t="shared" si="8"/>
        <v>0</v>
      </c>
      <c r="T22" s="40">
        <f t="shared" si="9"/>
        <v>0</v>
      </c>
      <c r="U22">
        <v>8</v>
      </c>
      <c r="V22" s="42"/>
      <c r="W22" s="42">
        <v>2672</v>
      </c>
      <c r="X22" s="42">
        <v>2818</v>
      </c>
      <c r="Y22" s="42">
        <v>2818</v>
      </c>
      <c r="Z22" s="42">
        <v>2889</v>
      </c>
      <c r="AA22" s="42">
        <v>3023</v>
      </c>
      <c r="AB22" s="42">
        <v>3238</v>
      </c>
      <c r="AC22" s="42">
        <v>3623</v>
      </c>
      <c r="AD22" s="42">
        <v>4142</v>
      </c>
      <c r="AE22" s="42">
        <v>4479</v>
      </c>
      <c r="AF22" s="42">
        <v>5072</v>
      </c>
      <c r="AG22" s="42">
        <v>5747</v>
      </c>
      <c r="AH22" s="42">
        <v>6212</v>
      </c>
      <c r="AI22" s="59">
        <v>6938</v>
      </c>
      <c r="AJ22" s="58">
        <v>7306</v>
      </c>
      <c r="AK22" s="58">
        <v>7943</v>
      </c>
      <c r="AL22" s="42">
        <v>8714</v>
      </c>
      <c r="AM22" s="42">
        <v>9560</v>
      </c>
      <c r="AN22" s="38"/>
    </row>
    <row r="23" spans="2:40" x14ac:dyDescent="0.25">
      <c r="B23" s="35">
        <v>9</v>
      </c>
      <c r="C23" s="40"/>
      <c r="D23" s="40"/>
      <c r="E23" s="40"/>
      <c r="F23" s="40">
        <f t="shared" si="11"/>
        <v>0</v>
      </c>
      <c r="G23" s="40">
        <f t="shared" si="11"/>
        <v>0</v>
      </c>
      <c r="H23" s="40">
        <f t="shared" si="11"/>
        <v>0</v>
      </c>
      <c r="I23" s="40">
        <f t="shared" si="11"/>
        <v>0</v>
      </c>
      <c r="J23" s="40">
        <f t="shared" si="11"/>
        <v>0</v>
      </c>
      <c r="K23" s="40">
        <f t="shared" si="11"/>
        <v>0</v>
      </c>
      <c r="L23" s="40">
        <f t="shared" si="11"/>
        <v>0</v>
      </c>
      <c r="M23" s="40">
        <f t="shared" si="11"/>
        <v>0</v>
      </c>
      <c r="N23" s="40">
        <f t="shared" si="3"/>
        <v>0</v>
      </c>
      <c r="O23" s="40">
        <f t="shared" si="4"/>
        <v>0</v>
      </c>
      <c r="P23" s="40">
        <f t="shared" si="5"/>
        <v>0</v>
      </c>
      <c r="Q23" s="40">
        <f t="shared" si="6"/>
        <v>0</v>
      </c>
      <c r="R23" s="40">
        <f t="shared" si="7"/>
        <v>0</v>
      </c>
      <c r="S23" s="40">
        <f t="shared" si="8"/>
        <v>0</v>
      </c>
      <c r="T23" s="40">
        <f t="shared" si="9"/>
        <v>0</v>
      </c>
      <c r="U23">
        <v>9</v>
      </c>
      <c r="V23" s="42"/>
      <c r="W23" s="42"/>
      <c r="X23" s="42">
        <v>2889</v>
      </c>
      <c r="Y23" s="42">
        <v>2889</v>
      </c>
      <c r="Z23" s="42">
        <v>2959</v>
      </c>
      <c r="AA23" s="42">
        <v>3090</v>
      </c>
      <c r="AB23" s="42">
        <v>3307</v>
      </c>
      <c r="AC23" s="42">
        <v>3704</v>
      </c>
      <c r="AD23" s="42">
        <v>4281</v>
      </c>
      <c r="AE23" s="42">
        <v>4629</v>
      </c>
      <c r="AF23" s="42">
        <v>5239</v>
      </c>
      <c r="AG23" s="42">
        <v>5933</v>
      </c>
      <c r="AH23" s="42">
        <v>6375</v>
      </c>
      <c r="AI23" s="59">
        <v>7117</v>
      </c>
      <c r="AJ23" s="58">
        <v>7502</v>
      </c>
      <c r="AK23" s="58">
        <v>8193</v>
      </c>
      <c r="AL23" s="42">
        <v>8985</v>
      </c>
      <c r="AM23" s="42">
        <v>9862</v>
      </c>
      <c r="AN23" s="38"/>
    </row>
    <row r="24" spans="2:40" x14ac:dyDescent="0.25">
      <c r="B24" s="35">
        <v>10</v>
      </c>
      <c r="C24" s="40"/>
      <c r="D24" s="40"/>
      <c r="E24" s="40"/>
      <c r="F24" s="40">
        <f t="shared" si="11"/>
        <v>0</v>
      </c>
      <c r="G24" s="40">
        <f t="shared" si="11"/>
        <v>0</v>
      </c>
      <c r="H24" s="40">
        <f t="shared" si="11"/>
        <v>0</v>
      </c>
      <c r="I24" s="40">
        <f t="shared" si="11"/>
        <v>0</v>
      </c>
      <c r="J24" s="40">
        <f t="shared" si="11"/>
        <v>0</v>
      </c>
      <c r="K24" s="40">
        <f t="shared" si="11"/>
        <v>0</v>
      </c>
      <c r="L24" s="40">
        <f t="shared" si="11"/>
        <v>0</v>
      </c>
      <c r="M24" s="40">
        <f t="shared" si="11"/>
        <v>0</v>
      </c>
      <c r="N24" s="40">
        <f t="shared" si="3"/>
        <v>0</v>
      </c>
      <c r="O24" s="40">
        <f t="shared" si="4"/>
        <v>0</v>
      </c>
      <c r="P24" s="40">
        <f t="shared" si="5"/>
        <v>0</v>
      </c>
      <c r="Q24" s="40">
        <f t="shared" si="6"/>
        <v>0</v>
      </c>
      <c r="R24" s="40">
        <f t="shared" si="7"/>
        <v>0</v>
      </c>
      <c r="S24" s="40">
        <f t="shared" si="8"/>
        <v>0</v>
      </c>
      <c r="T24" s="40">
        <f t="shared" si="9"/>
        <v>0</v>
      </c>
      <c r="U24">
        <v>10</v>
      </c>
      <c r="V24" s="42"/>
      <c r="W24" s="42"/>
      <c r="X24" s="42"/>
      <c r="Y24" s="42">
        <v>2959</v>
      </c>
      <c r="Z24" s="42">
        <v>3029</v>
      </c>
      <c r="AA24" s="42">
        <v>3165</v>
      </c>
      <c r="AB24" s="42">
        <v>3380</v>
      </c>
      <c r="AC24" s="42">
        <v>3775</v>
      </c>
      <c r="AD24" s="42">
        <v>4436</v>
      </c>
      <c r="AE24" s="42">
        <v>4779</v>
      </c>
      <c r="AF24" s="42">
        <v>5405</v>
      </c>
      <c r="AG24" s="42">
        <v>6118</v>
      </c>
      <c r="AH24" s="42">
        <v>6537</v>
      </c>
      <c r="AI24" s="59">
        <v>7306</v>
      </c>
      <c r="AJ24" s="58">
        <v>7704</v>
      </c>
      <c r="AK24" s="58">
        <v>8449</v>
      </c>
      <c r="AL24" s="42">
        <v>9267</v>
      </c>
      <c r="AM24" s="42">
        <v>10172</v>
      </c>
      <c r="AN24" s="38"/>
    </row>
    <row r="25" spans="2:40" x14ac:dyDescent="0.25">
      <c r="B25" s="35">
        <v>11</v>
      </c>
      <c r="C25" s="40"/>
      <c r="D25" s="40"/>
      <c r="E25" s="40"/>
      <c r="F25" s="40">
        <f t="shared" si="11"/>
        <v>0</v>
      </c>
      <c r="G25" s="40">
        <f t="shared" si="11"/>
        <v>0</v>
      </c>
      <c r="H25" s="40">
        <f t="shared" si="11"/>
        <v>0</v>
      </c>
      <c r="I25" s="40">
        <f t="shared" si="11"/>
        <v>0</v>
      </c>
      <c r="J25" s="40">
        <f t="shared" si="11"/>
        <v>0</v>
      </c>
      <c r="K25" s="40">
        <f t="shared" si="11"/>
        <v>0</v>
      </c>
      <c r="L25" s="40">
        <f t="shared" si="11"/>
        <v>0</v>
      </c>
      <c r="M25" s="40">
        <f t="shared" si="11"/>
        <v>0</v>
      </c>
      <c r="N25" s="40">
        <f t="shared" si="3"/>
        <v>0</v>
      </c>
      <c r="O25" s="40">
        <f t="shared" si="4"/>
        <v>0</v>
      </c>
      <c r="P25" s="40">
        <f t="shared" si="5"/>
        <v>0</v>
      </c>
      <c r="Q25" s="40">
        <f t="shared" si="6"/>
        <v>0</v>
      </c>
      <c r="R25" s="40">
        <f t="shared" si="7"/>
        <v>0</v>
      </c>
      <c r="S25" s="40">
        <f t="shared" si="8"/>
        <v>0</v>
      </c>
      <c r="T25" s="40">
        <f t="shared" si="9"/>
        <v>0</v>
      </c>
      <c r="U25">
        <v>11</v>
      </c>
      <c r="V25" s="42"/>
      <c r="W25" s="42"/>
      <c r="X25" s="42"/>
      <c r="Y25" s="42">
        <v>3029</v>
      </c>
      <c r="Z25" s="42">
        <v>3096</v>
      </c>
      <c r="AA25" s="42">
        <v>3238</v>
      </c>
      <c r="AB25" s="42">
        <v>3455</v>
      </c>
      <c r="AC25" s="42">
        <v>3852</v>
      </c>
      <c r="AD25" s="42">
        <v>4573</v>
      </c>
      <c r="AE25" s="42">
        <v>4929</v>
      </c>
      <c r="AF25" s="42">
        <v>5572</v>
      </c>
      <c r="AG25" s="58">
        <v>6302</v>
      </c>
      <c r="AH25" s="42">
        <v>6700</v>
      </c>
      <c r="AI25" s="59">
        <v>7502</v>
      </c>
      <c r="AJ25" s="58">
        <v>7943</v>
      </c>
      <c r="AK25" s="58">
        <v>8714</v>
      </c>
      <c r="AL25" s="42">
        <v>9560</v>
      </c>
      <c r="AM25" s="42">
        <v>10493</v>
      </c>
      <c r="AN25" s="38"/>
    </row>
    <row r="26" spans="2:40" x14ac:dyDescent="0.25">
      <c r="B26" s="35">
        <v>12</v>
      </c>
      <c r="C26" s="40"/>
      <c r="D26" s="40"/>
      <c r="E26" s="40"/>
      <c r="F26" s="40"/>
      <c r="G26" s="40">
        <f>(Z26/$V$15)*$C$15</f>
        <v>0</v>
      </c>
      <c r="H26" s="40">
        <f>(AA26/$V$15)*$C$15</f>
        <v>0</v>
      </c>
      <c r="I26" s="40">
        <f>(AB26/$V$15)*$C$15</f>
        <v>0</v>
      </c>
      <c r="J26" s="40">
        <f>(AC26/$V$15)*$C$15</f>
        <v>0</v>
      </c>
      <c r="K26" s="40"/>
      <c r="L26" s="40">
        <f>(AE26/$V$15)*$C$15</f>
        <v>0</v>
      </c>
      <c r="M26" s="40">
        <f>(AF26/$V$15)*$C$15</f>
        <v>0</v>
      </c>
      <c r="N26" s="40">
        <f t="shared" si="3"/>
        <v>0</v>
      </c>
      <c r="O26" s="40">
        <f t="shared" si="4"/>
        <v>0</v>
      </c>
      <c r="P26" s="40">
        <f t="shared" si="5"/>
        <v>0</v>
      </c>
      <c r="Q26" s="40">
        <f t="shared" si="6"/>
        <v>0</v>
      </c>
      <c r="R26" s="40">
        <f t="shared" si="7"/>
        <v>0</v>
      </c>
      <c r="S26" s="40">
        <f t="shared" si="8"/>
        <v>0</v>
      </c>
      <c r="T26" s="40">
        <f t="shared" si="9"/>
        <v>0</v>
      </c>
      <c r="U26">
        <v>12</v>
      </c>
      <c r="V26" s="42"/>
      <c r="W26" s="42"/>
      <c r="X26" s="42"/>
      <c r="Y26" s="42"/>
      <c r="Z26" s="42">
        <v>3171</v>
      </c>
      <c r="AA26" s="42">
        <v>3307</v>
      </c>
      <c r="AB26" s="42">
        <v>3532</v>
      </c>
      <c r="AC26" s="42">
        <v>3931</v>
      </c>
      <c r="AD26" s="42"/>
      <c r="AE26" s="42">
        <v>5078</v>
      </c>
      <c r="AF26" s="42">
        <v>5740</v>
      </c>
      <c r="AG26" s="42">
        <v>6488</v>
      </c>
      <c r="AH26" s="42">
        <v>6862</v>
      </c>
      <c r="AI26" s="59">
        <v>7704</v>
      </c>
      <c r="AJ26" s="58">
        <v>8193</v>
      </c>
      <c r="AK26" s="58">
        <v>8985</v>
      </c>
      <c r="AL26" s="42">
        <v>9862</v>
      </c>
      <c r="AM26" s="42">
        <v>10821</v>
      </c>
      <c r="AN26" s="38"/>
    </row>
    <row r="27" spans="2:40" x14ac:dyDescent="0.25">
      <c r="B27" s="35">
        <v>13</v>
      </c>
      <c r="C27" s="40"/>
      <c r="D27" s="40"/>
      <c r="E27" s="40"/>
      <c r="F27" s="40"/>
      <c r="G27" s="40"/>
      <c r="H27" s="40"/>
      <c r="I27" s="40">
        <f>(AB27/$V$15)*$C$15</f>
        <v>0</v>
      </c>
      <c r="J27" s="40">
        <f>(AC27/$V$15)*$C$15</f>
        <v>0</v>
      </c>
      <c r="K27" s="40"/>
      <c r="L27" s="40"/>
      <c r="M27" s="40"/>
      <c r="N27" s="40"/>
      <c r="O27" s="40">
        <f t="shared" si="4"/>
        <v>0</v>
      </c>
      <c r="P27" s="40"/>
      <c r="Q27" s="40">
        <f t="shared" si="6"/>
        <v>0</v>
      </c>
      <c r="R27" s="40">
        <f t="shared" si="7"/>
        <v>0</v>
      </c>
      <c r="S27" s="40">
        <f t="shared" si="8"/>
        <v>0</v>
      </c>
      <c r="T27" s="40">
        <f t="shared" si="9"/>
        <v>0</v>
      </c>
      <c r="U27">
        <v>13</v>
      </c>
      <c r="V27" s="42"/>
      <c r="W27" s="42"/>
      <c r="X27" s="42"/>
      <c r="Y27" s="42"/>
      <c r="Z27" s="42"/>
      <c r="AA27" s="42"/>
      <c r="AB27" s="42">
        <v>3623</v>
      </c>
      <c r="AC27" s="42">
        <v>4001</v>
      </c>
      <c r="AD27" s="42"/>
      <c r="AE27" s="42"/>
      <c r="AF27" s="42"/>
      <c r="AG27" s="42"/>
      <c r="AH27" s="42">
        <v>7024</v>
      </c>
      <c r="AI27" s="42"/>
      <c r="AJ27" s="58">
        <v>8449</v>
      </c>
      <c r="AK27" s="58">
        <v>9267</v>
      </c>
      <c r="AL27" s="42">
        <v>10172</v>
      </c>
      <c r="AM27" s="42">
        <v>11165</v>
      </c>
      <c r="AN27" s="38"/>
    </row>
    <row r="28" spans="2:40" x14ac:dyDescent="0.25">
      <c r="B28" s="35">
        <v>14</v>
      </c>
      <c r="C28" s="40"/>
      <c r="D28" s="40"/>
      <c r="E28" s="40"/>
      <c r="F28" s="40"/>
      <c r="G28" s="40"/>
      <c r="H28" s="40"/>
      <c r="I28" s="40"/>
      <c r="J28" s="40">
        <f>(AC28/$V$15)*$C$15</f>
        <v>0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>
        <v>14</v>
      </c>
      <c r="V28" s="52"/>
      <c r="W28" s="52"/>
      <c r="X28" s="52"/>
      <c r="Y28" s="52"/>
      <c r="Z28" s="52"/>
      <c r="AA28" s="52"/>
      <c r="AB28" s="52"/>
      <c r="AC28" s="52">
        <v>4069</v>
      </c>
      <c r="AD28" s="52"/>
      <c r="AE28" s="52"/>
      <c r="AF28" s="52"/>
      <c r="AG28" s="52"/>
      <c r="AH28" s="42"/>
      <c r="AL28" s="38"/>
      <c r="AM28" s="38"/>
      <c r="AN28" s="38"/>
    </row>
    <row r="29" spans="2:40" x14ac:dyDescent="0.25">
      <c r="B29" s="35">
        <v>15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>
        <v>15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42"/>
      <c r="AL29" s="38"/>
      <c r="AM29" s="38"/>
      <c r="AN29" s="38"/>
    </row>
    <row r="30" spans="2:40" x14ac:dyDescent="0.25">
      <c r="B30" s="35">
        <v>16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>
        <v>16</v>
      </c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42"/>
      <c r="AL30" s="38"/>
      <c r="AM30" s="38"/>
      <c r="AN30" s="38"/>
    </row>
    <row r="31" spans="2:40" x14ac:dyDescent="0.25">
      <c r="B31" s="35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42"/>
      <c r="AL31" s="38"/>
      <c r="AM31" s="38"/>
      <c r="AN31" s="38"/>
    </row>
    <row r="32" spans="2:40" x14ac:dyDescent="0.25"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G32" s="52"/>
      <c r="AH32" s="42"/>
    </row>
    <row r="33" spans="2:33" x14ac:dyDescent="0.25">
      <c r="C33" s="47" t="s">
        <v>48</v>
      </c>
      <c r="D33" s="47" t="s">
        <v>57</v>
      </c>
      <c r="E33" s="53" t="s">
        <v>58</v>
      </c>
      <c r="F33" s="105" t="s">
        <v>43</v>
      </c>
      <c r="G33" s="106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G33" s="52"/>
    </row>
    <row r="34" spans="2:33" x14ac:dyDescent="0.25">
      <c r="B34" s="43" t="s">
        <v>42</v>
      </c>
      <c r="C34" s="44">
        <v>0</v>
      </c>
      <c r="D34" s="54">
        <v>1040</v>
      </c>
      <c r="E34" s="55">
        <f>C15</f>
        <v>0</v>
      </c>
      <c r="F34" s="107">
        <f>C34*D34*E34</f>
        <v>0</v>
      </c>
      <c r="G34" s="108"/>
    </row>
    <row r="35" spans="2:33" x14ac:dyDescent="0.25">
      <c r="B35" s="46"/>
      <c r="C35" s="4"/>
    </row>
    <row r="36" spans="2:33" x14ac:dyDescent="0.25">
      <c r="C36" s="47" t="s">
        <v>58</v>
      </c>
      <c r="D36" s="47" t="s">
        <v>59</v>
      </c>
      <c r="E36" s="109" t="s">
        <v>43</v>
      </c>
      <c r="F36" s="109"/>
      <c r="G36" s="109"/>
    </row>
    <row r="37" spans="2:33" x14ac:dyDescent="0.25">
      <c r="B37" s="43" t="s">
        <v>49</v>
      </c>
      <c r="C37" s="48">
        <f>C15</f>
        <v>0</v>
      </c>
      <c r="D37" s="56">
        <v>200</v>
      </c>
      <c r="E37" s="110">
        <f>C37*D37</f>
        <v>0</v>
      </c>
      <c r="F37" s="109"/>
      <c r="G37" s="109"/>
    </row>
    <row r="39" spans="2:33" x14ac:dyDescent="0.25">
      <c r="B39" s="75" t="s">
        <v>60</v>
      </c>
      <c r="C39" s="57">
        <f>F34+E37</f>
        <v>0</v>
      </c>
    </row>
  </sheetData>
  <sheetProtection algorithmName="SHA-512" hashValue="7e+RkZI3cAEQEcjk10HmZHTfJ+BF8cWxkZ7ieCR9RMlKceeUxKJMJHdBNm8z3vlQ7PpAfg2PAgTrwApw6meDew==" saltValue="y/0MtCX29CkGPMSlWgfyLA==" spinCount="100000" sheet="1" objects="1" scenarios="1"/>
  <mergeCells count="6">
    <mergeCell ref="A6:C6"/>
    <mergeCell ref="F33:G33"/>
    <mergeCell ref="F34:G34"/>
    <mergeCell ref="E36:G36"/>
    <mergeCell ref="E37:G37"/>
    <mergeCell ref="C11:D1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5B53B-8EB1-4ECE-AB8E-631B75E18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uitzenden</vt:lpstr>
      <vt:lpstr>P2 detacheren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Celine Gordijn | InkoopMeesters B.V</cp:lastModifiedBy>
  <dcterms:created xsi:type="dcterms:W3CDTF">2018-10-11T11:47:56Z</dcterms:created>
  <dcterms:modified xsi:type="dcterms:W3CDTF">2023-10-04T08:34:48Z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