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F:\Aanbesteding\"/>
    </mc:Choice>
  </mc:AlternateContent>
  <xr:revisionPtr revIDLastSave="0" documentId="8_{3E40BE7A-A14B-45D9-B589-5C8D70B73CFE}" xr6:coauthVersionLast="47" xr6:coauthVersionMax="47" xr10:uidLastSave="{00000000-0000-0000-0000-000000000000}"/>
  <bookViews>
    <workbookView xWindow="-108" yWindow="-108" windowWidth="23256" windowHeight="12576" activeTab="2" xr2:uid="{00000000-000D-0000-FFFF-FFFF00000000}"/>
  </bookViews>
  <sheets>
    <sheet name="Invuleisen" sheetId="2" r:id="rId1"/>
    <sheet name=" Tabblad 1 Totaal" sheetId="4" r:id="rId2"/>
    <sheet name="Tabblad 2 Prijzenblad"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3" i="1" l="1"/>
  <c r="E72" i="1"/>
  <c r="H72" i="1" s="1"/>
  <c r="E70" i="1"/>
  <c r="H70" i="1" s="1"/>
  <c r="B71" i="1"/>
  <c r="E71" i="1" s="1"/>
  <c r="H71" i="1" s="1"/>
  <c r="E15" i="1"/>
  <c r="H15" i="1" s="1"/>
  <c r="B14" i="1"/>
  <c r="E14" i="1" s="1"/>
  <c r="H14" i="1" s="1"/>
  <c r="E26" i="1"/>
  <c r="H26" i="1" s="1"/>
  <c r="E25" i="1"/>
  <c r="H25" i="1" s="1"/>
  <c r="E24" i="1"/>
  <c r="H24" i="1" s="1"/>
  <c r="E23" i="1"/>
  <c r="H23" i="1" s="1"/>
  <c r="B67" i="1"/>
  <c r="B37" i="1"/>
  <c r="B27" i="1"/>
  <c r="B8" i="1"/>
  <c r="B54" i="1"/>
  <c r="B91" i="1"/>
  <c r="E90" i="1"/>
  <c r="H90" i="1" s="1"/>
  <c r="E89" i="1"/>
  <c r="H89" i="1" s="1"/>
  <c r="H98" i="1"/>
  <c r="H102" i="1" s="1"/>
  <c r="E5" i="4" s="1"/>
  <c r="E45" i="1"/>
  <c r="H45" i="1" s="1"/>
  <c r="E9" i="1"/>
  <c r="H9" i="1" s="1"/>
  <c r="E10" i="1"/>
  <c r="H10" i="1" s="1"/>
  <c r="E11" i="1"/>
  <c r="H11" i="1" s="1"/>
  <c r="E12" i="1"/>
  <c r="H12" i="1" s="1"/>
  <c r="E13" i="1"/>
  <c r="H13" i="1" s="1"/>
  <c r="E16" i="1"/>
  <c r="H16" i="1" s="1"/>
  <c r="E18" i="1"/>
  <c r="H18" i="1" s="1"/>
  <c r="E19" i="1"/>
  <c r="H19" i="1" s="1"/>
  <c r="E85" i="1"/>
  <c r="H85" i="1" s="1"/>
  <c r="E79" i="1"/>
  <c r="H79" i="1" s="1"/>
  <c r="E68" i="1"/>
  <c r="H68" i="1" s="1"/>
  <c r="E53" i="1"/>
  <c r="H53" i="1" s="1"/>
  <c r="E52" i="1"/>
  <c r="H52" i="1" s="1"/>
  <c r="E44" i="1"/>
  <c r="H44" i="1" s="1"/>
  <c r="E43" i="1"/>
  <c r="H43" i="1" s="1"/>
  <c r="E36" i="1"/>
  <c r="H36" i="1" s="1"/>
  <c r="E35" i="1"/>
  <c r="H35" i="1" s="1"/>
  <c r="E31" i="1"/>
  <c r="H31" i="1" s="1"/>
  <c r="E30" i="1"/>
  <c r="H30" i="1" s="1"/>
  <c r="B86" i="1"/>
  <c r="B80" i="1"/>
  <c r="B46" i="1"/>
  <c r="B32" i="1"/>
  <c r="A1" i="4"/>
  <c r="A1" i="1"/>
  <c r="F104" i="1"/>
  <c r="G104" i="1"/>
  <c r="H108" i="1"/>
  <c r="H107" i="1"/>
  <c r="H106" i="1"/>
  <c r="H105" i="1"/>
  <c r="H109" i="1" s="1"/>
  <c r="E6" i="4" s="1"/>
  <c r="F97" i="1"/>
  <c r="G97" i="1"/>
  <c r="H99" i="1"/>
  <c r="H100" i="1"/>
  <c r="H101" i="1"/>
  <c r="B20" i="1" l="1"/>
  <c r="B69" i="1"/>
  <c r="E69" i="1" s="1"/>
  <c r="H69" i="1" s="1"/>
  <c r="E67" i="1"/>
  <c r="H67" i="1" s="1"/>
  <c r="E8" i="1"/>
  <c r="H8" i="1" s="1"/>
  <c r="H93" i="1" s="1"/>
  <c r="E4" i="4" l="1"/>
  <c r="E7" i="4" s="1"/>
  <c r="H111" i="1"/>
</calcChain>
</file>

<file path=xl/sharedStrings.xml><?xml version="1.0" encoding="utf-8"?>
<sst xmlns="http://schemas.openxmlformats.org/spreadsheetml/2006/main" count="161" uniqueCount="90">
  <si>
    <t>Subtotaal</t>
  </si>
  <si>
    <t>VVW Analyse:</t>
  </si>
  <si>
    <t>woning</t>
  </si>
  <si>
    <t>niet-woning</t>
  </si>
  <si>
    <t>gemengd</t>
  </si>
  <si>
    <t>Totaal</t>
  </si>
  <si>
    <t>Omschrijving</t>
  </si>
  <si>
    <t>waarvan objecten in aanbouw op lokatie</t>
  </si>
  <si>
    <t>aantal objecten administratief</t>
  </si>
  <si>
    <t>Jaarlijks terugkomend:</t>
  </si>
  <si>
    <t>Roerende zaken</t>
  </si>
  <si>
    <t>Woningen (10)</t>
  </si>
  <si>
    <t>Woning met praktijkruimte (11)</t>
  </si>
  <si>
    <t>Recreatiewoningen (12)</t>
  </si>
  <si>
    <t>niet-woning met woningdeel (21)</t>
  </si>
  <si>
    <t>Agrarisch (20)</t>
  </si>
  <si>
    <t>Terrein (40)</t>
  </si>
  <si>
    <t>Woningen</t>
  </si>
  <si>
    <t>Niet-woningen</t>
  </si>
  <si>
    <t>De Permanente Marktanalyse</t>
  </si>
  <si>
    <t>De Mutatiebijhouding</t>
  </si>
  <si>
    <t>Prijseenheid</t>
  </si>
  <si>
    <t>Fictieve Kosten</t>
  </si>
  <si>
    <t>Eenheidsprijs</t>
  </si>
  <si>
    <t>Informele bezwaren</t>
  </si>
  <si>
    <t>Voormeldingen</t>
  </si>
  <si>
    <t>Totaal fictief aantal</t>
  </si>
  <si>
    <t>Beroep</t>
  </si>
  <si>
    <t>Hoger beroep</t>
  </si>
  <si>
    <t>[omschrijving in te vullen door Inschrijver]</t>
  </si>
  <si>
    <t>Invulinstructies Prijzenblad</t>
  </si>
  <si>
    <t>Op dit Prijzenblad zijn de volgende invulinstructies van toepassing:</t>
  </si>
  <si>
    <t>Negatieve eenheidsprijzen zijn niet toegestaan; '0' bedragen zijn wel toegestaan.</t>
  </si>
  <si>
    <t>Eenheidsprijzen zijn exclusief btw.</t>
  </si>
  <si>
    <t xml:space="preserve">Alle Eenheidsprijzen zijn in euros met maximaal twee decimalen. </t>
  </si>
  <si>
    <t>De Eisen uit het PvE zijn leidend.</t>
  </si>
  <si>
    <t>De opgegeven Eenheidsprijzen zijn all-inclusive (overige kosten mogen niet in rekening worden gebracht tenzij anders vermeld in het PvE).</t>
  </si>
  <si>
    <t>Formulier H Prijzenblad</t>
  </si>
  <si>
    <t>Bedrag</t>
  </si>
  <si>
    <t>TOTAAL</t>
  </si>
  <si>
    <t>Naam Inschrijver:</t>
  </si>
  <si>
    <t>Naam tekenbevoegde:</t>
  </si>
  <si>
    <t>Handtekening:</t>
  </si>
  <si>
    <t>Datum:</t>
  </si>
  <si>
    <t>Getekend voor akkoord</t>
  </si>
  <si>
    <t>Eenheidsprijzen vermenigvuldigd met fictieve aantallen</t>
  </si>
  <si>
    <t>De Inschrijver dient alleen de oranje cellen in te vullen. De overige cellen zijn vastgesteld of worden automatisch gevuld. Het is niet toegestaan de inhoud van andere cellen aan te passen, te verwijderen, of anderszins te wijzigen.</t>
  </si>
  <si>
    <t>De Inschrijver kan op enkele oranje gemarkeerde onderdelen zelf invullen wat hij denkt nodig te hebben voor goede uitvoering van de Opdracht.</t>
  </si>
  <si>
    <t>Indien in het PvE werkzaamheden zijn genoemd als onderdeel van een product/dienst dan dienen deze onderdeel te zijn van in dit Prijzenblad te benoemen Eenheidsprijzen.</t>
  </si>
  <si>
    <r>
      <t>-</t>
    </r>
    <r>
      <rPr>
        <sz val="7"/>
        <rFont val="Times New Roman"/>
        <family val="1"/>
      </rPr>
      <t xml:space="preserve">       </t>
    </r>
    <r>
      <rPr>
        <sz val="10"/>
        <rFont val="Arial"/>
        <family val="2"/>
      </rPr>
      <t>Is duidelijk dat niet de aantallen leidend zijn maar de eenheidsprijs; dus in prijzenblad zijn indicatieve aantallen</t>
    </r>
  </si>
  <si>
    <t>Fictief aantal per jaar</t>
  </si>
  <si>
    <t>maximale looptijd van de overeenkomst in jaren</t>
  </si>
  <si>
    <t xml:space="preserve">Waarvan: </t>
  </si>
  <si>
    <t>WOZ waarde object &gt; € 5.000.000</t>
  </si>
  <si>
    <r>
      <rPr>
        <sz val="9"/>
        <rFont val="Calibri"/>
        <family val="2"/>
      </rPr>
      <t>€</t>
    </r>
    <r>
      <rPr>
        <sz val="9"/>
        <rFont val="Arial"/>
        <family val="2"/>
      </rPr>
      <t xml:space="preserve"> 2.500.000 &gt; WOZ waarde object =&lt; € 5.000.000 </t>
    </r>
  </si>
  <si>
    <t>[aantal in te vullen door Inschrijver]</t>
  </si>
  <si>
    <t>[eenheid in te vullen door Inschrijver]</t>
  </si>
  <si>
    <t>Inpandige opnames</t>
  </si>
  <si>
    <r>
      <t xml:space="preserve">niet woningen &gt; </t>
    </r>
    <r>
      <rPr>
        <sz val="9"/>
        <rFont val="Calibri"/>
        <family val="2"/>
      </rPr>
      <t>€</t>
    </r>
    <r>
      <rPr>
        <sz val="10.35"/>
        <rFont val="Arial"/>
        <family val="2"/>
      </rPr>
      <t xml:space="preserve"> </t>
    </r>
    <r>
      <rPr>
        <sz val="9"/>
        <rFont val="Arial"/>
        <family val="2"/>
      </rPr>
      <t>500.000</t>
    </r>
  </si>
  <si>
    <t>Vooroverleg</t>
  </si>
  <si>
    <t xml:space="preserve">per uur </t>
  </si>
  <si>
    <t>woningportefeuilles</t>
  </si>
  <si>
    <t>gecombineerde portefeuilles</t>
  </si>
  <si>
    <t>incourante objecten</t>
  </si>
  <si>
    <t>courante niet-woningen</t>
  </si>
  <si>
    <t>per object</t>
  </si>
  <si>
    <t>Aanvullende kosten</t>
  </si>
  <si>
    <t>Bezwaar</t>
  </si>
  <si>
    <t>(Her)waardering van (niet)woningen (gebruikerscode)</t>
  </si>
  <si>
    <t>Tabblad 1: Totaal Fictieve inschrijfsom</t>
  </si>
  <si>
    <t xml:space="preserve">woning </t>
  </si>
  <si>
    <t xml:space="preserve">niet-woning </t>
  </si>
  <si>
    <t>woning NCNP</t>
  </si>
  <si>
    <t>Totale Fictieve Inschrijfsom</t>
  </si>
  <si>
    <t>Aanvullende kosten jaarlijks terugkomend</t>
  </si>
  <si>
    <t>Totaal Fictieve inschrijfsom</t>
  </si>
  <si>
    <t>Eenmalig:</t>
  </si>
  <si>
    <t xml:space="preserve">Totaal aantal </t>
  </si>
  <si>
    <t>Kosten</t>
  </si>
  <si>
    <t>Aanvullende kosten eenmalig</t>
  </si>
  <si>
    <t>De in te vullen Eenheidsprijzen zijn gebaseerd op de uitgangspunten, Eisen en Gunningscriteria van deze Aanbesteding en gerelateerd aan de in dit Prijzenblad opgenomen indicatieve aantallen.</t>
  </si>
  <si>
    <t xml:space="preserve">Inschrijver dient uitsluitend tabblad 2 in te vullen. </t>
  </si>
  <si>
    <t xml:space="preserve">Alle opgegeven aantallen in kolom B van tabblad 2 zijn indicatief en hier kunnen geen rechten aan worden ontleend. </t>
  </si>
  <si>
    <t>Afrekening vindt plaats op basis van werkelijke aantallen.</t>
  </si>
  <si>
    <t xml:space="preserve">Het in 'tabblad 1: Totaal' weergegeven bedrag in cel E7 betreft nadrukkelijk niet de opdrachtwaarde maar de Fictieve Inschrijfsom op basis van de in het Prijzenblad opgegeven kwantiteiten. </t>
  </si>
  <si>
    <t>courante niet-woning (30)</t>
  </si>
  <si>
    <t>incourante niet-woning</t>
  </si>
  <si>
    <t>courante niet-woning</t>
  </si>
  <si>
    <t>courante niet-woning NCNP</t>
  </si>
  <si>
    <t>incourante niet-woning NCNP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</si>
</sst>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0.00_ ;[Red]\-#,##0.00\ "/>
    <numFmt numFmtId="165" formatCode="#,##0_ ;[Red]\-#,##0\ "/>
    <numFmt numFmtId="166" formatCode="_ [$€-2]\ * #,##0.00_ ;_ [$€-2]\ * \-#,##0.00_ ;_ [$€-2]\ * &quot;-&quot;??_ ;_ @_ "/>
  </numFmts>
  <fonts count="29" x14ac:knownFonts="1">
    <font>
      <sz val="10"/>
      <name val="Arial"/>
    </font>
    <font>
      <sz val="11"/>
      <color theme="1"/>
      <name val="Calibri"/>
      <family val="2"/>
      <scheme val="minor"/>
    </font>
    <font>
      <sz val="9"/>
      <name val="Arial"/>
      <family val="2"/>
    </font>
    <font>
      <b/>
      <sz val="9"/>
      <name val="Arial"/>
      <family val="2"/>
    </font>
    <font>
      <b/>
      <sz val="9"/>
      <color indexed="12"/>
      <name val="Arial"/>
      <family val="2"/>
    </font>
    <font>
      <b/>
      <sz val="12"/>
      <name val="Arial"/>
      <family val="2"/>
    </font>
    <font>
      <sz val="10"/>
      <name val="Arial"/>
      <family val="2"/>
    </font>
    <font>
      <b/>
      <sz val="10"/>
      <name val="Arial"/>
      <family val="2"/>
    </font>
    <font>
      <sz val="11"/>
      <color rgb="FFFF0000"/>
      <name val="Calibri"/>
      <family val="2"/>
      <scheme val="minor"/>
    </font>
    <font>
      <sz val="10"/>
      <color theme="1"/>
      <name val="Arial"/>
      <family val="2"/>
    </font>
    <font>
      <sz val="11"/>
      <color theme="1"/>
      <name val="Calibri"/>
      <family val="2"/>
    </font>
    <font>
      <sz val="10"/>
      <color theme="0" tint="-0.249977111117893"/>
      <name val="Arial"/>
      <family val="2"/>
    </font>
    <font>
      <b/>
      <sz val="14"/>
      <color theme="1"/>
      <name val="Corbel"/>
      <family val="2"/>
    </font>
    <font>
      <sz val="11"/>
      <color theme="1"/>
      <name val="Corbel"/>
      <family val="2"/>
    </font>
    <font>
      <b/>
      <sz val="16"/>
      <color theme="1"/>
      <name val="Arial"/>
      <family val="2"/>
    </font>
    <font>
      <sz val="16"/>
      <color theme="1"/>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b/>
      <sz val="7"/>
      <color theme="1" tint="0.34998626667073579"/>
      <name val="Arial"/>
      <family val="2"/>
    </font>
    <font>
      <sz val="11"/>
      <name val="Symbol"/>
      <family val="1"/>
      <charset val="2"/>
    </font>
    <font>
      <sz val="7"/>
      <name val="Times New Roman"/>
      <family val="1"/>
    </font>
    <font>
      <sz val="8"/>
      <name val="Times New Roman"/>
      <family val="1"/>
    </font>
    <font>
      <sz val="9"/>
      <name val="Calibri"/>
      <family val="2"/>
    </font>
    <font>
      <sz val="10.35"/>
      <name val="Arial"/>
      <family val="2"/>
    </font>
    <font>
      <sz val="9"/>
      <color theme="1"/>
      <name val="Arial"/>
      <family val="2"/>
    </font>
    <font>
      <b/>
      <sz val="9"/>
      <color theme="1"/>
      <name val="Arial"/>
      <family val="2"/>
    </font>
    <font>
      <sz val="20"/>
      <name val="Arial"/>
      <family val="2"/>
    </font>
  </fonts>
  <fills count="6">
    <fill>
      <patternFill patternType="none"/>
    </fill>
    <fill>
      <patternFill patternType="gray125"/>
    </fill>
    <fill>
      <patternFill patternType="solid">
        <fgColor indexed="22"/>
        <bgColor indexed="64"/>
      </patternFill>
    </fill>
    <fill>
      <patternFill patternType="solid">
        <fgColor rgb="FF92D050"/>
        <bgColor indexed="64"/>
      </patternFill>
    </fill>
    <fill>
      <patternFill patternType="solid">
        <fgColor rgb="FFFFC000"/>
        <bgColor indexed="64"/>
      </patternFill>
    </fill>
    <fill>
      <patternFill patternType="solid">
        <fgColor rgb="FFD0EBE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1" fillId="0" borderId="0"/>
    <xf numFmtId="0" fontId="10" fillId="0" borderId="0"/>
    <xf numFmtId="0" fontId="1" fillId="0" borderId="0"/>
  </cellStyleXfs>
  <cellXfs count="151">
    <xf numFmtId="0" fontId="0" fillId="0" borderId="0" xfId="0"/>
    <xf numFmtId="0" fontId="0" fillId="0" borderId="0" xfId="0" applyBorder="1"/>
    <xf numFmtId="0" fontId="2" fillId="0" borderId="1" xfId="0" applyFont="1" applyBorder="1"/>
    <xf numFmtId="0" fontId="2" fillId="0" borderId="1" xfId="0" applyFont="1" applyBorder="1" applyAlignment="1">
      <alignment horizontal="left"/>
    </xf>
    <xf numFmtId="3" fontId="2" fillId="0" borderId="1" xfId="0" applyNumberFormat="1" applyFont="1" applyFill="1" applyBorder="1"/>
    <xf numFmtId="0" fontId="3" fillId="0" borderId="1" xfId="0" applyFont="1" applyBorder="1" applyAlignment="1">
      <alignment horizontal="right"/>
    </xf>
    <xf numFmtId="0" fontId="2" fillId="0" borderId="0" xfId="0" applyFont="1" applyBorder="1"/>
    <xf numFmtId="0" fontId="3" fillId="0" borderId="0" xfId="0" applyFont="1" applyBorder="1" applyAlignment="1">
      <alignment horizontal="right"/>
    </xf>
    <xf numFmtId="0" fontId="3" fillId="0" borderId="0" xfId="0" applyFont="1" applyBorder="1"/>
    <xf numFmtId="0" fontId="4" fillId="0" borderId="0" xfId="0" applyFont="1" applyBorder="1"/>
    <xf numFmtId="0" fontId="6" fillId="0" borderId="0" xfId="0" applyFont="1" applyBorder="1"/>
    <xf numFmtId="1" fontId="0" fillId="0" borderId="0" xfId="0" applyNumberFormat="1" applyBorder="1"/>
    <xf numFmtId="1" fontId="3" fillId="2" borderId="3" xfId="0" applyNumberFormat="1" applyFont="1" applyFill="1" applyBorder="1"/>
    <xf numFmtId="0" fontId="3" fillId="2" borderId="4" xfId="0" applyFont="1" applyFill="1" applyBorder="1" applyAlignment="1">
      <alignment horizontal="right"/>
    </xf>
    <xf numFmtId="0" fontId="5" fillId="0" borderId="0" xfId="0" applyFont="1" applyBorder="1" applyAlignment="1">
      <alignment horizontal="right"/>
    </xf>
    <xf numFmtId="3" fontId="2" fillId="0" borderId="0" xfId="0" applyNumberFormat="1" applyFont="1" applyFill="1" applyBorder="1"/>
    <xf numFmtId="0" fontId="0" fillId="0" borderId="0" xfId="0" applyFill="1" applyBorder="1"/>
    <xf numFmtId="1" fontId="3" fillId="0" borderId="6" xfId="0" applyNumberFormat="1" applyFont="1" applyFill="1" applyBorder="1" applyAlignment="1">
      <alignment horizontal="center"/>
    </xf>
    <xf numFmtId="164" fontId="2" fillId="0" borderId="1" xfId="0" applyNumberFormat="1" applyFont="1" applyFill="1" applyBorder="1"/>
    <xf numFmtId="0" fontId="3" fillId="0" borderId="0" xfId="0" applyFont="1" applyFill="1" applyBorder="1"/>
    <xf numFmtId="164" fontId="0" fillId="0" borderId="0" xfId="0" applyNumberFormat="1" applyFill="1" applyBorder="1"/>
    <xf numFmtId="164" fontId="2" fillId="0" borderId="0" xfId="0" applyNumberFormat="1" applyFont="1" applyFill="1" applyBorder="1"/>
    <xf numFmtId="164" fontId="3" fillId="0" borderId="0" xfId="0" applyNumberFormat="1" applyFont="1" applyFill="1" applyBorder="1"/>
    <xf numFmtId="0" fontId="6" fillId="0" borderId="0" xfId="0" applyFont="1" applyFill="1" applyBorder="1"/>
    <xf numFmtId="164" fontId="3" fillId="0" borderId="2" xfId="0" applyNumberFormat="1" applyFont="1" applyFill="1" applyBorder="1"/>
    <xf numFmtId="164" fontId="7" fillId="0" borderId="2" xfId="0" applyNumberFormat="1" applyFont="1" applyFill="1" applyBorder="1"/>
    <xf numFmtId="0" fontId="3" fillId="3" borderId="3" xfId="0" applyFont="1" applyFill="1" applyBorder="1"/>
    <xf numFmtId="0" fontId="2" fillId="0" borderId="1" xfId="0" applyFont="1" applyBorder="1" applyAlignment="1"/>
    <xf numFmtId="0" fontId="2" fillId="0" borderId="0" xfId="0" applyFont="1" applyBorder="1" applyAlignment="1"/>
    <xf numFmtId="0" fontId="3" fillId="3" borderId="1" xfId="0" applyFont="1" applyFill="1" applyBorder="1" applyAlignment="1"/>
    <xf numFmtId="1" fontId="3" fillId="0" borderId="7" xfId="0" applyNumberFormat="1" applyFont="1" applyFill="1" applyBorder="1" applyAlignment="1">
      <alignment horizontal="center"/>
    </xf>
    <xf numFmtId="1" fontId="3" fillId="0" borderId="8" xfId="0" applyNumberFormat="1" applyFont="1" applyFill="1" applyBorder="1" applyAlignment="1">
      <alignment horizontal="center"/>
    </xf>
    <xf numFmtId="1" fontId="6" fillId="0" borderId="0" xfId="0" applyNumberFormat="1" applyFont="1" applyBorder="1"/>
    <xf numFmtId="166" fontId="2" fillId="0" borderId="1" xfId="0" applyNumberFormat="1" applyFont="1" applyFill="1" applyBorder="1"/>
    <xf numFmtId="164" fontId="5" fillId="0" borderId="0" xfId="0" applyNumberFormat="1" applyFont="1" applyFill="1" applyBorder="1" applyAlignment="1"/>
    <xf numFmtId="0" fontId="11" fillId="5" borderId="0" xfId="1" applyFont="1" applyFill="1" applyBorder="1" applyAlignment="1" applyProtection="1">
      <alignment vertical="center"/>
    </xf>
    <xf numFmtId="0" fontId="6" fillId="5" borderId="0" xfId="1" applyFont="1" applyFill="1" applyBorder="1" applyAlignment="1" applyProtection="1">
      <alignment vertical="center"/>
    </xf>
    <xf numFmtId="0" fontId="1" fillId="0" borderId="0" xfId="1"/>
    <xf numFmtId="0" fontId="8" fillId="0" borderId="0" xfId="1" applyFont="1"/>
    <xf numFmtId="0" fontId="10" fillId="5" borderId="0" xfId="2" applyFill="1" applyProtection="1"/>
    <xf numFmtId="0" fontId="13" fillId="5" borderId="0" xfId="2" applyFont="1" applyFill="1" applyProtection="1"/>
    <xf numFmtId="0" fontId="13" fillId="5" borderId="0" xfId="2" applyFont="1" applyFill="1" applyAlignment="1" applyProtection="1">
      <alignment vertical="top"/>
    </xf>
    <xf numFmtId="0" fontId="13" fillId="5" borderId="0" xfId="2" applyFont="1" applyFill="1" applyAlignment="1" applyProtection="1">
      <alignment vertical="top" wrapText="1"/>
    </xf>
    <xf numFmtId="0" fontId="9" fillId="0" borderId="0" xfId="1" applyFont="1" applyProtection="1"/>
    <xf numFmtId="0" fontId="9" fillId="0" borderId="0" xfId="1" applyFont="1" applyFill="1" applyAlignment="1" applyProtection="1">
      <alignment horizontal="left" vertical="top"/>
    </xf>
    <xf numFmtId="0" fontId="9" fillId="0" borderId="0" xfId="1" applyFont="1" applyFill="1" applyProtection="1"/>
    <xf numFmtId="0" fontId="15" fillId="0" borderId="0" xfId="3" applyFont="1" applyProtection="1"/>
    <xf numFmtId="0" fontId="9" fillId="0" borderId="0" xfId="3" applyFont="1" applyAlignment="1" applyProtection="1">
      <alignment vertical="top" wrapText="1"/>
    </xf>
    <xf numFmtId="0" fontId="9" fillId="0" borderId="0" xfId="3" applyFont="1" applyProtection="1"/>
    <xf numFmtId="0" fontId="17" fillId="0" borderId="0" xfId="3" applyFont="1" applyProtection="1"/>
    <xf numFmtId="0" fontId="9" fillId="0" borderId="17" xfId="3" applyFont="1" applyBorder="1" applyAlignment="1" applyProtection="1">
      <alignment horizontal="left" vertical="top" wrapText="1"/>
    </xf>
    <xf numFmtId="44" fontId="9" fillId="0" borderId="18" xfId="3" applyNumberFormat="1" applyFont="1" applyFill="1" applyBorder="1" applyAlignment="1" applyProtection="1">
      <alignment vertical="top" wrapText="1"/>
    </xf>
    <xf numFmtId="44" fontId="9" fillId="0" borderId="0" xfId="3" applyNumberFormat="1" applyFont="1" applyAlignment="1" applyProtection="1">
      <alignment vertical="top" wrapText="1"/>
    </xf>
    <xf numFmtId="7" fontId="9" fillId="0" borderId="0" xfId="3" applyNumberFormat="1" applyFont="1" applyProtection="1"/>
    <xf numFmtId="0" fontId="19" fillId="0" borderId="22" xfId="3" applyFont="1" applyBorder="1" applyAlignment="1" applyProtection="1">
      <alignment horizontal="right" vertical="top" wrapText="1"/>
    </xf>
    <xf numFmtId="0" fontId="19" fillId="0" borderId="9" xfId="3" applyFont="1" applyBorder="1" applyAlignment="1" applyProtection="1">
      <alignment horizontal="right" vertical="top" wrapText="1"/>
    </xf>
    <xf numFmtId="0" fontId="9" fillId="0" borderId="23" xfId="3" applyFont="1" applyBorder="1" applyAlignment="1" applyProtection="1">
      <alignment vertical="top" wrapText="1"/>
    </xf>
    <xf numFmtId="0" fontId="6" fillId="0" borderId="24" xfId="3" applyFont="1" applyFill="1" applyBorder="1" applyAlignment="1" applyProtection="1">
      <alignment horizontal="right" vertical="center"/>
    </xf>
    <xf numFmtId="0" fontId="9" fillId="0" borderId="5" xfId="3" applyFont="1" applyFill="1" applyBorder="1" applyAlignment="1" applyProtection="1">
      <alignment horizontal="right" vertical="center" wrapText="1"/>
    </xf>
    <xf numFmtId="0" fontId="20" fillId="0" borderId="0" xfId="3" applyFont="1" applyAlignment="1" applyProtection="1">
      <alignment vertical="top" wrapText="1"/>
    </xf>
    <xf numFmtId="0" fontId="1" fillId="0" borderId="0" xfId="3"/>
    <xf numFmtId="0" fontId="19" fillId="0" borderId="0" xfId="3" applyFont="1" applyAlignment="1" applyProtection="1">
      <alignment horizontal="left" vertical="top" wrapText="1"/>
    </xf>
    <xf numFmtId="0" fontId="16" fillId="3" borderId="11" xfId="3" applyFont="1" applyFill="1" applyBorder="1" applyAlignment="1" applyProtection="1">
      <alignment vertical="top"/>
    </xf>
    <xf numFmtId="0" fontId="9" fillId="3" borderId="14" xfId="3" applyFont="1" applyFill="1" applyBorder="1" applyAlignment="1" applyProtection="1">
      <alignment vertical="top" wrapText="1"/>
    </xf>
    <xf numFmtId="0" fontId="9" fillId="3" borderId="19" xfId="3" applyFont="1" applyFill="1" applyBorder="1" applyAlignment="1" applyProtection="1">
      <alignment vertical="top" wrapText="1"/>
    </xf>
    <xf numFmtId="0" fontId="9" fillId="3" borderId="4" xfId="3" applyFont="1" applyFill="1" applyBorder="1" applyAlignment="1" applyProtection="1">
      <alignment vertical="top" wrapText="1"/>
    </xf>
    <xf numFmtId="0" fontId="16" fillId="3" borderId="12" xfId="3" applyFont="1" applyFill="1" applyBorder="1" applyAlignment="1" applyProtection="1">
      <alignment vertical="top" wrapText="1"/>
    </xf>
    <xf numFmtId="0" fontId="18" fillId="3" borderId="20" xfId="3" applyFont="1" applyFill="1" applyBorder="1" applyAlignment="1" applyProtection="1">
      <alignment vertical="top" wrapText="1"/>
    </xf>
    <xf numFmtId="0" fontId="16" fillId="3" borderId="13" xfId="3" applyFont="1" applyFill="1" applyBorder="1" applyAlignment="1" applyProtection="1">
      <alignment vertical="top" wrapText="1"/>
    </xf>
    <xf numFmtId="44" fontId="18" fillId="3" borderId="21" xfId="3" applyNumberFormat="1" applyFont="1" applyFill="1" applyBorder="1" applyAlignment="1" applyProtection="1">
      <alignment vertical="top" wrapText="1"/>
    </xf>
    <xf numFmtId="0" fontId="21" fillId="0" borderId="0" xfId="0" applyFont="1" applyAlignment="1">
      <alignment horizontal="left" vertical="center" indent="4"/>
    </xf>
    <xf numFmtId="0" fontId="23" fillId="0" borderId="0" xfId="0" applyFont="1" applyAlignment="1">
      <alignment horizontal="left" vertical="center" indent="3"/>
    </xf>
    <xf numFmtId="0" fontId="6" fillId="0" borderId="0" xfId="0" applyFont="1" applyAlignment="1">
      <alignment horizontal="left" vertical="center" indent="3"/>
    </xf>
    <xf numFmtId="0" fontId="6" fillId="0" borderId="0" xfId="0" applyFont="1" applyAlignment="1">
      <alignment horizontal="left" vertical="center" indent="4"/>
    </xf>
    <xf numFmtId="164" fontId="5" fillId="0" borderId="0" xfId="0" applyNumberFormat="1"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3" fontId="2"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3" borderId="0" xfId="0" applyFont="1" applyFill="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horizontal="right"/>
    </xf>
    <xf numFmtId="1" fontId="3" fillId="0" borderId="8" xfId="0" applyNumberFormat="1" applyFont="1" applyFill="1" applyBorder="1" applyAlignment="1">
      <alignment horizontal="right"/>
    </xf>
    <xf numFmtId="1" fontId="3" fillId="0" borderId="6" xfId="0" applyNumberFormat="1" applyFont="1" applyFill="1" applyBorder="1" applyAlignment="1">
      <alignment horizontal="right"/>
    </xf>
    <xf numFmtId="0" fontId="0" fillId="0" borderId="0" xfId="0" applyFill="1" applyBorder="1" applyAlignment="1">
      <alignment horizontal="right"/>
    </xf>
    <xf numFmtId="165" fontId="2" fillId="0" borderId="1" xfId="0" applyNumberFormat="1" applyFont="1" applyFill="1" applyBorder="1" applyAlignment="1">
      <alignment horizontal="right"/>
    </xf>
    <xf numFmtId="0" fontId="2" fillId="0" borderId="0" xfId="0" applyFont="1" applyBorder="1" applyAlignment="1">
      <alignment horizontal="right"/>
    </xf>
    <xf numFmtId="3" fontId="2" fillId="0" borderId="0" xfId="0" applyNumberFormat="1" applyFont="1" applyFill="1" applyBorder="1" applyAlignment="1">
      <alignment horizontal="right"/>
    </xf>
    <xf numFmtId="0" fontId="3" fillId="0" borderId="0" xfId="0" applyFont="1" applyFill="1" applyBorder="1" applyAlignment="1">
      <alignment horizontal="right"/>
    </xf>
    <xf numFmtId="164" fontId="0" fillId="0" borderId="0" xfId="0" applyNumberFormat="1" applyFill="1" applyBorder="1" applyAlignment="1">
      <alignment horizontal="right"/>
    </xf>
    <xf numFmtId="164" fontId="2"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2" xfId="0" applyNumberFormat="1" applyFont="1" applyFill="1" applyBorder="1" applyAlignment="1">
      <alignment horizontal="right"/>
    </xf>
    <xf numFmtId="1" fontId="3" fillId="0" borderId="7" xfId="0" applyNumberFormat="1" applyFont="1" applyFill="1" applyBorder="1" applyAlignment="1">
      <alignment horizontal="right"/>
    </xf>
    <xf numFmtId="164" fontId="7" fillId="0" borderId="2" xfId="0" applyNumberFormat="1" applyFont="1" applyFill="1" applyBorder="1" applyAlignment="1">
      <alignment horizontal="right"/>
    </xf>
    <xf numFmtId="0" fontId="0" fillId="0" borderId="0" xfId="0" applyAlignment="1">
      <alignment horizontal="right"/>
    </xf>
    <xf numFmtId="0" fontId="7" fillId="0" borderId="0" xfId="0" applyFont="1"/>
    <xf numFmtId="3" fontId="26" fillId="0" borderId="1" xfId="0" applyNumberFormat="1" applyFont="1" applyFill="1" applyBorder="1" applyAlignment="1">
      <alignment horizontal="center" vertical="center"/>
    </xf>
    <xf numFmtId="3" fontId="27" fillId="0" borderId="1" xfId="0" applyNumberFormat="1" applyFont="1" applyFill="1" applyBorder="1" applyAlignment="1">
      <alignment horizontal="center" vertical="center"/>
    </xf>
    <xf numFmtId="0" fontId="28" fillId="0" borderId="0" xfId="0" applyFont="1"/>
    <xf numFmtId="0" fontId="7" fillId="0" borderId="2" xfId="0" applyFont="1" applyFill="1" applyBorder="1" applyAlignment="1">
      <alignment horizontal="right" vertical="center"/>
    </xf>
    <xf numFmtId="0" fontId="9" fillId="0" borderId="0" xfId="1" applyFont="1" applyAlignment="1" applyProtection="1">
      <alignment horizontal="left" vertical="top"/>
    </xf>
    <xf numFmtId="0" fontId="9" fillId="0" borderId="16" xfId="3" applyFont="1" applyBorder="1" applyAlignment="1" applyProtection="1">
      <alignment horizontal="left" vertical="top" wrapText="1"/>
    </xf>
    <xf numFmtId="166" fontId="2" fillId="4" borderId="1" xfId="0" applyNumberFormat="1" applyFont="1" applyFill="1" applyBorder="1" applyProtection="1">
      <protection locked="0"/>
    </xf>
    <xf numFmtId="165" fontId="2" fillId="4" borderId="1" xfId="0" applyNumberFormat="1" applyFont="1" applyFill="1" applyBorder="1" applyAlignment="1" applyProtection="1">
      <alignment horizontal="right"/>
      <protection locked="0"/>
    </xf>
    <xf numFmtId="3" fontId="2" fillId="4" borderId="1" xfId="0" applyNumberFormat="1" applyFont="1" applyFill="1" applyBorder="1" applyProtection="1">
      <protection locked="0"/>
    </xf>
    <xf numFmtId="0" fontId="6" fillId="4" borderId="0" xfId="0" applyFont="1" applyFill="1" applyBorder="1" applyProtection="1">
      <protection locked="0"/>
    </xf>
    <xf numFmtId="0" fontId="6" fillId="4" borderId="0" xfId="0" applyFont="1" applyFill="1" applyBorder="1" applyAlignment="1" applyProtection="1">
      <alignment horizontal="center" vertical="center"/>
      <protection locked="0"/>
    </xf>
    <xf numFmtId="0" fontId="26" fillId="0" borderId="1" xfId="0" applyFont="1" applyFill="1" applyBorder="1" applyAlignment="1">
      <alignment horizontal="center" vertical="center"/>
    </xf>
    <xf numFmtId="165" fontId="2" fillId="0" borderId="0" xfId="0" applyNumberFormat="1" applyFont="1" applyFill="1" applyBorder="1" applyAlignment="1">
      <alignment horizontal="right"/>
    </xf>
    <xf numFmtId="166" fontId="2" fillId="4" borderId="0" xfId="0" applyNumberFormat="1" applyFont="1" applyFill="1" applyBorder="1" applyProtection="1">
      <protection locked="0"/>
    </xf>
    <xf numFmtId="166" fontId="2" fillId="0" borderId="0" xfId="0" applyNumberFormat="1" applyFont="1" applyFill="1" applyBorder="1"/>
    <xf numFmtId="0" fontId="12" fillId="5" borderId="0" xfId="2" applyFont="1" applyFill="1" applyAlignment="1" applyProtection="1"/>
    <xf numFmtId="0" fontId="1" fillId="5" borderId="0" xfId="1" applyFill="1" applyAlignment="1" applyProtection="1"/>
    <xf numFmtId="0" fontId="9" fillId="0" borderId="0" xfId="1" applyFont="1" applyAlignment="1" applyProtection="1">
      <alignment horizontal="left" vertical="top"/>
    </xf>
    <xf numFmtId="0" fontId="9" fillId="0" borderId="26" xfId="3" applyFont="1" applyFill="1" applyBorder="1" applyAlignment="1" applyProtection="1">
      <alignment horizontal="left" vertical="center" wrapText="1"/>
      <protection locked="0"/>
    </xf>
    <xf numFmtId="0" fontId="9" fillId="0" borderId="10" xfId="3" applyFont="1" applyFill="1" applyBorder="1" applyAlignment="1" applyProtection="1">
      <alignment horizontal="left" vertical="center" wrapText="1"/>
      <protection locked="0"/>
    </xf>
    <xf numFmtId="0" fontId="9" fillId="0" borderId="27" xfId="3" applyFont="1" applyFill="1" applyBorder="1" applyAlignment="1" applyProtection="1">
      <alignment horizontal="left" vertical="center" wrapText="1"/>
      <protection locked="0"/>
    </xf>
    <xf numFmtId="0" fontId="9" fillId="0" borderId="15" xfId="3" applyFont="1" applyBorder="1" applyAlignment="1" applyProtection="1">
      <alignment horizontal="left" vertical="top" wrapText="1"/>
    </xf>
    <xf numFmtId="0" fontId="9" fillId="0" borderId="16" xfId="3" applyFont="1" applyBorder="1" applyAlignment="1" applyProtection="1">
      <alignment horizontal="left" vertical="top" wrapText="1"/>
    </xf>
    <xf numFmtId="0" fontId="14" fillId="0" borderId="0" xfId="3" applyFont="1" applyAlignment="1" applyProtection="1">
      <alignment horizontal="left" vertical="top"/>
    </xf>
    <xf numFmtId="0" fontId="6" fillId="0" borderId="15" xfId="3" applyFont="1" applyFill="1" applyBorder="1" applyAlignment="1" applyProtection="1">
      <alignment vertical="center"/>
      <protection locked="0"/>
    </xf>
    <xf numFmtId="0" fontId="6" fillId="0" borderId="16" xfId="3" applyFont="1" applyFill="1" applyBorder="1" applyAlignment="1" applyProtection="1">
      <alignment vertical="center"/>
      <protection locked="0"/>
    </xf>
    <xf numFmtId="0" fontId="6" fillId="0" borderId="25" xfId="3" applyFont="1" applyFill="1" applyBorder="1" applyAlignment="1" applyProtection="1">
      <alignment vertical="center"/>
      <protection locked="0"/>
    </xf>
    <xf numFmtId="0" fontId="6" fillId="0" borderId="15" xfId="3" applyFont="1" applyFill="1" applyBorder="1" applyAlignment="1" applyProtection="1">
      <alignment horizontal="left" vertical="center"/>
      <protection locked="0"/>
    </xf>
    <xf numFmtId="0" fontId="6" fillId="0" borderId="16" xfId="3" applyFont="1" applyFill="1" applyBorder="1" applyAlignment="1" applyProtection="1">
      <alignment horizontal="left" vertical="center"/>
      <protection locked="0"/>
    </xf>
    <xf numFmtId="0" fontId="6" fillId="0" borderId="25" xfId="3" applyFont="1" applyFill="1" applyBorder="1" applyAlignment="1" applyProtection="1">
      <alignment horizontal="left" vertical="center"/>
      <protection locked="0"/>
    </xf>
    <xf numFmtId="0" fontId="3" fillId="0" borderId="29" xfId="0" applyFont="1" applyFill="1" applyBorder="1" applyAlignment="1">
      <alignment horizontal="left"/>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1" xfId="0" applyFont="1" applyFill="1" applyBorder="1" applyAlignment="1">
      <alignment horizontal="left"/>
    </xf>
    <xf numFmtId="0" fontId="6" fillId="4" borderId="0" xfId="0" applyFont="1" applyFill="1" applyBorder="1" applyAlignment="1" applyProtection="1">
      <protection locked="0"/>
    </xf>
    <xf numFmtId="0" fontId="0" fillId="0" borderId="0" xfId="0" applyAlignment="1" applyProtection="1">
      <protection locked="0"/>
    </xf>
    <xf numFmtId="164" fontId="5" fillId="0" borderId="0" xfId="0" applyNumberFormat="1" applyFont="1" applyBorder="1" applyAlignment="1">
      <alignment horizontal="center"/>
    </xf>
    <xf numFmtId="1" fontId="3" fillId="2" borderId="3" xfId="0"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1" fontId="3" fillId="2" borderId="3"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0" fontId="3" fillId="3" borderId="15" xfId="0" applyFont="1" applyFill="1" applyBorder="1" applyAlignment="1">
      <alignment horizontal="left"/>
    </xf>
    <xf numFmtId="0" fontId="3" fillId="3" borderId="16" xfId="0" applyFont="1" applyFill="1" applyBorder="1" applyAlignment="1">
      <alignment horizontal="left"/>
    </xf>
    <xf numFmtId="0" fontId="3" fillId="3" borderId="28" xfId="0" applyFont="1" applyFill="1" applyBorder="1" applyAlignment="1">
      <alignment horizontal="left"/>
    </xf>
  </cellXfs>
  <cellStyles count="4">
    <cellStyle name="Standaard" xfId="0" builtinId="0"/>
    <cellStyle name="Standaard 2" xfId="2" xr:uid="{392D28CE-6ED1-499B-AEA1-F48D257D0011}"/>
    <cellStyle name="Standaard_Blad1" xfId="3" xr:uid="{E5416E2D-B7B9-471B-9CEA-7B8479F50796}"/>
    <cellStyle name="Standaard_Invuleisen" xfId="1" xr:uid="{16C8F9C4-549F-40B4-AFF1-92B143EE37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showGridLines="0" zoomScale="130" zoomScaleNormal="130" workbookViewId="0">
      <selection activeCell="B36" sqref="B36"/>
    </sheetView>
  </sheetViews>
  <sheetFormatPr defaultRowHeight="13.2" x14ac:dyDescent="0.25"/>
  <cols>
    <col min="1" max="1" width="4.44140625" customWidth="1"/>
    <col min="2" max="2" width="129.44140625" customWidth="1"/>
  </cols>
  <sheetData>
    <row r="1" spans="1:9" ht="18" x14ac:dyDescent="0.35">
      <c r="A1" s="35"/>
      <c r="B1" s="122" t="s">
        <v>37</v>
      </c>
      <c r="C1" s="123"/>
      <c r="D1" s="37"/>
      <c r="E1" s="37"/>
      <c r="F1" s="37"/>
      <c r="G1" s="37"/>
      <c r="H1" s="37"/>
      <c r="I1" s="37"/>
    </row>
    <row r="2" spans="1:9" ht="14.4" x14ac:dyDescent="0.3">
      <c r="A2" s="35"/>
      <c r="B2" s="35"/>
      <c r="C2" s="36"/>
      <c r="D2" s="37"/>
      <c r="E2" s="37"/>
      <c r="F2" s="37"/>
      <c r="G2" s="37"/>
      <c r="H2" s="37"/>
      <c r="I2" s="37"/>
    </row>
    <row r="3" spans="1:9" ht="18" x14ac:dyDescent="0.35">
      <c r="A3" s="35"/>
      <c r="B3" s="122" t="s">
        <v>30</v>
      </c>
      <c r="C3" s="123"/>
      <c r="D3" s="38"/>
      <c r="E3" s="37"/>
      <c r="F3" s="37"/>
      <c r="G3" s="37"/>
      <c r="H3" s="37"/>
      <c r="I3" s="37"/>
    </row>
    <row r="4" spans="1:9" ht="14.4" x14ac:dyDescent="0.3">
      <c r="A4" s="35"/>
      <c r="B4" s="39"/>
      <c r="C4" s="39"/>
      <c r="D4" s="37"/>
      <c r="E4" s="37"/>
      <c r="F4" s="37"/>
      <c r="G4" s="37"/>
      <c r="H4" s="37"/>
      <c r="I4" s="37"/>
    </row>
    <row r="5" spans="1:9" ht="14.4" x14ac:dyDescent="0.3">
      <c r="A5" s="35"/>
      <c r="B5" s="40" t="s">
        <v>31</v>
      </c>
      <c r="C5" s="39"/>
      <c r="D5" s="37"/>
      <c r="E5" s="37"/>
      <c r="F5" s="37"/>
      <c r="G5" s="37"/>
      <c r="H5" s="37"/>
      <c r="I5" s="37"/>
    </row>
    <row r="6" spans="1:9" ht="28.8" x14ac:dyDescent="0.3">
      <c r="A6" s="41">
        <v>1</v>
      </c>
      <c r="B6" s="42" t="s">
        <v>80</v>
      </c>
      <c r="C6" s="42"/>
      <c r="D6" s="38"/>
      <c r="E6" s="37"/>
      <c r="F6" s="37"/>
      <c r="G6" s="37"/>
      <c r="H6" s="37"/>
      <c r="I6" s="37"/>
    </row>
    <row r="7" spans="1:9" ht="14.4" x14ac:dyDescent="0.3">
      <c r="A7" s="41">
        <v>2</v>
      </c>
      <c r="B7" s="42" t="s">
        <v>81</v>
      </c>
      <c r="C7" s="42"/>
      <c r="D7" s="38"/>
      <c r="E7" s="37"/>
      <c r="F7" s="37"/>
      <c r="G7" s="37"/>
      <c r="H7" s="37"/>
      <c r="I7" s="37"/>
    </row>
    <row r="8" spans="1:9" ht="14.4" x14ac:dyDescent="0.3">
      <c r="A8" s="41">
        <v>3</v>
      </c>
      <c r="B8" s="42" t="s">
        <v>34</v>
      </c>
      <c r="C8" s="42"/>
      <c r="D8" s="38"/>
      <c r="E8" s="37"/>
      <c r="F8" s="37"/>
      <c r="G8" s="37"/>
      <c r="H8" s="37"/>
      <c r="I8" s="37"/>
    </row>
    <row r="9" spans="1:9" ht="14.4" x14ac:dyDescent="0.3">
      <c r="A9" s="41">
        <v>4</v>
      </c>
      <c r="B9" s="42" t="s">
        <v>32</v>
      </c>
      <c r="C9" s="42"/>
      <c r="D9" s="38"/>
      <c r="E9" s="37"/>
      <c r="F9" s="37"/>
      <c r="G9" s="37"/>
      <c r="H9" s="37"/>
      <c r="I9" s="37"/>
    </row>
    <row r="10" spans="1:9" ht="14.4" x14ac:dyDescent="0.3">
      <c r="A10" s="41">
        <v>5</v>
      </c>
      <c r="B10" s="42" t="s">
        <v>33</v>
      </c>
      <c r="C10" s="42"/>
      <c r="D10" s="38"/>
      <c r="E10" s="37"/>
      <c r="F10" s="37"/>
      <c r="G10" s="37"/>
      <c r="H10" s="37"/>
      <c r="I10" s="37"/>
    </row>
    <row r="11" spans="1:9" ht="28.8" x14ac:dyDescent="0.3">
      <c r="A11" s="41">
        <v>6</v>
      </c>
      <c r="B11" s="42" t="s">
        <v>46</v>
      </c>
      <c r="C11" s="42"/>
      <c r="D11" s="38"/>
      <c r="E11" s="37"/>
      <c r="F11" s="37"/>
      <c r="G11" s="37"/>
      <c r="H11" s="37"/>
      <c r="I11" s="37"/>
    </row>
    <row r="12" spans="1:9" ht="18" customHeight="1" x14ac:dyDescent="0.3">
      <c r="A12" s="41">
        <v>7</v>
      </c>
      <c r="B12" s="42" t="s">
        <v>47</v>
      </c>
      <c r="C12" s="42"/>
      <c r="D12" s="38"/>
      <c r="E12" s="37"/>
      <c r="F12" s="37"/>
      <c r="G12" s="37"/>
      <c r="H12" s="37"/>
      <c r="I12" s="37"/>
    </row>
    <row r="13" spans="1:9" ht="28.8" x14ac:dyDescent="0.3">
      <c r="A13" s="41">
        <v>8</v>
      </c>
      <c r="B13" s="42" t="s">
        <v>48</v>
      </c>
      <c r="C13" s="42"/>
      <c r="D13" s="38"/>
      <c r="E13" s="37"/>
      <c r="F13" s="37"/>
      <c r="G13" s="37"/>
      <c r="H13" s="37"/>
      <c r="I13" s="37"/>
    </row>
    <row r="14" spans="1:9" ht="14.4" x14ac:dyDescent="0.3">
      <c r="A14" s="41">
        <v>9</v>
      </c>
      <c r="B14" s="42" t="s">
        <v>35</v>
      </c>
      <c r="C14" s="42"/>
      <c r="D14" s="38"/>
      <c r="E14" s="37"/>
      <c r="F14" s="37"/>
      <c r="G14" s="37"/>
      <c r="H14" s="37"/>
      <c r="I14" s="37"/>
    </row>
    <row r="15" spans="1:9" ht="14.4" x14ac:dyDescent="0.3">
      <c r="A15" s="41">
        <v>10</v>
      </c>
      <c r="B15" s="42" t="s">
        <v>36</v>
      </c>
      <c r="C15" s="42"/>
      <c r="D15" s="38"/>
      <c r="E15" s="37"/>
      <c r="F15" s="37"/>
      <c r="G15" s="37"/>
      <c r="H15" s="37"/>
      <c r="I15" s="37"/>
    </row>
    <row r="16" spans="1:9" ht="14.4" x14ac:dyDescent="0.3">
      <c r="A16" s="41">
        <v>11</v>
      </c>
      <c r="B16" s="42" t="s">
        <v>82</v>
      </c>
      <c r="C16" s="42"/>
      <c r="D16" s="37"/>
      <c r="E16" s="37"/>
      <c r="F16" s="37"/>
      <c r="G16" s="37"/>
      <c r="H16" s="37"/>
      <c r="I16" s="37"/>
    </row>
    <row r="17" spans="1:9" ht="28.8" x14ac:dyDescent="0.3">
      <c r="A17" s="41">
        <v>12</v>
      </c>
      <c r="B17" s="42" t="s">
        <v>84</v>
      </c>
      <c r="C17" s="42"/>
      <c r="D17" s="37"/>
      <c r="E17" s="37"/>
      <c r="F17" s="37"/>
      <c r="G17" s="37"/>
      <c r="H17" s="37"/>
      <c r="I17" s="37"/>
    </row>
    <row r="18" spans="1:9" ht="14.4" x14ac:dyDescent="0.3">
      <c r="A18" s="42">
        <v>13</v>
      </c>
      <c r="B18" s="42" t="s">
        <v>83</v>
      </c>
      <c r="C18" s="42"/>
      <c r="D18" s="37"/>
      <c r="E18" s="37"/>
      <c r="F18" s="37"/>
      <c r="G18" s="37"/>
      <c r="H18" s="37"/>
      <c r="I18" s="37"/>
    </row>
    <row r="19" spans="1:9" x14ac:dyDescent="0.25">
      <c r="A19" s="124"/>
      <c r="B19" s="124"/>
      <c r="C19" s="124"/>
      <c r="D19" s="124"/>
      <c r="E19" s="124"/>
      <c r="F19" s="124"/>
      <c r="G19" s="124"/>
      <c r="H19" s="124"/>
      <c r="I19" s="43"/>
    </row>
    <row r="20" spans="1:9" x14ac:dyDescent="0.25">
      <c r="A20" s="111"/>
      <c r="B20" s="44"/>
      <c r="C20" s="44"/>
      <c r="D20" s="44"/>
      <c r="E20" s="44"/>
      <c r="F20" s="44"/>
      <c r="G20" s="44"/>
      <c r="H20" s="44"/>
      <c r="I20" s="45"/>
    </row>
    <row r="22" spans="1:9" x14ac:dyDescent="0.25">
      <c r="B22" s="23"/>
    </row>
    <row r="23" spans="1:9" x14ac:dyDescent="0.25">
      <c r="B23" s="23"/>
    </row>
    <row r="25" spans="1:9" x14ac:dyDescent="0.25">
      <c r="B25" s="73"/>
    </row>
  </sheetData>
  <sheetProtection algorithmName="SHA-512" hashValue="XDeQKj87FZjELVXDcv1P7kZNYXK8FrWyR2BkeOu7X0kWxP03j7jXj3e6raykf9+f2WgdHhugttjxfQ+yPjHSlg==" saltValue="uk91fh0XQNXsGJDR0/dVhw==" spinCount="100000" sheet="1" objects="1" scenarios="1"/>
  <mergeCells count="3">
    <mergeCell ref="B3:C3"/>
    <mergeCell ref="A19:H19"/>
    <mergeCell ref="B1:C1"/>
  </mergeCells>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C96D3-EC63-4C22-9235-0D1D05605C3F}">
  <dimension ref="A1:K22"/>
  <sheetViews>
    <sheetView showGridLines="0" workbookViewId="0">
      <selection activeCell="C12" sqref="C12:E12"/>
    </sheetView>
  </sheetViews>
  <sheetFormatPr defaultRowHeight="13.2" x14ac:dyDescent="0.25"/>
  <cols>
    <col min="1" max="1" width="27" customWidth="1"/>
    <col min="2" max="2" width="88.88671875" customWidth="1"/>
    <col min="3" max="3" width="29.44140625" customWidth="1"/>
    <col min="5" max="5" width="16.44140625" customWidth="1"/>
  </cols>
  <sheetData>
    <row r="1" spans="1:11" ht="87" customHeight="1" x14ac:dyDescent="0.4">
      <c r="A1" s="109" t="str">
        <f>+Invuleisen!B1</f>
        <v>Formulier H Prijzenblad</v>
      </c>
      <c r="G1" s="46"/>
      <c r="H1" s="46"/>
      <c r="I1" s="46"/>
      <c r="J1" s="46"/>
      <c r="K1" s="46"/>
    </row>
    <row r="2" spans="1:11" ht="64.5" customHeight="1" thickBot="1" x14ac:dyDescent="0.3">
      <c r="A2" s="130" t="s">
        <v>69</v>
      </c>
      <c r="B2" s="130"/>
      <c r="C2" s="130"/>
      <c r="D2" s="130"/>
      <c r="E2" s="130"/>
      <c r="F2" s="130"/>
      <c r="G2" s="48"/>
      <c r="H2" s="48"/>
      <c r="I2" s="48"/>
      <c r="J2" s="48"/>
      <c r="K2" s="48"/>
    </row>
    <row r="3" spans="1:11" x14ac:dyDescent="0.25">
      <c r="A3" s="62" t="s">
        <v>39</v>
      </c>
      <c r="B3" s="66"/>
      <c r="C3" s="66"/>
      <c r="D3" s="66"/>
      <c r="E3" s="68" t="s">
        <v>38</v>
      </c>
      <c r="F3" s="47"/>
      <c r="G3" s="48"/>
      <c r="H3" s="48"/>
      <c r="I3" s="49"/>
      <c r="J3" s="48"/>
      <c r="K3" s="48"/>
    </row>
    <row r="4" spans="1:11" x14ac:dyDescent="0.25">
      <c r="A4" s="63"/>
      <c r="B4" s="128" t="s">
        <v>45</v>
      </c>
      <c r="C4" s="129"/>
      <c r="D4" s="50"/>
      <c r="E4" s="51">
        <f>'Tabblad 2 Prijzenblad'!H93</f>
        <v>0</v>
      </c>
      <c r="F4" s="47"/>
      <c r="G4" s="48"/>
      <c r="H4" s="48"/>
      <c r="I4" s="48"/>
      <c r="J4" s="48"/>
      <c r="K4" s="48"/>
    </row>
    <row r="5" spans="1:11" x14ac:dyDescent="0.25">
      <c r="A5" s="63"/>
      <c r="B5" s="128" t="s">
        <v>79</v>
      </c>
      <c r="C5" s="129"/>
      <c r="D5" s="50"/>
      <c r="E5" s="51" t="e">
        <f>'Tabblad 2 Prijzenblad'!H102</f>
        <v>#VALUE!</v>
      </c>
      <c r="F5" s="47"/>
      <c r="G5" s="48"/>
      <c r="H5" s="48"/>
      <c r="I5" s="48"/>
      <c r="J5" s="48"/>
      <c r="K5" s="48"/>
    </row>
    <row r="6" spans="1:11" ht="13.8" thickBot="1" x14ac:dyDescent="0.3">
      <c r="A6" s="64"/>
      <c r="B6" s="129" t="s">
        <v>74</v>
      </c>
      <c r="C6" s="129"/>
      <c r="D6" s="112"/>
      <c r="E6" s="51" t="e">
        <f>'Tabblad 2 Prijzenblad'!H109</f>
        <v>#VALUE!</v>
      </c>
      <c r="F6" s="47"/>
      <c r="G6" s="48"/>
      <c r="H6" s="48"/>
      <c r="I6" s="48"/>
      <c r="J6" s="48"/>
      <c r="K6" s="48"/>
    </row>
    <row r="7" spans="1:11" ht="20.25" customHeight="1" thickBot="1" x14ac:dyDescent="0.3">
      <c r="A7" s="65"/>
      <c r="B7" s="67" t="s">
        <v>75</v>
      </c>
      <c r="C7" s="67"/>
      <c r="D7" s="67"/>
      <c r="E7" s="69" t="e">
        <f>SUM(E4:E6)</f>
        <v>#VALUE!</v>
      </c>
      <c r="F7" s="47"/>
      <c r="G7" s="48"/>
      <c r="H7" s="48"/>
      <c r="I7" s="48"/>
      <c r="J7" s="48"/>
      <c r="K7" s="48"/>
    </row>
    <row r="8" spans="1:11" x14ac:dyDescent="0.25">
      <c r="A8" s="47"/>
      <c r="B8" s="47"/>
      <c r="C8" s="47"/>
      <c r="D8" s="47"/>
      <c r="E8" s="52"/>
      <c r="F8" s="47"/>
      <c r="G8" s="48"/>
      <c r="H8" s="48"/>
      <c r="I8" s="48"/>
      <c r="J8" s="48"/>
      <c r="K8" s="53"/>
    </row>
    <row r="9" spans="1:11" ht="13.8" thickBot="1" x14ac:dyDescent="0.3">
      <c r="A9" s="48"/>
      <c r="B9" s="48"/>
      <c r="C9" s="48"/>
      <c r="D9" s="48"/>
      <c r="E9" s="48"/>
      <c r="F9" s="47"/>
      <c r="G9" s="48"/>
      <c r="H9" s="48"/>
      <c r="I9" s="48"/>
      <c r="J9" s="48"/>
      <c r="K9" s="48"/>
    </row>
    <row r="10" spans="1:11" ht="16.95" customHeight="1" x14ac:dyDescent="0.25">
      <c r="A10" s="48"/>
      <c r="B10" s="54" t="s">
        <v>44</v>
      </c>
      <c r="C10" s="55"/>
      <c r="D10" s="55"/>
      <c r="E10" s="56"/>
      <c r="F10" s="47"/>
      <c r="G10" s="48"/>
      <c r="H10" s="48"/>
      <c r="I10" s="48"/>
      <c r="J10" s="48"/>
      <c r="K10" s="48"/>
    </row>
    <row r="11" spans="1:11" ht="21" customHeight="1" x14ac:dyDescent="0.25">
      <c r="A11" s="48"/>
      <c r="B11" s="57" t="s">
        <v>40</v>
      </c>
      <c r="C11" s="131"/>
      <c r="D11" s="132"/>
      <c r="E11" s="133"/>
      <c r="F11" s="47"/>
      <c r="G11" s="48"/>
      <c r="H11" s="48"/>
      <c r="I11" s="48"/>
      <c r="J11" s="48"/>
      <c r="K11" s="48"/>
    </row>
    <row r="12" spans="1:11" ht="24" customHeight="1" x14ac:dyDescent="0.25">
      <c r="A12" s="48"/>
      <c r="B12" s="57" t="s">
        <v>41</v>
      </c>
      <c r="C12" s="134"/>
      <c r="D12" s="135"/>
      <c r="E12" s="136"/>
      <c r="F12" s="47"/>
      <c r="G12" s="48"/>
      <c r="H12" s="48"/>
      <c r="I12" s="48"/>
      <c r="J12" s="48"/>
      <c r="K12" s="48"/>
    </row>
    <row r="13" spans="1:11" ht="97.5" customHeight="1" x14ac:dyDescent="0.25">
      <c r="A13" s="48"/>
      <c r="B13" s="57" t="s">
        <v>42</v>
      </c>
      <c r="C13" s="134"/>
      <c r="D13" s="135"/>
      <c r="E13" s="136"/>
      <c r="F13" s="47"/>
      <c r="G13" s="48"/>
      <c r="H13" s="48"/>
      <c r="I13" s="48"/>
      <c r="J13" s="48"/>
      <c r="K13" s="48"/>
    </row>
    <row r="14" spans="1:11" ht="25.2" customHeight="1" thickBot="1" x14ac:dyDescent="0.3">
      <c r="A14" s="48"/>
      <c r="B14" s="58" t="s">
        <v>43</v>
      </c>
      <c r="C14" s="125"/>
      <c r="D14" s="126"/>
      <c r="E14" s="127"/>
      <c r="F14" s="47"/>
      <c r="G14" s="48"/>
      <c r="H14" s="48"/>
      <c r="I14" s="48"/>
      <c r="J14" s="48"/>
      <c r="K14" s="48"/>
    </row>
    <row r="15" spans="1:11" x14ac:dyDescent="0.25">
      <c r="A15" s="48"/>
      <c r="B15" s="48"/>
      <c r="C15" s="48"/>
      <c r="D15" s="48"/>
      <c r="E15" s="48"/>
      <c r="F15" s="47"/>
      <c r="G15" s="48"/>
      <c r="H15" s="48"/>
      <c r="I15" s="48"/>
      <c r="J15" s="48"/>
      <c r="K15" s="48"/>
    </row>
    <row r="16" spans="1:11" x14ac:dyDescent="0.25">
      <c r="A16" s="48"/>
      <c r="B16" s="48"/>
      <c r="C16" s="48"/>
      <c r="D16" s="48"/>
      <c r="E16" s="48"/>
      <c r="F16" s="47"/>
      <c r="G16" s="48"/>
      <c r="H16" s="48"/>
      <c r="I16" s="48"/>
      <c r="J16" s="48"/>
      <c r="K16" s="48"/>
    </row>
    <row r="17" spans="1:11" ht="14.4" x14ac:dyDescent="0.3">
      <c r="A17" s="48"/>
      <c r="B17" s="59"/>
      <c r="C17" s="48"/>
      <c r="D17" s="48"/>
      <c r="E17" s="48"/>
      <c r="F17" s="47"/>
      <c r="G17" s="60"/>
      <c r="H17" s="60"/>
      <c r="I17" s="60"/>
      <c r="J17" s="60"/>
      <c r="K17" s="60"/>
    </row>
    <row r="18" spans="1:11" ht="14.4" x14ac:dyDescent="0.3">
      <c r="A18" s="48"/>
      <c r="B18" s="61"/>
      <c r="C18" s="48"/>
      <c r="D18" s="48"/>
      <c r="E18" s="48"/>
      <c r="F18" s="47"/>
      <c r="G18" s="60"/>
      <c r="H18" s="60"/>
      <c r="I18" s="60"/>
      <c r="J18" s="60"/>
      <c r="K18" s="60"/>
    </row>
    <row r="19" spans="1:11" ht="14.4" x14ac:dyDescent="0.3">
      <c r="A19" s="48"/>
      <c r="B19" s="48"/>
      <c r="C19" s="48"/>
      <c r="D19" s="48"/>
      <c r="E19" s="48"/>
      <c r="F19" s="47"/>
      <c r="G19" s="60"/>
      <c r="H19" s="60"/>
      <c r="I19" s="60"/>
      <c r="J19" s="60"/>
      <c r="K19" s="60"/>
    </row>
    <row r="20" spans="1:11" ht="14.4" x14ac:dyDescent="0.3">
      <c r="A20" s="47"/>
      <c r="B20" s="47"/>
      <c r="C20" s="47"/>
      <c r="D20" s="47"/>
      <c r="E20" s="47"/>
      <c r="F20" s="48"/>
      <c r="G20" s="60"/>
      <c r="H20" s="60"/>
      <c r="I20" s="60"/>
      <c r="J20" s="60"/>
      <c r="K20" s="60"/>
    </row>
    <row r="21" spans="1:11" ht="14.4" x14ac:dyDescent="0.3">
      <c r="A21" s="60"/>
      <c r="B21" s="60"/>
      <c r="C21" s="60"/>
      <c r="D21" s="60"/>
      <c r="E21" s="60"/>
      <c r="F21" s="60"/>
      <c r="G21" s="60"/>
      <c r="H21" s="60"/>
      <c r="I21" s="60"/>
      <c r="J21" s="60"/>
      <c r="K21" s="60"/>
    </row>
    <row r="22" spans="1:11" ht="14.4" x14ac:dyDescent="0.3">
      <c r="A22" s="47"/>
      <c r="B22" s="48"/>
      <c r="C22" s="48"/>
      <c r="D22" s="48"/>
      <c r="E22" s="48"/>
      <c r="F22" s="47"/>
      <c r="G22" s="60"/>
      <c r="H22" s="60"/>
      <c r="I22" s="60"/>
      <c r="J22" s="60"/>
      <c r="K22" s="60"/>
    </row>
  </sheetData>
  <sheetProtection algorithmName="SHA-512" hashValue="8fquXBtRIhuMuZoWADkTAIx+FACndD6vlSHi9yBQT3rWP2t+yqyHAe6nyxwBFuUYMXLvMu4mcBWTPCFtnqEHGA==" saltValue="yC7jH0pBYeyGlvKNncHQLg==" spinCount="100000" sheet="1" objects="1" scenarios="1"/>
  <mergeCells count="8">
    <mergeCell ref="C14:E14"/>
    <mergeCell ref="B5:C5"/>
    <mergeCell ref="B6:C6"/>
    <mergeCell ref="A2:F2"/>
    <mergeCell ref="B4:C4"/>
    <mergeCell ref="C11:E11"/>
    <mergeCell ref="C12:E12"/>
    <mergeCell ref="C13:E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showGridLines="0" tabSelected="1" zoomScaleNormal="100" workbookViewId="0">
      <selection activeCell="E17" sqref="E17"/>
    </sheetView>
  </sheetViews>
  <sheetFormatPr defaultRowHeight="13.2" x14ac:dyDescent="0.25"/>
  <cols>
    <col min="1" max="1" width="57.88671875" customWidth="1"/>
    <col min="2" max="2" width="19.109375" style="85" customWidth="1"/>
    <col min="3" max="3" width="14.44140625" style="85" customWidth="1"/>
    <col min="4" max="4" width="4.33203125" customWidth="1"/>
    <col min="5" max="5" width="28.44140625" style="105" bestFit="1" customWidth="1"/>
    <col min="6" max="6" width="39.33203125" customWidth="1"/>
    <col min="7" max="7" width="13.33203125" customWidth="1"/>
    <col min="8" max="8" width="16.33203125" customWidth="1"/>
    <col min="9" max="9" width="3" customWidth="1"/>
  </cols>
  <sheetData>
    <row r="1" spans="1:10" s="1" customFormat="1" ht="15.6" x14ac:dyDescent="0.3">
      <c r="A1" s="34" t="str">
        <f>+Invuleisen!B1</f>
        <v>Formulier H Prijzenblad</v>
      </c>
      <c r="B1" s="74"/>
      <c r="C1" s="74"/>
      <c r="E1" s="91"/>
    </row>
    <row r="2" spans="1:10" s="1" customFormat="1" ht="15.6" x14ac:dyDescent="0.3">
      <c r="A2" s="143"/>
      <c r="B2" s="143"/>
      <c r="C2" s="143"/>
      <c r="E2" s="91"/>
    </row>
    <row r="3" spans="1:10" s="1" customFormat="1" ht="15.6" x14ac:dyDescent="0.3">
      <c r="A3" s="14"/>
      <c r="B3" s="75"/>
      <c r="C3" s="75"/>
      <c r="E3" s="91"/>
    </row>
    <row r="4" spans="1:10" s="1" customFormat="1" ht="13.8" thickBot="1" x14ac:dyDescent="0.3">
      <c r="A4" s="6"/>
      <c r="B4" s="76"/>
      <c r="C4" s="76"/>
      <c r="E4" s="91"/>
    </row>
    <row r="5" spans="1:10" s="11" customFormat="1" ht="36" customHeight="1" x14ac:dyDescent="0.25">
      <c r="A5" s="12" t="s">
        <v>6</v>
      </c>
      <c r="B5" s="144" t="s">
        <v>50</v>
      </c>
      <c r="C5" s="146" t="s">
        <v>51</v>
      </c>
      <c r="E5" s="92"/>
      <c r="F5" s="31"/>
      <c r="G5" s="31"/>
      <c r="H5" s="31"/>
      <c r="J5" s="32"/>
    </row>
    <row r="6" spans="1:10" s="1" customFormat="1" ht="13.8" thickBot="1" x14ac:dyDescent="0.3">
      <c r="A6" s="13"/>
      <c r="B6" s="145"/>
      <c r="C6" s="147"/>
      <c r="E6" s="93" t="s">
        <v>26</v>
      </c>
      <c r="F6" s="17" t="s">
        <v>21</v>
      </c>
      <c r="G6" s="17" t="s">
        <v>23</v>
      </c>
      <c r="H6" s="17" t="s">
        <v>22</v>
      </c>
      <c r="J6" s="10"/>
    </row>
    <row r="7" spans="1:10" s="1" customFormat="1" x14ac:dyDescent="0.25">
      <c r="A7" s="29" t="s">
        <v>68</v>
      </c>
      <c r="B7" s="89"/>
      <c r="C7" s="89"/>
      <c r="E7" s="94"/>
      <c r="F7" s="16"/>
      <c r="G7" s="16"/>
      <c r="H7" s="16"/>
      <c r="J7" s="10"/>
    </row>
    <row r="8" spans="1:10" s="1" customFormat="1" x14ac:dyDescent="0.25">
      <c r="A8" s="2" t="s">
        <v>11</v>
      </c>
      <c r="B8" s="107">
        <f>35757-B9</f>
        <v>35728</v>
      </c>
      <c r="C8" s="86">
        <v>8</v>
      </c>
      <c r="E8" s="95">
        <f t="shared" ref="E8:E16" si="0">+B8*C8</f>
        <v>285824</v>
      </c>
      <c r="F8" s="18" t="s">
        <v>65</v>
      </c>
      <c r="G8" s="113">
        <v>0</v>
      </c>
      <c r="H8" s="33">
        <f>+E8*G8</f>
        <v>0</v>
      </c>
      <c r="J8" s="23"/>
    </row>
    <row r="9" spans="1:10" s="1" customFormat="1" x14ac:dyDescent="0.25">
      <c r="A9" s="2" t="s">
        <v>10</v>
      </c>
      <c r="B9" s="107">
        <v>29</v>
      </c>
      <c r="C9" s="86">
        <v>8</v>
      </c>
      <c r="E9" s="95">
        <f t="shared" si="0"/>
        <v>232</v>
      </c>
      <c r="F9" s="18" t="s">
        <v>65</v>
      </c>
      <c r="G9" s="113">
        <v>0</v>
      </c>
      <c r="H9" s="33">
        <f t="shared" ref="H9:H16" si="1">+E9*G9</f>
        <v>0</v>
      </c>
      <c r="J9" s="23"/>
    </row>
    <row r="10" spans="1:10" s="1" customFormat="1" x14ac:dyDescent="0.25">
      <c r="A10" s="3" t="s">
        <v>12</v>
      </c>
      <c r="B10" s="118">
        <v>5</v>
      </c>
      <c r="C10" s="86">
        <v>8</v>
      </c>
      <c r="E10" s="95">
        <f t="shared" si="0"/>
        <v>40</v>
      </c>
      <c r="F10" s="18" t="s">
        <v>65</v>
      </c>
      <c r="G10" s="113">
        <v>0</v>
      </c>
      <c r="H10" s="33">
        <f t="shared" si="1"/>
        <v>0</v>
      </c>
      <c r="J10" s="23"/>
    </row>
    <row r="11" spans="1:10" s="1" customFormat="1" x14ac:dyDescent="0.25">
      <c r="A11" s="3" t="s">
        <v>13</v>
      </c>
      <c r="B11" s="107">
        <v>636</v>
      </c>
      <c r="C11" s="86">
        <v>8</v>
      </c>
      <c r="E11" s="95">
        <f t="shared" si="0"/>
        <v>5088</v>
      </c>
      <c r="F11" s="18" t="s">
        <v>65</v>
      </c>
      <c r="G11" s="113">
        <v>0</v>
      </c>
      <c r="H11" s="33">
        <f t="shared" si="1"/>
        <v>0</v>
      </c>
      <c r="J11" s="23"/>
    </row>
    <row r="12" spans="1:10" s="1" customFormat="1" x14ac:dyDescent="0.25">
      <c r="A12" s="2" t="s">
        <v>15</v>
      </c>
      <c r="B12" s="107">
        <v>155</v>
      </c>
      <c r="C12" s="86">
        <v>8</v>
      </c>
      <c r="E12" s="95">
        <f t="shared" si="0"/>
        <v>1240</v>
      </c>
      <c r="F12" s="18" t="s">
        <v>65</v>
      </c>
      <c r="G12" s="113">
        <v>0</v>
      </c>
      <c r="H12" s="33">
        <f t="shared" si="1"/>
        <v>0</v>
      </c>
      <c r="J12" s="23"/>
    </row>
    <row r="13" spans="1:10" s="1" customFormat="1" x14ac:dyDescent="0.25">
      <c r="A13" s="2" t="s">
        <v>14</v>
      </c>
      <c r="B13" s="118">
        <v>197</v>
      </c>
      <c r="C13" s="86">
        <v>8</v>
      </c>
      <c r="E13" s="95">
        <f t="shared" si="0"/>
        <v>1576</v>
      </c>
      <c r="F13" s="18" t="s">
        <v>65</v>
      </c>
      <c r="G13" s="113">
        <v>0</v>
      </c>
      <c r="H13" s="33">
        <f t="shared" si="1"/>
        <v>0</v>
      </c>
      <c r="J13" s="23"/>
    </row>
    <row r="14" spans="1:10" s="1" customFormat="1" x14ac:dyDescent="0.25">
      <c r="A14" s="2" t="s">
        <v>85</v>
      </c>
      <c r="B14" s="107">
        <f>4397-B15</f>
        <v>3098</v>
      </c>
      <c r="C14" s="86">
        <v>8</v>
      </c>
      <c r="E14" s="95">
        <f t="shared" si="0"/>
        <v>24784</v>
      </c>
      <c r="F14" s="18" t="s">
        <v>65</v>
      </c>
      <c r="G14" s="113">
        <v>0</v>
      </c>
      <c r="H14" s="33">
        <f t="shared" si="1"/>
        <v>0</v>
      </c>
      <c r="J14" s="23"/>
    </row>
    <row r="15" spans="1:10" s="1" customFormat="1" x14ac:dyDescent="0.25">
      <c r="A15" s="2" t="s">
        <v>86</v>
      </c>
      <c r="B15" s="107">
        <v>1299</v>
      </c>
      <c r="C15" s="86">
        <v>8</v>
      </c>
      <c r="E15" s="95">
        <f t="shared" si="0"/>
        <v>10392</v>
      </c>
      <c r="F15" s="18" t="s">
        <v>65</v>
      </c>
      <c r="G15" s="113">
        <v>0</v>
      </c>
      <c r="H15" s="33">
        <f t="shared" ref="H15" si="2">+E15*G15</f>
        <v>0</v>
      </c>
      <c r="J15" s="23"/>
    </row>
    <row r="16" spans="1:10" s="1" customFormat="1" x14ac:dyDescent="0.25">
      <c r="A16" s="2" t="s">
        <v>16</v>
      </c>
      <c r="B16" s="118">
        <v>208</v>
      </c>
      <c r="C16" s="86">
        <v>8</v>
      </c>
      <c r="E16" s="95">
        <f t="shared" si="0"/>
        <v>1664</v>
      </c>
      <c r="F16" s="18" t="s">
        <v>65</v>
      </c>
      <c r="G16" s="113">
        <v>0</v>
      </c>
      <c r="H16" s="33">
        <f t="shared" si="1"/>
        <v>0</v>
      </c>
    </row>
    <row r="17" spans="1:10" s="1" customFormat="1" ht="24" customHeight="1" x14ac:dyDescent="0.25">
      <c r="A17" s="106" t="s">
        <v>52</v>
      </c>
      <c r="B17" s="118"/>
      <c r="C17" s="86"/>
      <c r="D17" s="96"/>
      <c r="E17" s="6"/>
      <c r="F17" s="6"/>
      <c r="G17" s="6"/>
      <c r="H17" s="6"/>
      <c r="J17" s="23"/>
    </row>
    <row r="18" spans="1:10" s="1" customFormat="1" x14ac:dyDescent="0.25">
      <c r="A18" s="2" t="s">
        <v>54</v>
      </c>
      <c r="B18" s="118">
        <v>72</v>
      </c>
      <c r="C18" s="86">
        <v>8</v>
      </c>
      <c r="E18" s="95">
        <f>+B18*C18</f>
        <v>576</v>
      </c>
      <c r="F18" s="18" t="s">
        <v>65</v>
      </c>
      <c r="G18" s="113">
        <v>0</v>
      </c>
      <c r="H18" s="33">
        <f t="shared" ref="H18:H19" si="3">+E18*G18</f>
        <v>0</v>
      </c>
      <c r="J18" s="23"/>
    </row>
    <row r="19" spans="1:10" s="1" customFormat="1" x14ac:dyDescent="0.25">
      <c r="A19" s="2" t="s">
        <v>53</v>
      </c>
      <c r="B19" s="118">
        <v>45</v>
      </c>
      <c r="C19" s="86">
        <v>8</v>
      </c>
      <c r="E19" s="95">
        <f>+B19*C19</f>
        <v>360</v>
      </c>
      <c r="F19" s="18" t="s">
        <v>65</v>
      </c>
      <c r="G19" s="113">
        <v>0</v>
      </c>
      <c r="H19" s="33">
        <f t="shared" si="3"/>
        <v>0</v>
      </c>
      <c r="J19" s="23"/>
    </row>
    <row r="20" spans="1:10" s="6" customFormat="1" ht="12" x14ac:dyDescent="0.25">
      <c r="A20" s="5" t="s">
        <v>5</v>
      </c>
      <c r="B20" s="108">
        <f>SUM(B8:B19)</f>
        <v>41472</v>
      </c>
      <c r="C20" s="87"/>
    </row>
    <row r="21" spans="1:10" s="6" customFormat="1" ht="12" x14ac:dyDescent="0.25">
      <c r="A21" s="7"/>
      <c r="B21" s="79"/>
      <c r="C21" s="88"/>
    </row>
    <row r="22" spans="1:10" s="6" customFormat="1" ht="12" x14ac:dyDescent="0.25">
      <c r="A22" s="29" t="s">
        <v>59</v>
      </c>
      <c r="B22" s="89"/>
      <c r="C22" s="89"/>
      <c r="E22" s="96"/>
    </row>
    <row r="23" spans="1:10" s="6" customFormat="1" ht="13.8" x14ac:dyDescent="0.2">
      <c r="A23" s="27" t="s">
        <v>61</v>
      </c>
      <c r="B23" s="77">
        <v>3</v>
      </c>
      <c r="C23" s="86">
        <v>8</v>
      </c>
      <c r="E23" s="95">
        <f>+B23*C23*10</f>
        <v>240</v>
      </c>
      <c r="F23" s="4" t="s">
        <v>60</v>
      </c>
      <c r="G23" s="113">
        <v>0</v>
      </c>
      <c r="H23" s="33">
        <f>+E23*G23</f>
        <v>0</v>
      </c>
      <c r="J23" s="70"/>
    </row>
    <row r="24" spans="1:10" s="6" customFormat="1" ht="13.8" x14ac:dyDescent="0.2">
      <c r="A24" s="27" t="s">
        <v>62</v>
      </c>
      <c r="B24" s="77">
        <v>3</v>
      </c>
      <c r="C24" s="86">
        <v>8</v>
      </c>
      <c r="E24" s="95">
        <f>+B24*C24*10</f>
        <v>240</v>
      </c>
      <c r="F24" s="4" t="s">
        <v>60</v>
      </c>
      <c r="G24" s="113">
        <v>0</v>
      </c>
      <c r="H24" s="33">
        <f>+E24*G24</f>
        <v>0</v>
      </c>
      <c r="J24" s="70"/>
    </row>
    <row r="25" spans="1:10" s="6" customFormat="1" ht="13.8" x14ac:dyDescent="0.2">
      <c r="A25" s="27" t="s">
        <v>64</v>
      </c>
      <c r="B25" s="77">
        <v>5</v>
      </c>
      <c r="C25" s="86">
        <v>8</v>
      </c>
      <c r="E25" s="95">
        <f>+B25*C25*10</f>
        <v>400</v>
      </c>
      <c r="F25" s="4" t="s">
        <v>60</v>
      </c>
      <c r="G25" s="113">
        <v>0</v>
      </c>
      <c r="H25" s="33">
        <f>+E25*G25</f>
        <v>0</v>
      </c>
      <c r="J25" s="70"/>
    </row>
    <row r="26" spans="1:10" s="6" customFormat="1" ht="13.8" x14ac:dyDescent="0.2">
      <c r="A26" s="27" t="s">
        <v>63</v>
      </c>
      <c r="B26" s="77">
        <v>10</v>
      </c>
      <c r="C26" s="86">
        <v>8</v>
      </c>
      <c r="E26" s="95">
        <f>+B26*C26*10</f>
        <v>800</v>
      </c>
      <c r="F26" s="4" t="s">
        <v>60</v>
      </c>
      <c r="G26" s="113">
        <v>0</v>
      </c>
      <c r="H26" s="33">
        <f>+E26*G26</f>
        <v>0</v>
      </c>
      <c r="J26" s="70"/>
    </row>
    <row r="27" spans="1:10" s="6" customFormat="1" ht="13.8" x14ac:dyDescent="0.25">
      <c r="A27" s="5" t="s">
        <v>5</v>
      </c>
      <c r="B27" s="78">
        <f>SUM(B23:B26)</f>
        <v>21</v>
      </c>
      <c r="C27" s="87"/>
      <c r="E27" s="97"/>
      <c r="F27" s="15"/>
      <c r="G27" s="15"/>
      <c r="H27" s="15"/>
      <c r="J27" s="70"/>
    </row>
    <row r="28" spans="1:10" s="6" customFormat="1" ht="12" x14ac:dyDescent="0.25">
      <c r="A28" s="7"/>
      <c r="B28" s="79"/>
      <c r="C28" s="88"/>
      <c r="E28" s="96"/>
    </row>
    <row r="29" spans="1:10" s="6" customFormat="1" ht="12" x14ac:dyDescent="0.25">
      <c r="A29" s="29" t="s">
        <v>24</v>
      </c>
      <c r="B29" s="89"/>
      <c r="C29" s="89"/>
      <c r="E29" s="96"/>
    </row>
    <row r="30" spans="1:10" s="6" customFormat="1" ht="13.8" x14ac:dyDescent="0.2">
      <c r="A30" s="27" t="s">
        <v>17</v>
      </c>
      <c r="B30" s="77">
        <v>350</v>
      </c>
      <c r="C30" s="86">
        <v>8</v>
      </c>
      <c r="E30" s="95">
        <f>+B30*C30</f>
        <v>2800</v>
      </c>
      <c r="F30" s="18" t="s">
        <v>65</v>
      </c>
      <c r="G30" s="113">
        <v>0</v>
      </c>
      <c r="H30" s="33">
        <f>+E30*G30</f>
        <v>0</v>
      </c>
      <c r="J30" s="70"/>
    </row>
    <row r="31" spans="1:10" s="6" customFormat="1" ht="13.8" x14ac:dyDescent="0.2">
      <c r="A31" s="27" t="s">
        <v>18</v>
      </c>
      <c r="B31" s="77">
        <v>115</v>
      </c>
      <c r="C31" s="86">
        <v>8</v>
      </c>
      <c r="E31" s="95">
        <f>+B31*C31</f>
        <v>920</v>
      </c>
      <c r="F31" s="18" t="s">
        <v>65</v>
      </c>
      <c r="G31" s="113">
        <v>0</v>
      </c>
      <c r="H31" s="33">
        <f>+E31*G31</f>
        <v>0</v>
      </c>
      <c r="J31" s="70"/>
    </row>
    <row r="32" spans="1:10" s="6" customFormat="1" ht="13.8" x14ac:dyDescent="0.25">
      <c r="A32" s="5" t="s">
        <v>5</v>
      </c>
      <c r="B32" s="78">
        <f>SUM(B30:B31)</f>
        <v>465</v>
      </c>
      <c r="C32" s="87"/>
      <c r="E32" s="97"/>
      <c r="F32" s="15"/>
      <c r="G32" s="15"/>
      <c r="H32" s="15"/>
      <c r="J32" s="70"/>
    </row>
    <row r="33" spans="1:10" s="6" customFormat="1" ht="13.8" x14ac:dyDescent="0.2">
      <c r="A33" s="28"/>
      <c r="B33" s="79"/>
      <c r="C33" s="76"/>
      <c r="E33" s="96"/>
      <c r="J33" s="70"/>
    </row>
    <row r="34" spans="1:10" s="6" customFormat="1" ht="13.8" x14ac:dyDescent="0.25">
      <c r="A34" s="29" t="s">
        <v>25</v>
      </c>
      <c r="B34" s="89"/>
      <c r="C34" s="89"/>
      <c r="E34" s="96"/>
      <c r="J34" s="70"/>
    </row>
    <row r="35" spans="1:10" s="6" customFormat="1" ht="13.8" x14ac:dyDescent="0.2">
      <c r="A35" s="27" t="s">
        <v>17</v>
      </c>
      <c r="B35" s="77">
        <v>1500</v>
      </c>
      <c r="C35" s="86">
        <v>8</v>
      </c>
      <c r="E35" s="95">
        <f>+B35*C35</f>
        <v>12000</v>
      </c>
      <c r="F35" s="18" t="s">
        <v>65</v>
      </c>
      <c r="G35" s="113">
        <v>0</v>
      </c>
      <c r="H35" s="33">
        <f>+E35*G35</f>
        <v>0</v>
      </c>
      <c r="J35" s="70"/>
    </row>
    <row r="36" spans="1:10" s="6" customFormat="1" ht="13.8" x14ac:dyDescent="0.2">
      <c r="A36" s="27" t="s">
        <v>18</v>
      </c>
      <c r="B36" s="77">
        <v>125</v>
      </c>
      <c r="C36" s="86">
        <v>8</v>
      </c>
      <c r="E36" s="95">
        <f>+B36*C36</f>
        <v>1000</v>
      </c>
      <c r="F36" s="18" t="s">
        <v>65</v>
      </c>
      <c r="G36" s="113">
        <v>0</v>
      </c>
      <c r="H36" s="33">
        <f>+E36*G36</f>
        <v>0</v>
      </c>
      <c r="J36" s="70"/>
    </row>
    <row r="37" spans="1:10" s="8" customFormat="1" ht="12" x14ac:dyDescent="0.25">
      <c r="A37" s="5" t="s">
        <v>5</v>
      </c>
      <c r="B37" s="78">
        <f>SUM(B35:B36)</f>
        <v>1625</v>
      </c>
      <c r="C37" s="87"/>
      <c r="E37" s="98"/>
      <c r="F37" s="19"/>
      <c r="G37" s="19"/>
      <c r="H37" s="19"/>
      <c r="J37" s="71"/>
    </row>
    <row r="38" spans="1:10" s="1" customFormat="1" hidden="1" x14ac:dyDescent="0.25">
      <c r="A38" s="6"/>
      <c r="B38" s="81"/>
      <c r="C38" s="76"/>
      <c r="E38" s="99"/>
      <c r="F38" s="20"/>
      <c r="G38" s="20"/>
      <c r="H38" s="20"/>
    </row>
    <row r="39" spans="1:10" s="1" customFormat="1" hidden="1" x14ac:dyDescent="0.25">
      <c r="A39" s="6"/>
      <c r="B39" s="81"/>
      <c r="C39" s="76"/>
      <c r="E39" s="99"/>
      <c r="F39" s="20"/>
      <c r="G39" s="20"/>
      <c r="H39" s="20"/>
    </row>
    <row r="40" spans="1:10" s="1" customFormat="1" hidden="1" x14ac:dyDescent="0.25">
      <c r="A40" s="6"/>
      <c r="B40" s="81"/>
      <c r="C40" s="76"/>
      <c r="E40" s="99"/>
      <c r="F40" s="20"/>
      <c r="G40" s="20"/>
      <c r="H40" s="20"/>
    </row>
    <row r="41" spans="1:10" s="1" customFormat="1" x14ac:dyDescent="0.25">
      <c r="B41" s="81"/>
      <c r="C41" s="80"/>
      <c r="E41" s="99"/>
      <c r="F41" s="20"/>
      <c r="G41" s="20"/>
      <c r="H41" s="20"/>
    </row>
    <row r="42" spans="1:10" s="1" customFormat="1" x14ac:dyDescent="0.25">
      <c r="A42" s="29" t="s">
        <v>20</v>
      </c>
      <c r="B42" s="89"/>
      <c r="C42" s="89"/>
      <c r="E42" s="99"/>
      <c r="F42" s="20"/>
      <c r="G42" s="20"/>
      <c r="H42" s="20"/>
    </row>
    <row r="43" spans="1:10" s="1" customFormat="1" x14ac:dyDescent="0.25">
      <c r="A43" s="2" t="s">
        <v>8</v>
      </c>
      <c r="B43" s="77">
        <v>1100</v>
      </c>
      <c r="C43" s="86">
        <v>8</v>
      </c>
      <c r="E43" s="95">
        <f>+B43*C43</f>
        <v>8800</v>
      </c>
      <c r="F43" s="18" t="s">
        <v>65</v>
      </c>
      <c r="G43" s="113">
        <v>0</v>
      </c>
      <c r="H43" s="33">
        <f>+E43*G43</f>
        <v>0</v>
      </c>
      <c r="J43" s="72"/>
    </row>
    <row r="44" spans="1:10" s="1" customFormat="1" x14ac:dyDescent="0.25">
      <c r="A44" s="2" t="s">
        <v>7</v>
      </c>
      <c r="B44" s="77">
        <v>300</v>
      </c>
      <c r="C44" s="86">
        <v>8</v>
      </c>
      <c r="E44" s="95">
        <f>+B44*C44</f>
        <v>2400</v>
      </c>
      <c r="F44" s="18" t="s">
        <v>65</v>
      </c>
      <c r="G44" s="113">
        <v>0</v>
      </c>
      <c r="H44" s="33">
        <f>+E44*G44</f>
        <v>0</v>
      </c>
      <c r="J44" s="73"/>
    </row>
    <row r="45" spans="1:10" s="1" customFormat="1" x14ac:dyDescent="0.25">
      <c r="A45" s="2" t="s">
        <v>58</v>
      </c>
      <c r="B45" s="77">
        <v>40</v>
      </c>
      <c r="C45" s="86">
        <v>8</v>
      </c>
      <c r="E45" s="95">
        <f>+B45*C45</f>
        <v>320</v>
      </c>
      <c r="F45" s="18" t="s">
        <v>65</v>
      </c>
      <c r="G45" s="113">
        <v>0</v>
      </c>
      <c r="H45" s="33">
        <f>+E45*G45</f>
        <v>0</v>
      </c>
    </row>
    <row r="46" spans="1:10" s="1" customFormat="1" x14ac:dyDescent="0.25">
      <c r="A46" s="5" t="s">
        <v>5</v>
      </c>
      <c r="B46" s="78">
        <f t="shared" ref="B46" si="4">SUM(B43:B45)</f>
        <v>1440</v>
      </c>
      <c r="C46" s="87"/>
      <c r="E46" s="91"/>
      <c r="J46" s="73"/>
    </row>
    <row r="47" spans="1:10" s="1" customFormat="1" ht="12.75" hidden="1" customHeight="1" x14ac:dyDescent="0.25">
      <c r="A47" s="6"/>
      <c r="B47" s="81"/>
      <c r="C47" s="76"/>
      <c r="E47" s="99"/>
      <c r="F47" s="20"/>
      <c r="G47" s="20"/>
      <c r="H47" s="20"/>
      <c r="J47" s="73" t="s">
        <v>49</v>
      </c>
    </row>
    <row r="48" spans="1:10" s="1" customFormat="1" hidden="1" x14ac:dyDescent="0.25">
      <c r="A48" s="6"/>
      <c r="B48" s="81"/>
      <c r="C48" s="76"/>
      <c r="E48" s="99"/>
      <c r="F48" s="20"/>
      <c r="G48" s="20"/>
      <c r="H48" s="20"/>
    </row>
    <row r="49" spans="1:8" s="1" customFormat="1" hidden="1" x14ac:dyDescent="0.25">
      <c r="A49" s="6"/>
      <c r="B49" s="81"/>
      <c r="C49" s="76"/>
      <c r="E49" s="99"/>
      <c r="F49" s="20"/>
      <c r="G49" s="20"/>
      <c r="H49" s="20"/>
    </row>
    <row r="50" spans="1:8" s="1" customFormat="1" ht="13.8" thickBot="1" x14ac:dyDescent="0.3">
      <c r="A50" s="6"/>
      <c r="B50" s="81"/>
      <c r="C50" s="76"/>
      <c r="E50" s="99"/>
      <c r="F50" s="20"/>
      <c r="G50" s="20"/>
      <c r="H50" s="20"/>
    </row>
    <row r="51" spans="1:8" s="1" customFormat="1" x14ac:dyDescent="0.25">
      <c r="A51" s="26" t="s">
        <v>19</v>
      </c>
      <c r="B51" s="89"/>
      <c r="C51" s="89"/>
      <c r="E51" s="99"/>
      <c r="F51" s="20"/>
      <c r="G51" s="20"/>
      <c r="H51" s="20"/>
    </row>
    <row r="52" spans="1:8" s="1" customFormat="1" x14ac:dyDescent="0.25">
      <c r="A52" s="2" t="s">
        <v>70</v>
      </c>
      <c r="B52" s="77">
        <v>1200</v>
      </c>
      <c r="C52" s="86">
        <v>8</v>
      </c>
      <c r="E52" s="95">
        <f>+B52*C52</f>
        <v>9600</v>
      </c>
      <c r="F52" s="18" t="s">
        <v>65</v>
      </c>
      <c r="G52" s="113">
        <v>0</v>
      </c>
      <c r="H52" s="33">
        <f t="shared" ref="H52:H53" si="5">+E52*G52</f>
        <v>0</v>
      </c>
    </row>
    <row r="53" spans="1:8" s="1" customFormat="1" x14ac:dyDescent="0.25">
      <c r="A53" s="2" t="s">
        <v>71</v>
      </c>
      <c r="B53" s="77">
        <v>250</v>
      </c>
      <c r="C53" s="86">
        <v>8</v>
      </c>
      <c r="E53" s="95">
        <f>+B53*C53</f>
        <v>2000</v>
      </c>
      <c r="F53" s="18" t="s">
        <v>65</v>
      </c>
      <c r="G53" s="113">
        <v>0</v>
      </c>
      <c r="H53" s="33">
        <f t="shared" si="5"/>
        <v>0</v>
      </c>
    </row>
    <row r="54" spans="1:8" s="1" customFormat="1" x14ac:dyDescent="0.25">
      <c r="A54" s="5" t="s">
        <v>5</v>
      </c>
      <c r="B54" s="78">
        <f>SUM(B52:B53)</f>
        <v>1450</v>
      </c>
      <c r="C54" s="87"/>
      <c r="E54" s="91"/>
    </row>
    <row r="55" spans="1:8" s="1" customFormat="1" hidden="1" x14ac:dyDescent="0.25">
      <c r="A55" s="6"/>
      <c r="B55" s="81"/>
      <c r="C55" s="76"/>
      <c r="E55" s="99"/>
      <c r="F55" s="20"/>
      <c r="G55" s="20"/>
      <c r="H55" s="20"/>
    </row>
    <row r="56" spans="1:8" s="1" customFormat="1" hidden="1" x14ac:dyDescent="0.25">
      <c r="A56" s="6"/>
      <c r="B56" s="81"/>
      <c r="C56" s="76"/>
      <c r="E56" s="99"/>
      <c r="F56" s="20"/>
      <c r="G56" s="20"/>
      <c r="H56" s="20"/>
    </row>
    <row r="57" spans="1:8" s="1" customFormat="1" hidden="1" x14ac:dyDescent="0.25">
      <c r="A57" s="6"/>
      <c r="B57" s="81"/>
      <c r="C57" s="76"/>
      <c r="E57" s="99"/>
      <c r="F57" s="20"/>
      <c r="G57" s="20"/>
      <c r="H57" s="20"/>
    </row>
    <row r="58" spans="1:8" s="1" customFormat="1" hidden="1" x14ac:dyDescent="0.25">
      <c r="A58" s="8" t="s">
        <v>1</v>
      </c>
      <c r="B58" s="81"/>
      <c r="C58" s="88"/>
      <c r="E58" s="99"/>
      <c r="F58" s="20"/>
      <c r="G58" s="20"/>
      <c r="H58" s="20"/>
    </row>
    <row r="59" spans="1:8" s="1" customFormat="1" hidden="1" x14ac:dyDescent="0.25">
      <c r="A59" s="6" t="s">
        <v>2</v>
      </c>
      <c r="B59" s="81"/>
      <c r="C59" s="76"/>
      <c r="E59" s="100"/>
      <c r="F59" s="21"/>
      <c r="G59" s="21"/>
      <c r="H59" s="21"/>
    </row>
    <row r="60" spans="1:8" s="1" customFormat="1" hidden="1" x14ac:dyDescent="0.25">
      <c r="A60" s="6" t="s">
        <v>3</v>
      </c>
      <c r="B60" s="81"/>
      <c r="C60" s="76"/>
      <c r="E60" s="99"/>
      <c r="F60" s="20"/>
      <c r="G60" s="20"/>
      <c r="H60" s="20"/>
    </row>
    <row r="61" spans="1:8" s="1" customFormat="1" hidden="1" x14ac:dyDescent="0.25">
      <c r="A61" s="7" t="s">
        <v>0</v>
      </c>
      <c r="B61" s="81"/>
      <c r="C61" s="88"/>
      <c r="E61" s="101"/>
      <c r="F61" s="22"/>
      <c r="G61" s="22"/>
      <c r="H61" s="22"/>
    </row>
    <row r="62" spans="1:8" s="1" customFormat="1" hidden="1" x14ac:dyDescent="0.25">
      <c r="A62" s="6"/>
      <c r="B62" s="81"/>
      <c r="C62" s="76"/>
      <c r="E62" s="99"/>
      <c r="F62" s="20"/>
      <c r="G62" s="20"/>
      <c r="H62" s="20"/>
    </row>
    <row r="63" spans="1:8" s="1" customFormat="1" hidden="1" x14ac:dyDescent="0.25">
      <c r="A63" s="6"/>
      <c r="B63" s="81"/>
      <c r="C63" s="76"/>
      <c r="E63" s="99"/>
      <c r="F63" s="20"/>
      <c r="G63" s="20"/>
      <c r="H63" s="20"/>
    </row>
    <row r="64" spans="1:8" s="1" customFormat="1" hidden="1" x14ac:dyDescent="0.25">
      <c r="A64" s="9"/>
      <c r="B64" s="81"/>
      <c r="C64" s="90"/>
      <c r="E64" s="99"/>
      <c r="F64" s="20"/>
      <c r="G64" s="20"/>
      <c r="H64" s="20"/>
    </row>
    <row r="65" spans="1:8" s="1" customFormat="1" x14ac:dyDescent="0.25">
      <c r="A65" s="9"/>
      <c r="B65" s="81"/>
      <c r="C65" s="90"/>
      <c r="E65" s="99"/>
      <c r="F65" s="20"/>
      <c r="G65" s="20"/>
      <c r="H65" s="20"/>
    </row>
    <row r="66" spans="1:8" s="1" customFormat="1" x14ac:dyDescent="0.25">
      <c r="A66" s="29" t="s">
        <v>67</v>
      </c>
      <c r="B66" s="89"/>
      <c r="C66" s="89"/>
      <c r="E66" s="99"/>
      <c r="F66" s="20"/>
      <c r="G66" s="20"/>
      <c r="H66" s="20"/>
    </row>
    <row r="67" spans="1:8" s="1" customFormat="1" x14ac:dyDescent="0.25">
      <c r="A67" s="2" t="s">
        <v>2</v>
      </c>
      <c r="B67" s="107">
        <f>3381-B68</f>
        <v>1522</v>
      </c>
      <c r="C67" s="86">
        <v>8</v>
      </c>
      <c r="E67" s="95">
        <f>+B67*C67</f>
        <v>12176</v>
      </c>
      <c r="F67" s="18" t="s">
        <v>65</v>
      </c>
      <c r="G67" s="113">
        <v>0</v>
      </c>
      <c r="H67" s="33">
        <f>+E67*G67</f>
        <v>0</v>
      </c>
    </row>
    <row r="68" spans="1:8" s="1" customFormat="1" x14ac:dyDescent="0.25">
      <c r="A68" s="2" t="s">
        <v>72</v>
      </c>
      <c r="B68" s="107">
        <v>1859</v>
      </c>
      <c r="C68" s="86">
        <v>8</v>
      </c>
      <c r="E68" s="95">
        <f>+B68*C68</f>
        <v>14872</v>
      </c>
      <c r="F68" s="18" t="s">
        <v>65</v>
      </c>
      <c r="G68" s="113">
        <v>0</v>
      </c>
      <c r="H68" s="33">
        <f t="shared" ref="H68:H69" si="6">+E68*G68</f>
        <v>0</v>
      </c>
    </row>
    <row r="69" spans="1:8" s="1" customFormat="1" x14ac:dyDescent="0.25">
      <c r="A69" s="2" t="s">
        <v>87</v>
      </c>
      <c r="B69" s="107">
        <f>262-B71-B72-B70</f>
        <v>89</v>
      </c>
      <c r="C69" s="86">
        <v>8</v>
      </c>
      <c r="E69" s="95">
        <f>+B69*C69</f>
        <v>712</v>
      </c>
      <c r="F69" s="18" t="s">
        <v>65</v>
      </c>
      <c r="G69" s="113">
        <v>0</v>
      </c>
      <c r="H69" s="33">
        <f t="shared" si="6"/>
        <v>0</v>
      </c>
    </row>
    <row r="70" spans="1:8" s="1" customFormat="1" x14ac:dyDescent="0.25">
      <c r="A70" s="2" t="s">
        <v>86</v>
      </c>
      <c r="B70" s="107">
        <v>80</v>
      </c>
      <c r="C70" s="86">
        <v>8</v>
      </c>
      <c r="E70" s="95">
        <f>+B70*C70</f>
        <v>640</v>
      </c>
      <c r="F70" s="18" t="s">
        <v>65</v>
      </c>
      <c r="G70" s="113">
        <v>0</v>
      </c>
      <c r="H70" s="33">
        <f t="shared" ref="H70" si="7">+E70*G70</f>
        <v>0</v>
      </c>
    </row>
    <row r="71" spans="1:8" s="1" customFormat="1" x14ac:dyDescent="0.25">
      <c r="A71" s="2" t="s">
        <v>88</v>
      </c>
      <c r="B71" s="107">
        <f>93-B72</f>
        <v>85</v>
      </c>
      <c r="C71" s="86">
        <v>8</v>
      </c>
      <c r="E71" s="95">
        <f t="shared" ref="E71:E72" si="8">+B71*C71</f>
        <v>680</v>
      </c>
      <c r="F71" s="18" t="s">
        <v>65</v>
      </c>
      <c r="G71" s="113">
        <v>0</v>
      </c>
      <c r="H71" s="33">
        <f t="shared" ref="H71:H72" si="9">+E71*G71</f>
        <v>0</v>
      </c>
    </row>
    <row r="72" spans="1:8" s="1" customFormat="1" x14ac:dyDescent="0.25">
      <c r="A72" s="2" t="s">
        <v>89</v>
      </c>
      <c r="B72" s="107">
        <v>8</v>
      </c>
      <c r="C72" s="86">
        <v>8</v>
      </c>
      <c r="E72" s="95">
        <f t="shared" si="8"/>
        <v>64</v>
      </c>
      <c r="F72" s="18" t="s">
        <v>65</v>
      </c>
      <c r="G72" s="113">
        <v>0</v>
      </c>
      <c r="H72" s="33">
        <f t="shared" si="9"/>
        <v>0</v>
      </c>
    </row>
    <row r="73" spans="1:8" s="1" customFormat="1" x14ac:dyDescent="0.25">
      <c r="A73" s="5" t="s">
        <v>5</v>
      </c>
      <c r="B73" s="78">
        <f>SUM(B67:B72)</f>
        <v>3643</v>
      </c>
      <c r="C73" s="87"/>
      <c r="E73" s="119"/>
      <c r="F73" s="21"/>
      <c r="G73" s="120"/>
      <c r="H73" s="121"/>
    </row>
    <row r="74" spans="1:8" s="1" customFormat="1" hidden="1" x14ac:dyDescent="0.25">
      <c r="A74" s="6"/>
      <c r="B74" s="81"/>
      <c r="C74" s="76"/>
      <c r="E74" s="91"/>
    </row>
    <row r="75" spans="1:8" s="1" customFormat="1" hidden="1" x14ac:dyDescent="0.25">
      <c r="A75" s="6"/>
      <c r="B75" s="81"/>
      <c r="C75" s="76"/>
      <c r="E75" s="99"/>
      <c r="F75" s="20"/>
      <c r="G75" s="20"/>
      <c r="H75" s="20"/>
    </row>
    <row r="76" spans="1:8" s="1" customFormat="1" hidden="1" x14ac:dyDescent="0.25">
      <c r="A76" s="6"/>
      <c r="B76" s="81"/>
      <c r="C76" s="76"/>
      <c r="E76" s="99"/>
      <c r="F76" s="20"/>
      <c r="G76" s="20"/>
      <c r="H76" s="20"/>
    </row>
    <row r="77" spans="1:8" s="1" customFormat="1" x14ac:dyDescent="0.25">
      <c r="A77" s="6"/>
      <c r="B77" s="81"/>
      <c r="C77" s="76"/>
      <c r="E77" s="99"/>
      <c r="F77" s="20"/>
      <c r="G77" s="20"/>
      <c r="H77" s="20"/>
    </row>
    <row r="78" spans="1:8" s="1" customFormat="1" x14ac:dyDescent="0.25">
      <c r="A78" s="29" t="s">
        <v>27</v>
      </c>
      <c r="B78" s="89"/>
      <c r="C78" s="89"/>
      <c r="E78" s="99"/>
      <c r="F78" s="20"/>
      <c r="G78" s="20"/>
      <c r="H78" s="20"/>
    </row>
    <row r="79" spans="1:8" s="1" customFormat="1" x14ac:dyDescent="0.25">
      <c r="A79" s="2" t="s">
        <v>4</v>
      </c>
      <c r="B79" s="77">
        <v>80</v>
      </c>
      <c r="C79" s="86">
        <v>8</v>
      </c>
      <c r="E79" s="95">
        <f>+B79*C79</f>
        <v>640</v>
      </c>
      <c r="F79" s="18" t="s">
        <v>65</v>
      </c>
      <c r="G79" s="113">
        <v>0</v>
      </c>
      <c r="H79" s="33">
        <f>+E79*G79</f>
        <v>0</v>
      </c>
    </row>
    <row r="80" spans="1:8" s="1" customFormat="1" x14ac:dyDescent="0.25">
      <c r="A80" s="5" t="s">
        <v>5</v>
      </c>
      <c r="B80" s="78">
        <f t="shared" ref="B80" si="10">SUM(B79)</f>
        <v>80</v>
      </c>
      <c r="C80" s="87"/>
      <c r="E80" s="91"/>
    </row>
    <row r="81" spans="1:8" s="1" customFormat="1" hidden="1" x14ac:dyDescent="0.25">
      <c r="A81" s="9"/>
      <c r="B81" s="81"/>
      <c r="C81" s="90"/>
      <c r="E81" s="99"/>
      <c r="F81" s="20"/>
      <c r="G81" s="20"/>
      <c r="H81" s="20"/>
    </row>
    <row r="82" spans="1:8" s="1" customFormat="1" hidden="1" x14ac:dyDescent="0.25">
      <c r="A82" s="6"/>
      <c r="B82" s="81"/>
      <c r="C82" s="76"/>
      <c r="E82" s="99"/>
      <c r="F82" s="20"/>
      <c r="G82" s="20"/>
      <c r="H82" s="20"/>
    </row>
    <row r="83" spans="1:8" s="1" customFormat="1" x14ac:dyDescent="0.25">
      <c r="A83" s="6"/>
      <c r="B83" s="81"/>
      <c r="C83" s="76"/>
      <c r="E83" s="99"/>
      <c r="F83" s="20"/>
      <c r="G83" s="20"/>
      <c r="H83" s="20"/>
    </row>
    <row r="84" spans="1:8" s="1" customFormat="1" x14ac:dyDescent="0.25">
      <c r="A84" s="29" t="s">
        <v>28</v>
      </c>
      <c r="B84" s="89"/>
      <c r="C84" s="89"/>
      <c r="E84" s="99"/>
      <c r="F84" s="20"/>
      <c r="G84" s="20"/>
      <c r="H84" s="20"/>
    </row>
    <row r="85" spans="1:8" s="1" customFormat="1" x14ac:dyDescent="0.25">
      <c r="A85" s="2" t="s">
        <v>4</v>
      </c>
      <c r="B85" s="82">
        <v>20</v>
      </c>
      <c r="C85" s="86">
        <v>8</v>
      </c>
      <c r="E85" s="95">
        <f>+B85*C85</f>
        <v>160</v>
      </c>
      <c r="F85" s="18" t="s">
        <v>65</v>
      </c>
      <c r="G85" s="113">
        <v>0</v>
      </c>
      <c r="H85" s="33">
        <f>+E85*G85</f>
        <v>0</v>
      </c>
    </row>
    <row r="86" spans="1:8" s="1" customFormat="1" x14ac:dyDescent="0.25">
      <c r="A86" s="5" t="s">
        <v>5</v>
      </c>
      <c r="B86" s="78">
        <f t="shared" ref="B86" si="11">SUM(B85)</f>
        <v>20</v>
      </c>
      <c r="C86" s="87"/>
      <c r="E86" s="91"/>
    </row>
    <row r="87" spans="1:8" s="1" customFormat="1" x14ac:dyDescent="0.25">
      <c r="A87" s="7"/>
      <c r="B87" s="79"/>
      <c r="C87" s="88"/>
      <c r="E87" s="91"/>
    </row>
    <row r="88" spans="1:8" s="1" customFormat="1" x14ac:dyDescent="0.25">
      <c r="A88" s="29" t="s">
        <v>57</v>
      </c>
      <c r="B88" s="89"/>
      <c r="C88" s="89"/>
      <c r="E88" s="99"/>
      <c r="F88" s="20"/>
      <c r="G88" s="20"/>
      <c r="H88" s="20"/>
    </row>
    <row r="89" spans="1:8" s="1" customFormat="1" x14ac:dyDescent="0.25">
      <c r="A89" s="27" t="s">
        <v>17</v>
      </c>
      <c r="B89" s="82">
        <v>350</v>
      </c>
      <c r="C89" s="86">
        <v>8</v>
      </c>
      <c r="E89" s="95">
        <f>+B89*C89</f>
        <v>2800</v>
      </c>
      <c r="F89" s="18" t="s">
        <v>65</v>
      </c>
      <c r="G89" s="113">
        <v>0</v>
      </c>
      <c r="H89" s="33">
        <f>+E89*G89</f>
        <v>0</v>
      </c>
    </row>
    <row r="90" spans="1:8" s="1" customFormat="1" x14ac:dyDescent="0.25">
      <c r="A90" s="27" t="s">
        <v>18</v>
      </c>
      <c r="B90" s="82">
        <v>100</v>
      </c>
      <c r="C90" s="86">
        <v>8</v>
      </c>
      <c r="E90" s="95">
        <f>+B90*C90</f>
        <v>800</v>
      </c>
      <c r="F90" s="18" t="s">
        <v>65</v>
      </c>
      <c r="G90" s="113">
        <v>0</v>
      </c>
      <c r="H90" s="33">
        <f t="shared" ref="H90" si="12">+E90*G90</f>
        <v>0</v>
      </c>
    </row>
    <row r="91" spans="1:8" s="1" customFormat="1" x14ac:dyDescent="0.25">
      <c r="A91" s="5" t="s">
        <v>5</v>
      </c>
      <c r="B91" s="78">
        <f>SUM(B89:B90)</f>
        <v>450</v>
      </c>
      <c r="C91" s="87"/>
      <c r="E91" s="91"/>
    </row>
    <row r="92" spans="1:8" s="1" customFormat="1" x14ac:dyDescent="0.25">
      <c r="A92" s="6"/>
      <c r="B92" s="81"/>
      <c r="C92" s="76"/>
      <c r="E92" s="99"/>
      <c r="F92" s="20"/>
      <c r="G92" s="20"/>
      <c r="H92" s="20"/>
    </row>
    <row r="93" spans="1:8" s="10" customFormat="1" ht="13.8" thickBot="1" x14ac:dyDescent="0.3">
      <c r="A93" s="1"/>
      <c r="B93" s="83"/>
      <c r="C93" s="1"/>
      <c r="E93" s="102"/>
      <c r="F93" s="24"/>
      <c r="G93" s="24"/>
      <c r="H93" s="24">
        <f>SUM(H8:H90)</f>
        <v>0</v>
      </c>
    </row>
    <row r="94" spans="1:8" s="1" customFormat="1" ht="13.8" thickTop="1" x14ac:dyDescent="0.25">
      <c r="A94" s="6"/>
      <c r="B94" s="81"/>
      <c r="C94" s="76"/>
      <c r="E94" s="94"/>
      <c r="F94" s="16"/>
      <c r="G94" s="16"/>
      <c r="H94" s="16"/>
    </row>
    <row r="95" spans="1:8" s="1" customFormat="1" x14ac:dyDescent="0.25">
      <c r="A95" s="148" t="s">
        <v>66</v>
      </c>
      <c r="B95" s="149"/>
      <c r="C95" s="150"/>
      <c r="E95" s="94"/>
      <c r="F95" s="16"/>
      <c r="G95" s="16"/>
      <c r="H95" s="16"/>
    </row>
    <row r="96" spans="1:8" s="1" customFormat="1" ht="13.8" thickBot="1" x14ac:dyDescent="0.3">
      <c r="A96" s="94"/>
      <c r="B96" s="94"/>
      <c r="C96" s="94"/>
      <c r="D96" s="94"/>
      <c r="E96" s="94"/>
      <c r="F96" s="16"/>
      <c r="G96" s="16"/>
      <c r="H96" s="16"/>
    </row>
    <row r="97" spans="1:10" s="1" customFormat="1" x14ac:dyDescent="0.25">
      <c r="A97" s="139" t="s">
        <v>76</v>
      </c>
      <c r="B97" s="140"/>
      <c r="C97" s="140"/>
      <c r="E97" s="103" t="s">
        <v>77</v>
      </c>
      <c r="F97" s="30" t="str">
        <f>+F6</f>
        <v>Prijseenheid</v>
      </c>
      <c r="G97" s="30" t="str">
        <f>+G6</f>
        <v>Eenheidsprijs</v>
      </c>
      <c r="H97" s="30" t="s">
        <v>78</v>
      </c>
    </row>
    <row r="98" spans="1:10" s="1" customFormat="1" x14ac:dyDescent="0.25">
      <c r="A98" s="141" t="s">
        <v>29</v>
      </c>
      <c r="B98" s="142"/>
      <c r="C98" s="142"/>
      <c r="E98" s="114" t="s">
        <v>55</v>
      </c>
      <c r="F98" s="115" t="s">
        <v>56</v>
      </c>
      <c r="G98" s="113">
        <v>0</v>
      </c>
      <c r="H98" s="33" t="e">
        <f>+E98*G98</f>
        <v>#VALUE!</v>
      </c>
    </row>
    <row r="99" spans="1:10" s="1" customFormat="1" x14ac:dyDescent="0.25">
      <c r="A99" s="141" t="s">
        <v>29</v>
      </c>
      <c r="B99" s="142"/>
      <c r="C99" s="142"/>
      <c r="E99" s="114" t="s">
        <v>55</v>
      </c>
      <c r="F99" s="115" t="s">
        <v>56</v>
      </c>
      <c r="G99" s="113">
        <v>0</v>
      </c>
      <c r="H99" s="33" t="e">
        <f t="shared" ref="H99:H101" si="13">+E99*G99</f>
        <v>#VALUE!</v>
      </c>
    </row>
    <row r="100" spans="1:10" s="1" customFormat="1" x14ac:dyDescent="0.25">
      <c r="A100" s="141" t="s">
        <v>29</v>
      </c>
      <c r="B100" s="142"/>
      <c r="C100" s="142"/>
      <c r="E100" s="114" t="s">
        <v>55</v>
      </c>
      <c r="F100" s="115" t="s">
        <v>56</v>
      </c>
      <c r="G100" s="113">
        <v>0</v>
      </c>
      <c r="H100" s="33" t="e">
        <f t="shared" si="13"/>
        <v>#VALUE!</v>
      </c>
    </row>
    <row r="101" spans="1:10" s="1" customFormat="1" x14ac:dyDescent="0.25">
      <c r="A101" s="141" t="s">
        <v>29</v>
      </c>
      <c r="B101" s="142"/>
      <c r="C101" s="142"/>
      <c r="E101" s="114" t="s">
        <v>55</v>
      </c>
      <c r="F101" s="115" t="s">
        <v>56</v>
      </c>
      <c r="G101" s="113">
        <v>0</v>
      </c>
      <c r="H101" s="33" t="e">
        <f t="shared" si="13"/>
        <v>#VALUE!</v>
      </c>
    </row>
    <row r="102" spans="1:10" s="1" customFormat="1" ht="13.8" thickBot="1" x14ac:dyDescent="0.3">
      <c r="E102" s="102"/>
      <c r="F102" s="24"/>
      <c r="G102" s="24"/>
      <c r="H102" s="24" t="e">
        <f>SUM(H98:H101)</f>
        <v>#VALUE!</v>
      </c>
    </row>
    <row r="103" spans="1:10" s="1" customFormat="1" ht="14.4" thickTop="1" thickBot="1" x14ac:dyDescent="0.3">
      <c r="B103" s="81"/>
      <c r="C103" s="80"/>
      <c r="E103" s="99"/>
      <c r="F103" s="20"/>
      <c r="G103" s="20"/>
      <c r="H103" s="20"/>
    </row>
    <row r="104" spans="1:10" s="1" customFormat="1" x14ac:dyDescent="0.25">
      <c r="A104" s="137" t="s">
        <v>9</v>
      </c>
      <c r="B104" s="138"/>
      <c r="C104" s="138"/>
      <c r="E104" s="103" t="s">
        <v>77</v>
      </c>
      <c r="F104" s="30" t="str">
        <f>+F6</f>
        <v>Prijseenheid</v>
      </c>
      <c r="G104" s="30" t="str">
        <f>+G6</f>
        <v>Eenheidsprijs</v>
      </c>
      <c r="H104" s="30" t="s">
        <v>78</v>
      </c>
      <c r="J104" s="20"/>
    </row>
    <row r="105" spans="1:10" s="1" customFormat="1" x14ac:dyDescent="0.25">
      <c r="A105" s="116" t="s">
        <v>29</v>
      </c>
      <c r="B105" s="117"/>
      <c r="C105" s="117"/>
      <c r="E105" s="114" t="s">
        <v>55</v>
      </c>
      <c r="F105" s="115" t="s">
        <v>56</v>
      </c>
      <c r="G105" s="113">
        <v>0</v>
      </c>
      <c r="H105" s="33" t="e">
        <f>+E105*G105</f>
        <v>#VALUE!</v>
      </c>
    </row>
    <row r="106" spans="1:10" s="1" customFormat="1" x14ac:dyDescent="0.25">
      <c r="A106" s="116" t="s">
        <v>29</v>
      </c>
      <c r="B106" s="117"/>
      <c r="C106" s="117"/>
      <c r="E106" s="114" t="s">
        <v>55</v>
      </c>
      <c r="F106" s="115" t="s">
        <v>56</v>
      </c>
      <c r="G106" s="113">
        <v>0</v>
      </c>
      <c r="H106" s="33" t="e">
        <f t="shared" ref="H106:H108" si="14">+E106*G106</f>
        <v>#VALUE!</v>
      </c>
    </row>
    <row r="107" spans="1:10" s="1" customFormat="1" x14ac:dyDescent="0.25">
      <c r="A107" s="116" t="s">
        <v>29</v>
      </c>
      <c r="B107" s="117"/>
      <c r="C107" s="117"/>
      <c r="E107" s="114" t="s">
        <v>55</v>
      </c>
      <c r="F107" s="115" t="s">
        <v>56</v>
      </c>
      <c r="G107" s="113">
        <v>0</v>
      </c>
      <c r="H107" s="33" t="e">
        <f t="shared" si="14"/>
        <v>#VALUE!</v>
      </c>
    </row>
    <row r="108" spans="1:10" s="1" customFormat="1" x14ac:dyDescent="0.25">
      <c r="A108" s="116" t="s">
        <v>29</v>
      </c>
      <c r="B108" s="117"/>
      <c r="C108" s="117"/>
      <c r="E108" s="114" t="s">
        <v>55</v>
      </c>
      <c r="F108" s="115" t="s">
        <v>56</v>
      </c>
      <c r="G108" s="113">
        <v>0</v>
      </c>
      <c r="H108" s="33" t="e">
        <f t="shared" si="14"/>
        <v>#VALUE!</v>
      </c>
    </row>
    <row r="109" spans="1:10" s="1" customFormat="1" ht="13.8" thickBot="1" x14ac:dyDescent="0.3">
      <c r="E109" s="102"/>
      <c r="F109" s="24"/>
      <c r="G109" s="24"/>
      <c r="H109" s="24" t="e">
        <f>SUM(H105:H108)</f>
        <v>#VALUE!</v>
      </c>
    </row>
    <row r="110" spans="1:10" s="1" customFormat="1" ht="13.8" thickTop="1" x14ac:dyDescent="0.25">
      <c r="B110" s="81"/>
      <c r="C110" s="80"/>
      <c r="E110" s="94"/>
      <c r="F110" s="16"/>
      <c r="G110" s="16"/>
      <c r="H110" s="16"/>
    </row>
    <row r="111" spans="1:10" ht="13.8" thickBot="1" x14ac:dyDescent="0.3">
      <c r="A111" s="110" t="s">
        <v>73</v>
      </c>
      <c r="B111" s="84"/>
      <c r="C111" s="84"/>
      <c r="E111" s="104"/>
      <c r="F111" s="25"/>
      <c r="G111" s="25"/>
      <c r="H111" s="25" t="e">
        <f>H93+H102+H109</f>
        <v>#VALUE!</v>
      </c>
    </row>
    <row r="112" spans="1:10" ht="13.8" thickTop="1" x14ac:dyDescent="0.25"/>
    <row r="113" spans="3:3" x14ac:dyDescent="0.25">
      <c r="C113" s="105"/>
    </row>
  </sheetData>
  <sheetProtection algorithmName="SHA-512" hashValue="vn3qnxw20J9hfKNJGocASSaCLUZ/W3N4qC5yKVzmyJ/gSu8/UJZah1LM03Msu1ko1cH/87E7qUxBoTPQqoxe1Q==" saltValue="BGqzPXYyXW2jO3l10RjRow==" spinCount="100000" sheet="1" objects="1" scenarios="1"/>
  <mergeCells count="10">
    <mergeCell ref="A2:C2"/>
    <mergeCell ref="B5:B6"/>
    <mergeCell ref="C5:C6"/>
    <mergeCell ref="A98:C98"/>
    <mergeCell ref="A95:C95"/>
    <mergeCell ref="A104:C104"/>
    <mergeCell ref="A97:C97"/>
    <mergeCell ref="A99:C99"/>
    <mergeCell ref="A100:C100"/>
    <mergeCell ref="A101:C101"/>
  </mergeCells>
  <phoneticPr fontId="0" type="noConversion"/>
  <pageMargins left="0.78740157480314965" right="0.39370078740157483" top="1.5748031496062993" bottom="0.98425196850393704" header="0.51181102362204722" footer="0.51181102362204722"/>
  <pageSetup paperSize="8" orientation="landscape" r:id="rId1"/>
  <headerFooter alignWithMargins="0">
    <oddFooter>&amp;L&amp;8WOZ-P01-0905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Invuleisen</vt:lpstr>
      <vt:lpstr> Tabblad 1 Totaal</vt:lpstr>
      <vt:lpstr>Tabblad 2 Prijzenblad</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lvcarli</dc:creator>
  <cp:lastModifiedBy>Fokker, S (Saskia)</cp:lastModifiedBy>
  <cp:lastPrinted>2016-06-15T15:08:11Z</cp:lastPrinted>
  <dcterms:created xsi:type="dcterms:W3CDTF">2005-03-08T09:42:38Z</dcterms:created>
  <dcterms:modified xsi:type="dcterms:W3CDTF">2023-05-25T15:00:19Z</dcterms:modified>
</cp:coreProperties>
</file>