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KW1C/Inhuur OP 2023/6. NvI/2/"/>
    </mc:Choice>
  </mc:AlternateContent>
  <xr:revisionPtr revIDLastSave="146" documentId="8_{FDADB860-7637-42B2-A6D1-EC47B71B1735}" xr6:coauthVersionLast="47" xr6:coauthVersionMax="47" xr10:uidLastSave="{61F90AA8-CC07-4782-B7EA-AC3FF90041FA}"/>
  <bookViews>
    <workbookView xWindow="-28920" yWindow="-120" windowWidth="29040" windowHeight="15840" xr2:uid="{00000000-000D-0000-FFFF-FFFF00000000}"/>
  </bookViews>
  <sheets>
    <sheet name="P1 uitzenden" sheetId="1" r:id="rId1"/>
    <sheet name="P2 detacheren" sheetId="2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5" roundtripDataSignature="AMtx7mgUxvJfn6f5y+9i8KY3wN2/3IfI4A=="/>
    </ext>
  </extLst>
</workbook>
</file>

<file path=xl/calcChain.xml><?xml version="1.0" encoding="utf-8"?>
<calcChain xmlns="http://schemas.openxmlformats.org/spreadsheetml/2006/main">
  <c r="C18" i="2" l="1"/>
  <c r="E54" i="1"/>
  <c r="E48" i="1"/>
  <c r="E33" i="1"/>
  <c r="E28" i="1"/>
  <c r="F18" i="1"/>
  <c r="C54" i="1"/>
  <c r="C48" i="1"/>
  <c r="C33" i="1"/>
  <c r="C28" i="1"/>
  <c r="D18" i="1"/>
  <c r="D29" i="1" l="1"/>
  <c r="D34" i="1" s="1"/>
  <c r="D49" i="1" s="1"/>
  <c r="D56" i="1" s="1"/>
  <c r="F29" i="1"/>
  <c r="F34" i="1" s="1"/>
  <c r="F49" i="1" s="1"/>
  <c r="F32" i="2"/>
  <c r="D35" i="2" s="1"/>
  <c r="V27" i="2"/>
  <c r="F27" i="2" s="1"/>
  <c r="V26" i="2"/>
  <c r="D70" i="1" l="1"/>
  <c r="G72" i="1" s="1"/>
  <c r="J65" i="1"/>
  <c r="D58" i="1"/>
  <c r="F56" i="1"/>
  <c r="F26" i="2"/>
  <c r="U26" i="2"/>
  <c r="E26" i="2" s="1"/>
  <c r="T26" i="2"/>
  <c r="D26" i="2" s="1"/>
  <c r="S26" i="2"/>
  <c r="C26" i="2" s="1"/>
  <c r="V25" i="2"/>
  <c r="F25" i="2" s="1"/>
  <c r="U25" i="2"/>
  <c r="E25" i="2" s="1"/>
  <c r="T25" i="2"/>
  <c r="D25" i="2" s="1"/>
  <c r="S25" i="2"/>
  <c r="C25" i="2" s="1"/>
  <c r="V24" i="2"/>
  <c r="F24" i="2" s="1"/>
  <c r="U24" i="2"/>
  <c r="E24" i="2" s="1"/>
  <c r="T24" i="2"/>
  <c r="D24" i="2" s="1"/>
  <c r="S24" i="2"/>
  <c r="C24" i="2" s="1"/>
  <c r="V23" i="2"/>
  <c r="F23" i="2" s="1"/>
  <c r="U23" i="2"/>
  <c r="E23" i="2" s="1"/>
  <c r="T23" i="2"/>
  <c r="D23" i="2" s="1"/>
  <c r="S23" i="2"/>
  <c r="C23" i="2" s="1"/>
  <c r="V22" i="2"/>
  <c r="F22" i="2" s="1"/>
  <c r="U22" i="2"/>
  <c r="E22" i="2" s="1"/>
  <c r="T22" i="2"/>
  <c r="D22" i="2" s="1"/>
  <c r="S22" i="2"/>
  <c r="C22" i="2" s="1"/>
  <c r="V21" i="2"/>
  <c r="F21" i="2" s="1"/>
  <c r="U21" i="2"/>
  <c r="E21" i="2" s="1"/>
  <c r="T21" i="2"/>
  <c r="D21" i="2" s="1"/>
  <c r="S21" i="2"/>
  <c r="C21" i="2" s="1"/>
  <c r="V20" i="2"/>
  <c r="F20" i="2" s="1"/>
  <c r="U20" i="2"/>
  <c r="E20" i="2" s="1"/>
  <c r="T20" i="2"/>
  <c r="D20" i="2" s="1"/>
  <c r="S20" i="2"/>
  <c r="C20" i="2" s="1"/>
  <c r="V19" i="2"/>
  <c r="F19" i="2" s="1"/>
  <c r="U19" i="2"/>
  <c r="E19" i="2" s="1"/>
  <c r="T19" i="2"/>
  <c r="D19" i="2" s="1"/>
  <c r="S19" i="2"/>
  <c r="C19" i="2" s="1"/>
  <c r="V18" i="2"/>
  <c r="F18" i="2" s="1"/>
  <c r="U18" i="2"/>
  <c r="E18" i="2" s="1"/>
  <c r="T18" i="2"/>
  <c r="D18" i="2" s="1"/>
  <c r="S18" i="2"/>
  <c r="V17" i="2"/>
  <c r="F17" i="2" s="1"/>
  <c r="U17" i="2"/>
  <c r="E17" i="2" s="1"/>
  <c r="T17" i="2"/>
  <c r="D17" i="2" s="1"/>
  <c r="S17" i="2"/>
  <c r="C17" i="2" s="1"/>
  <c r="V16" i="2"/>
  <c r="F16" i="2" s="1"/>
  <c r="U16" i="2"/>
  <c r="E16" i="2" s="1"/>
  <c r="T16" i="2"/>
  <c r="D16" i="2" s="1"/>
  <c r="S16" i="2"/>
  <c r="C16" i="2" s="1"/>
  <c r="V15" i="2"/>
  <c r="F15" i="2" s="1"/>
  <c r="U15" i="2"/>
  <c r="E15" i="2" s="1"/>
  <c r="T15" i="2"/>
  <c r="D15" i="2" s="1"/>
  <c r="A2" i="2"/>
  <c r="F58" i="1" l="1"/>
  <c r="J66" i="1"/>
  <c r="J74" i="1" s="1"/>
</calcChain>
</file>

<file path=xl/sharedStrings.xml><?xml version="1.0" encoding="utf-8"?>
<sst xmlns="http://schemas.openxmlformats.org/spreadsheetml/2006/main" count="91" uniqueCount="75">
  <si>
    <t>Inschrijver dient de gele cellen in te vullen</t>
  </si>
  <si>
    <t>De som van alle uitgevraagde posten leidt tot een fictief uurtarief.</t>
  </si>
  <si>
    <t>Fase A-ABU / Fase 1+2-NBBU</t>
  </si>
  <si>
    <t>Fase B-ABU / Fase 3-NBBU</t>
  </si>
  <si>
    <t>Blok 1</t>
  </si>
  <si>
    <t>Brutoloon</t>
  </si>
  <si>
    <t>wachtdagcompensatie</t>
  </si>
  <si>
    <t>Blok 2</t>
  </si>
  <si>
    <t>vakantiedagen</t>
  </si>
  <si>
    <t>feestdagen</t>
  </si>
  <si>
    <t>opleidingsdagen</t>
  </si>
  <si>
    <t>atv dagen</t>
  </si>
  <si>
    <t>kort verzuim</t>
  </si>
  <si>
    <t>ziekte</t>
  </si>
  <si>
    <t>leegloop</t>
  </si>
  <si>
    <t>overige vergoedingen</t>
  </si>
  <si>
    <t>vakantiebijslag</t>
  </si>
  <si>
    <t>eindejaarsuitkering</t>
  </si>
  <si>
    <t>Blok 3</t>
  </si>
  <si>
    <t>ZW-premie</t>
  </si>
  <si>
    <t>Reservering AZW</t>
  </si>
  <si>
    <t>WGA-premie</t>
  </si>
  <si>
    <t>WW-premie</t>
  </si>
  <si>
    <t>PAWW</t>
  </si>
  <si>
    <t>AOF-premie (incl. opslag)</t>
  </si>
  <si>
    <t>WGA-vast premie</t>
  </si>
  <si>
    <t>ZVW-premie</t>
  </si>
  <si>
    <t>Transitievergoeding</t>
  </si>
  <si>
    <t>Pensioen (STIPP)</t>
  </si>
  <si>
    <t>Pensioen (STiPP Plus)</t>
  </si>
  <si>
    <t>Opleiding&amp;social fonds</t>
  </si>
  <si>
    <t>Blok 4</t>
  </si>
  <si>
    <t>overige directe en indirecte lasten</t>
  </si>
  <si>
    <t>marge</t>
  </si>
  <si>
    <t>totaalbedrag</t>
  </si>
  <si>
    <t xml:space="preserve">Fase A/Fase 1+2: gebaseerd op basis van uitsluiting loondoorbetaling </t>
  </si>
  <si>
    <t xml:space="preserve">Betreft gewerkte uren </t>
  </si>
  <si>
    <t>Het uurtarief zoals opgenomen in de groene cellen is het totaal bedrag. Hierin zijn alle kosten en marges inclusief.</t>
  </si>
  <si>
    <t>Fictieve totaalprijs</t>
  </si>
  <si>
    <t>Fase A-ABU / Fase 1+2 - NBBU</t>
  </si>
  <si>
    <t>uur</t>
  </si>
  <si>
    <t>Fase B-ABU / Fase 3 - NBBU</t>
  </si>
  <si>
    <t>Afkoopsom overname</t>
  </si>
  <si>
    <t>Totaal</t>
  </si>
  <si>
    <t>Koning Willem I College</t>
  </si>
  <si>
    <t>Inhuur Onderwijzend personeel</t>
  </si>
  <si>
    <t xml:space="preserve">Prijzen boven het maximumtarief leiden tot uitsluiting. </t>
  </si>
  <si>
    <t>Naam Inschrijver</t>
  </si>
  <si>
    <t>Toelichting berekening</t>
  </si>
  <si>
    <t>Verhouding t.o.v. LB trede 1</t>
  </si>
  <si>
    <t>trede</t>
  </si>
  <si>
    <t>LB</t>
  </si>
  <si>
    <t>LC</t>
  </si>
  <si>
    <t>LD</t>
  </si>
  <si>
    <t>LE</t>
  </si>
  <si>
    <t>Marge</t>
  </si>
  <si>
    <t>Fictief uurtarief</t>
  </si>
  <si>
    <t>Inschrijfprijs perceel 2</t>
  </si>
  <si>
    <t xml:space="preserve">Het maximale totale uurtarief is € 56,- exclusief btw. </t>
  </si>
  <si>
    <t xml:space="preserve">Omrekenfactor </t>
  </si>
  <si>
    <t>Fictief aantal uren</t>
  </si>
  <si>
    <t xml:space="preserve">Detacheren (STiPP Plus)    </t>
  </si>
  <si>
    <t xml:space="preserve">Het maximale totale uurtarief is € 60,- exclusief btw. </t>
  </si>
  <si>
    <t>Bruto uurloon = fulltime salaris volgens CAO MBO * 12 maanden / 52 weken / 36,86 uur (weektaak op jaarbasis)</t>
  </si>
  <si>
    <t>Uitzenden (STiPP Plus)</t>
  </si>
  <si>
    <t>Detacheren (STiPP Plus)</t>
  </si>
  <si>
    <t>Inschrijfprijs perceel 1</t>
  </si>
  <si>
    <t>CAO lonen MBO 01-01-2024</t>
  </si>
  <si>
    <t>Fictief resterend aantal uur t.o.v. 1250</t>
  </si>
  <si>
    <t>Brutoloon + omrekenfactor</t>
  </si>
  <si>
    <t>Fictief resterend aantal uur t.o.v. 1.250</t>
  </si>
  <si>
    <t>Perceel 1: uitzenden n.a.v. NvI 2</t>
  </si>
  <si>
    <t>Perceel 2: Detacheren n.a.v. NvI 2</t>
  </si>
  <si>
    <t>j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</si>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</sst>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0.00000"/>
    <numFmt numFmtId="165" formatCode="_ [$€-413]\ * #,##0.00_ ;_ [$€-413]\ * \-#,##0.00_ ;_ [$€-413]\ * &quot;-&quot;??_ ;_ @_ 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C5E0B3"/>
        <bgColor rgb="FFC5E0B3"/>
      </patternFill>
    </fill>
    <fill>
      <patternFill patternType="solid">
        <fgColor rgb="FF00B0F0"/>
        <bgColor rgb="FF00B0F0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rgb="FFA4C2F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FFFF00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3">
    <xf numFmtId="0" fontId="0" fillId="0" borderId="0"/>
    <xf numFmtId="44" fontId="15" fillId="0" borderId="0" applyFont="0" applyFill="0" applyBorder="0" applyAlignment="0" applyProtection="0"/>
    <xf numFmtId="9" fontId="15" fillId="0" borderId="0" applyFont="0" applyFill="0" applyBorder="0" applyAlignment="0" applyProtection="0"/>
  </cellStyleXfs>
  <cellXfs count="107">
    <xf numFmtId="0" fontId="0" fillId="0" borderId="0" xfId="0"/>
    <xf numFmtId="0" fontId="0" fillId="2" borderId="0" xfId="0" applyFill="1"/>
    <xf numFmtId="14" fontId="8" fillId="0" borderId="0" xfId="0" applyNumberFormat="1" applyFont="1"/>
    <xf numFmtId="14" fontId="8" fillId="2" borderId="0" xfId="0" applyNumberFormat="1" applyFont="1" applyFill="1"/>
    <xf numFmtId="14" fontId="9" fillId="0" borderId="0" xfId="0" applyNumberFormat="1" applyFont="1"/>
    <xf numFmtId="0" fontId="10" fillId="0" borderId="0" xfId="0" applyFont="1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8" fillId="0" borderId="5" xfId="0" applyFont="1" applyBorder="1"/>
    <xf numFmtId="44" fontId="0" fillId="0" borderId="0" xfId="0" applyNumberFormat="1"/>
    <xf numFmtId="10" fontId="0" fillId="0" borderId="5" xfId="0" applyNumberFormat="1" applyBorder="1"/>
    <xf numFmtId="0" fontId="8" fillId="0" borderId="5" xfId="0" applyFont="1" applyBorder="1" applyAlignment="1">
      <alignment horizontal="left" vertical="top"/>
    </xf>
    <xf numFmtId="0" fontId="0" fillId="0" borderId="6" xfId="0" applyBorder="1" applyAlignment="1">
      <alignment wrapText="1"/>
    </xf>
    <xf numFmtId="0" fontId="0" fillId="0" borderId="6" xfId="0" applyBorder="1" applyAlignment="1">
      <alignment horizontal="left"/>
    </xf>
    <xf numFmtId="0" fontId="8" fillId="0" borderId="6" xfId="0" applyFont="1" applyBorder="1" applyAlignment="1">
      <alignment horizontal="right"/>
    </xf>
    <xf numFmtId="0" fontId="0" fillId="0" borderId="3" xfId="0" applyBorder="1"/>
    <xf numFmtId="0" fontId="0" fillId="0" borderId="4" xfId="0" applyBorder="1"/>
    <xf numFmtId="0" fontId="0" fillId="0" borderId="9" xfId="0" applyBorder="1"/>
    <xf numFmtId="0" fontId="0" fillId="0" borderId="10" xfId="0" applyBorder="1"/>
    <xf numFmtId="0" fontId="0" fillId="0" borderId="12" xfId="0" applyBorder="1"/>
    <xf numFmtId="0" fontId="0" fillId="0" borderId="12" xfId="0" applyBorder="1" applyAlignment="1">
      <alignment vertical="center"/>
    </xf>
    <xf numFmtId="44" fontId="0" fillId="0" borderId="12" xfId="0" applyNumberFormat="1" applyBorder="1" applyAlignment="1">
      <alignment vertical="center"/>
    </xf>
    <xf numFmtId="44" fontId="0" fillId="0" borderId="0" xfId="0" applyNumberFormat="1" applyAlignment="1">
      <alignment vertical="center"/>
    </xf>
    <xf numFmtId="44" fontId="0" fillId="4" borderId="12" xfId="0" applyNumberFormat="1" applyFill="1" applyBorder="1"/>
    <xf numFmtId="0" fontId="0" fillId="5" borderId="12" xfId="0" applyFill="1" applyBorder="1"/>
    <xf numFmtId="44" fontId="0" fillId="5" borderId="0" xfId="0" applyNumberFormat="1" applyFill="1"/>
    <xf numFmtId="0" fontId="12" fillId="0" borderId="0" xfId="0" applyFont="1"/>
    <xf numFmtId="0" fontId="14" fillId="0" borderId="0" xfId="0" applyFont="1"/>
    <xf numFmtId="44" fontId="0" fillId="3" borderId="0" xfId="0" applyNumberFormat="1" applyFill="1"/>
    <xf numFmtId="10" fontId="0" fillId="0" borderId="0" xfId="0" applyNumberFormat="1"/>
    <xf numFmtId="0" fontId="0" fillId="0" borderId="17" xfId="0" applyBorder="1"/>
    <xf numFmtId="0" fontId="0" fillId="0" borderId="18" xfId="0" applyBorder="1"/>
    <xf numFmtId="44" fontId="0" fillId="5" borderId="18" xfId="0" applyNumberFormat="1" applyFill="1" applyBorder="1"/>
    <xf numFmtId="44" fontId="0" fillId="0" borderId="18" xfId="0" applyNumberFormat="1" applyBorder="1"/>
    <xf numFmtId="10" fontId="0" fillId="0" borderId="17" xfId="0" applyNumberFormat="1" applyBorder="1"/>
    <xf numFmtId="44" fontId="0" fillId="3" borderId="18" xfId="0" applyNumberFormat="1" applyFill="1" applyBorder="1"/>
    <xf numFmtId="0" fontId="0" fillId="0" borderId="19" xfId="0" applyBorder="1"/>
    <xf numFmtId="0" fontId="0" fillId="0" borderId="20" xfId="0" applyBorder="1"/>
    <xf numFmtId="0" fontId="0" fillId="0" borderId="7" xfId="0" applyBorder="1"/>
    <xf numFmtId="10" fontId="0" fillId="0" borderId="7" xfId="0" applyNumberFormat="1" applyBorder="1"/>
    <xf numFmtId="0" fontId="11" fillId="0" borderId="0" xfId="0" applyFont="1"/>
    <xf numFmtId="0" fontId="8" fillId="0" borderId="0" xfId="0" applyFont="1"/>
    <xf numFmtId="14" fontId="16" fillId="0" borderId="0" xfId="0" applyNumberFormat="1" applyFont="1"/>
    <xf numFmtId="0" fontId="13" fillId="0" borderId="0" xfId="0" applyFont="1"/>
    <xf numFmtId="1" fontId="0" fillId="0" borderId="0" xfId="0" applyNumberFormat="1"/>
    <xf numFmtId="14" fontId="0" fillId="0" borderId="0" xfId="0" applyNumberFormat="1"/>
    <xf numFmtId="0" fontId="7" fillId="0" borderId="0" xfId="0" applyFont="1"/>
    <xf numFmtId="164" fontId="0" fillId="0" borderId="0" xfId="0" applyNumberFormat="1"/>
    <xf numFmtId="44" fontId="13" fillId="6" borderId="24" xfId="1" applyFont="1" applyFill="1" applyBorder="1" applyProtection="1">
      <protection locked="0"/>
    </xf>
    <xf numFmtId="44" fontId="13" fillId="0" borderId="24" xfId="1" applyFont="1" applyFill="1" applyBorder="1"/>
    <xf numFmtId="44" fontId="13" fillId="0" borderId="22" xfId="1" applyFont="1" applyFill="1" applyBorder="1"/>
    <xf numFmtId="44" fontId="13" fillId="0" borderId="0" xfId="1" applyFont="1" applyFill="1" applyBorder="1"/>
    <xf numFmtId="165" fontId="0" fillId="0" borderId="0" xfId="0" applyNumberFormat="1"/>
    <xf numFmtId="164" fontId="7" fillId="0" borderId="0" xfId="0" applyNumberFormat="1" applyFont="1"/>
    <xf numFmtId="2" fontId="0" fillId="0" borderId="0" xfId="0" applyNumberFormat="1"/>
    <xf numFmtId="0" fontId="7" fillId="0" borderId="24" xfId="0" applyFont="1" applyBorder="1"/>
    <xf numFmtId="0" fontId="0" fillId="0" borderId="24" xfId="0" applyBorder="1"/>
    <xf numFmtId="10" fontId="0" fillId="6" borderId="24" xfId="2" applyNumberFormat="1" applyFont="1" applyFill="1" applyBorder="1" applyAlignment="1" applyProtection="1">
      <protection locked="0"/>
    </xf>
    <xf numFmtId="44" fontId="0" fillId="0" borderId="24" xfId="1" applyFont="1" applyFill="1" applyBorder="1" applyAlignment="1" applyProtection="1"/>
    <xf numFmtId="44" fontId="13" fillId="7" borderId="24" xfId="1" applyFont="1" applyFill="1" applyBorder="1"/>
    <xf numFmtId="44" fontId="0" fillId="8" borderId="24" xfId="0" applyNumberFormat="1" applyFill="1" applyBorder="1"/>
    <xf numFmtId="0" fontId="6" fillId="0" borderId="9" xfId="0" applyFont="1" applyBorder="1"/>
    <xf numFmtId="44" fontId="0" fillId="0" borderId="24" xfId="0" applyNumberFormat="1" applyBorder="1"/>
    <xf numFmtId="0" fontId="0" fillId="0" borderId="11" xfId="0" applyBorder="1"/>
    <xf numFmtId="0" fontId="6" fillId="0" borderId="12" xfId="0" applyFont="1" applyBorder="1"/>
    <xf numFmtId="44" fontId="0" fillId="3" borderId="12" xfId="0" applyNumberFormat="1" applyFill="1" applyBorder="1"/>
    <xf numFmtId="0" fontId="6" fillId="0" borderId="0" xfId="0" applyFont="1"/>
    <xf numFmtId="0" fontId="6" fillId="0" borderId="0" xfId="0" applyFont="1" applyAlignment="1">
      <alignment horizontal="left"/>
    </xf>
    <xf numFmtId="0" fontId="17" fillId="0" borderId="0" xfId="0" applyFont="1"/>
    <xf numFmtId="0" fontId="0" fillId="10" borderId="26" xfId="0" applyFill="1" applyBorder="1"/>
    <xf numFmtId="0" fontId="0" fillId="0" borderId="27" xfId="0" applyBorder="1"/>
    <xf numFmtId="10" fontId="0" fillId="2" borderId="7" xfId="0" applyNumberFormat="1" applyFill="1" applyBorder="1" applyProtection="1">
      <protection locked="0"/>
    </xf>
    <xf numFmtId="10" fontId="0" fillId="2" borderId="8" xfId="0" applyNumberFormat="1" applyFill="1" applyBorder="1" applyProtection="1">
      <protection locked="0"/>
    </xf>
    <xf numFmtId="10" fontId="0" fillId="9" borderId="3" xfId="0" applyNumberFormat="1" applyFill="1" applyBorder="1" applyProtection="1">
      <protection locked="0"/>
    </xf>
    <xf numFmtId="10" fontId="0" fillId="2" borderId="17" xfId="0" applyNumberFormat="1" applyFill="1" applyBorder="1" applyProtection="1">
      <protection locked="0"/>
    </xf>
    <xf numFmtId="10" fontId="0" fillId="2" borderId="15" xfId="0" applyNumberFormat="1" applyFill="1" applyBorder="1" applyProtection="1">
      <protection locked="0"/>
    </xf>
    <xf numFmtId="10" fontId="0" fillId="9" borderId="15" xfId="0" applyNumberFormat="1" applyFill="1" applyBorder="1" applyProtection="1">
      <protection locked="0"/>
    </xf>
    <xf numFmtId="0" fontId="4" fillId="0" borderId="9" xfId="0" applyFont="1" applyBorder="1"/>
    <xf numFmtId="14" fontId="0" fillId="0" borderId="0" xfId="0" applyNumberFormat="1" applyAlignment="1">
      <alignment horizontal="left"/>
    </xf>
    <xf numFmtId="14" fontId="13" fillId="0" borderId="0" xfId="0" applyNumberFormat="1" applyFont="1" applyAlignment="1">
      <alignment horizontal="left"/>
    </xf>
    <xf numFmtId="10" fontId="0" fillId="11" borderId="0" xfId="0" applyNumberFormat="1" applyFill="1" applyProtection="1">
      <protection locked="0"/>
    </xf>
    <xf numFmtId="0" fontId="3" fillId="0" borderId="24" xfId="0" applyFont="1" applyBorder="1"/>
    <xf numFmtId="0" fontId="2" fillId="0" borderId="0" xfId="0" applyFont="1"/>
    <xf numFmtId="0" fontId="5" fillId="5" borderId="9" xfId="0" applyFont="1" applyFill="1" applyBorder="1" applyAlignment="1">
      <alignment horizontal="left"/>
    </xf>
    <xf numFmtId="0" fontId="17" fillId="5" borderId="11" xfId="0" applyFont="1" applyFill="1" applyBorder="1"/>
    <xf numFmtId="0" fontId="0" fillId="0" borderId="1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0" xfId="0" applyAlignment="1">
      <alignment horizontal="center"/>
    </xf>
    <xf numFmtId="0" fontId="13" fillId="5" borderId="10" xfId="0" applyFont="1" applyFill="1" applyBorder="1" applyAlignment="1">
      <alignment horizontal="left"/>
    </xf>
    <xf numFmtId="0" fontId="13" fillId="5" borderId="11" xfId="0" applyFont="1" applyFill="1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6" borderId="22" xfId="0" applyFill="1" applyBorder="1" applyProtection="1">
      <protection locked="0"/>
    </xf>
    <xf numFmtId="0" fontId="0" fillId="6" borderId="23" xfId="0" applyFill="1" applyBorder="1" applyProtection="1">
      <protection locked="0"/>
    </xf>
    <xf numFmtId="0" fontId="0" fillId="0" borderId="22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8" borderId="24" xfId="0" applyFill="1" applyBorder="1" applyAlignment="1">
      <alignment horizontal="left"/>
    </xf>
    <xf numFmtId="9" fontId="1" fillId="6" borderId="9" xfId="2" applyFont="1" applyFill="1" applyBorder="1" applyAlignment="1" applyProtection="1">
      <protection locked="0" hidden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customschemas.google.com/relationships/workbookmetadata" Target="metadata"/><Relationship Id="rId10" Type="http://schemas.openxmlformats.org/officeDocument/2006/relationships/customXml" Target="../customXml/item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koopmeestersnl.sharepoint.com/sites/IM/Gedeelde%20documenten/01.%20klanten/KW1C/Inhuur%202023/4.%20Strategie/KW1C%20Inhuur%20prijsblad%20OBP.xlsx" TargetMode="External"/><Relationship Id="rId1" Type="http://schemas.openxmlformats.org/officeDocument/2006/relationships/externalLinkPath" Target="KW1C%20Inhuur%20prijsblad%20OB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1 uitzenden"/>
      <sheetName val="P2 detacheren"/>
    </sheetNames>
    <sheetDataSet>
      <sheetData sheetId="0" refreshError="1">
        <row r="2">
          <cell r="A2" t="str">
            <v>Inhuur Onderwijzend personeel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6"/>
  <sheetViews>
    <sheetView tabSelected="1" topLeftCell="A34" zoomScaleNormal="100" workbookViewId="0">
      <selection activeCell="L37" sqref="L37"/>
    </sheetView>
  </sheetViews>
  <sheetFormatPr defaultColWidth="14.42578125" defaultRowHeight="15" customHeight="1" x14ac:dyDescent="0.25"/>
  <cols>
    <col min="1" max="1" width="10.140625" customWidth="1"/>
    <col min="2" max="2" width="32.42578125" customWidth="1"/>
    <col min="3" max="3" width="12.28515625" customWidth="1"/>
    <col min="4" max="4" width="25.28515625" bestFit="1" customWidth="1"/>
    <col min="5" max="12" width="12.28515625" customWidth="1"/>
    <col min="13" max="13" width="8.5703125" customWidth="1"/>
    <col min="14" max="28" width="7.5703125" customWidth="1"/>
  </cols>
  <sheetData>
    <row r="1" spans="1:12" ht="14.25" customHeight="1" x14ac:dyDescent="0.25">
      <c r="A1" s="43" t="s">
        <v>44</v>
      </c>
    </row>
    <row r="2" spans="1:12" ht="14.25" customHeight="1" x14ac:dyDescent="0.25">
      <c r="A2" t="s">
        <v>45</v>
      </c>
    </row>
    <row r="3" spans="1:12" ht="14.25" customHeight="1" x14ac:dyDescent="0.25">
      <c r="A3" s="84" t="s">
        <v>71</v>
      </c>
    </row>
    <row r="4" spans="1:12" ht="14.25" customHeight="1" x14ac:dyDescent="0.25">
      <c r="A4" s="80">
        <v>45203</v>
      </c>
    </row>
    <row r="5" spans="1:12" ht="14.25" customHeight="1" x14ac:dyDescent="0.25">
      <c r="A5" s="2"/>
    </row>
    <row r="6" spans="1:12" ht="14.25" customHeight="1" x14ac:dyDescent="0.25">
      <c r="A6" s="3" t="s">
        <v>0</v>
      </c>
      <c r="B6" s="1"/>
    </row>
    <row r="7" spans="1:12" ht="14.25" customHeight="1" x14ac:dyDescent="0.25">
      <c r="A7" s="2" t="s">
        <v>58</v>
      </c>
    </row>
    <row r="8" spans="1:12" ht="14.25" customHeight="1" x14ac:dyDescent="0.25">
      <c r="A8" s="2" t="s">
        <v>46</v>
      </c>
    </row>
    <row r="9" spans="1:12" ht="14.25" customHeight="1" x14ac:dyDescent="0.25">
      <c r="A9" s="2" t="s">
        <v>1</v>
      </c>
    </row>
    <row r="10" spans="1:12" ht="14.25" customHeight="1" x14ac:dyDescent="0.25">
      <c r="A10" s="2" t="s">
        <v>63</v>
      </c>
    </row>
    <row r="11" spans="1:12" ht="14.25" customHeight="1" x14ac:dyDescent="0.25">
      <c r="A11" s="4"/>
      <c r="B11" s="5"/>
      <c r="C11" s="5"/>
      <c r="D11" s="5"/>
      <c r="E11" s="5"/>
      <c r="F11" s="5"/>
      <c r="G11" s="5"/>
      <c r="H11" s="5"/>
      <c r="I11" s="5"/>
      <c r="J11" s="5"/>
    </row>
    <row r="12" spans="1:12" ht="14.25" customHeight="1" x14ac:dyDescent="0.25">
      <c r="A12" s="2"/>
    </row>
    <row r="13" spans="1:12" ht="14.25" customHeight="1" x14ac:dyDescent="0.25">
      <c r="C13" s="87" t="s">
        <v>64</v>
      </c>
      <c r="D13" s="88"/>
      <c r="E13" s="89" t="s">
        <v>65</v>
      </c>
      <c r="F13" s="90"/>
      <c r="G13" s="95"/>
      <c r="H13" s="95"/>
      <c r="I13" s="42"/>
      <c r="J13" s="29"/>
      <c r="L13" s="42"/>
    </row>
    <row r="14" spans="1:12" ht="14.25" customHeight="1" x14ac:dyDescent="0.25">
      <c r="C14" s="91" t="s">
        <v>2</v>
      </c>
      <c r="D14" s="92"/>
      <c r="E14" s="93" t="s">
        <v>3</v>
      </c>
      <c r="F14" s="94"/>
      <c r="G14" s="95"/>
      <c r="H14" s="95"/>
      <c r="I14" s="42"/>
      <c r="J14" s="29"/>
      <c r="L14" s="42"/>
    </row>
    <row r="15" spans="1:12" ht="14.25" customHeight="1" x14ac:dyDescent="0.25">
      <c r="A15" s="6"/>
      <c r="B15" s="7"/>
      <c r="C15" s="8"/>
      <c r="E15" s="32"/>
      <c r="F15" s="33"/>
      <c r="J15" s="29"/>
    </row>
    <row r="16" spans="1:12" ht="14.25" customHeight="1" x14ac:dyDescent="0.25">
      <c r="A16" s="10" t="s">
        <v>4</v>
      </c>
      <c r="B16" t="s">
        <v>5</v>
      </c>
      <c r="C16" s="8"/>
      <c r="D16" s="27">
        <v>20</v>
      </c>
      <c r="E16" s="32"/>
      <c r="F16" s="34">
        <v>20</v>
      </c>
      <c r="H16" s="11"/>
      <c r="I16" s="11"/>
      <c r="J16" s="29"/>
      <c r="L16" s="11"/>
    </row>
    <row r="17" spans="1:12" ht="14.25" customHeight="1" x14ac:dyDescent="0.25">
      <c r="A17" s="10"/>
      <c r="B17" t="s">
        <v>6</v>
      </c>
      <c r="C17" s="73">
        <v>0</v>
      </c>
      <c r="D17" s="11"/>
      <c r="E17" s="76">
        <v>0</v>
      </c>
      <c r="F17" s="35"/>
      <c r="G17" s="31"/>
      <c r="H17" s="11"/>
      <c r="I17" s="11"/>
      <c r="J17" s="29"/>
      <c r="L17" s="11"/>
    </row>
    <row r="18" spans="1:12" ht="14.25" customHeight="1" x14ac:dyDescent="0.25">
      <c r="A18" s="10"/>
      <c r="C18" s="8"/>
      <c r="D18" s="11">
        <f>D16+(D16*C17)</f>
        <v>20</v>
      </c>
      <c r="E18" s="32"/>
      <c r="F18" s="35">
        <f>F16+(F16*E17)</f>
        <v>20</v>
      </c>
      <c r="H18" s="11"/>
      <c r="I18" s="11"/>
      <c r="J18" s="29"/>
      <c r="L18" s="11"/>
    </row>
    <row r="19" spans="1:12" ht="14.25" customHeight="1" x14ac:dyDescent="0.25">
      <c r="A19" s="10"/>
      <c r="B19" s="9"/>
      <c r="C19" s="8"/>
      <c r="E19" s="32"/>
      <c r="F19" s="33"/>
    </row>
    <row r="20" spans="1:12" ht="14.25" customHeight="1" x14ac:dyDescent="0.25">
      <c r="A20" s="10" t="s">
        <v>7</v>
      </c>
      <c r="B20" s="9" t="s">
        <v>8</v>
      </c>
      <c r="C20" s="73">
        <v>0</v>
      </c>
      <c r="E20" s="76">
        <v>0</v>
      </c>
      <c r="F20" s="33"/>
      <c r="G20" s="31"/>
    </row>
    <row r="21" spans="1:12" ht="14.25" customHeight="1" x14ac:dyDescent="0.25">
      <c r="A21" s="10"/>
      <c r="B21" s="9" t="s">
        <v>9</v>
      </c>
      <c r="C21" s="73">
        <v>0</v>
      </c>
      <c r="E21" s="76">
        <v>0</v>
      </c>
      <c r="F21" s="33"/>
      <c r="G21" s="31"/>
    </row>
    <row r="22" spans="1:12" ht="14.25" customHeight="1" x14ac:dyDescent="0.25">
      <c r="A22" s="10"/>
      <c r="B22" s="9" t="s">
        <v>10</v>
      </c>
      <c r="C22" s="73">
        <v>0</v>
      </c>
      <c r="E22" s="76">
        <v>0</v>
      </c>
      <c r="F22" s="33"/>
      <c r="G22" s="31"/>
    </row>
    <row r="23" spans="1:12" ht="14.25" customHeight="1" x14ac:dyDescent="0.25">
      <c r="A23" s="10"/>
      <c r="B23" s="9" t="s">
        <v>11</v>
      </c>
      <c r="C23" s="73">
        <v>0</v>
      </c>
      <c r="E23" s="76">
        <v>0</v>
      </c>
      <c r="F23" s="33"/>
      <c r="G23" s="31"/>
    </row>
    <row r="24" spans="1:12" ht="14.25" customHeight="1" x14ac:dyDescent="0.25">
      <c r="A24" s="10"/>
      <c r="B24" s="9" t="s">
        <v>12</v>
      </c>
      <c r="C24" s="73">
        <v>0</v>
      </c>
      <c r="E24" s="76">
        <v>0</v>
      </c>
      <c r="F24" s="33"/>
      <c r="G24" s="31"/>
    </row>
    <row r="25" spans="1:12" ht="14.25" customHeight="1" x14ac:dyDescent="0.25">
      <c r="A25" s="10"/>
      <c r="B25" s="9" t="s">
        <v>13</v>
      </c>
      <c r="C25" s="73">
        <v>0</v>
      </c>
      <c r="E25" s="76">
        <v>0</v>
      </c>
      <c r="F25" s="33"/>
      <c r="G25" s="31"/>
    </row>
    <row r="26" spans="1:12" ht="14.25" customHeight="1" x14ac:dyDescent="0.25">
      <c r="A26" s="10"/>
      <c r="B26" s="9" t="s">
        <v>14</v>
      </c>
      <c r="C26" s="73">
        <v>0</v>
      </c>
      <c r="E26" s="76">
        <v>0</v>
      </c>
      <c r="F26" s="33"/>
      <c r="G26" s="31"/>
    </row>
    <row r="27" spans="1:12" ht="14.25" customHeight="1" x14ac:dyDescent="0.25">
      <c r="A27" s="10"/>
      <c r="B27" s="9" t="s">
        <v>15</v>
      </c>
      <c r="C27" s="74">
        <v>0</v>
      </c>
      <c r="E27" s="77">
        <v>0</v>
      </c>
      <c r="F27" s="33"/>
      <c r="G27" s="31"/>
    </row>
    <row r="28" spans="1:12" ht="14.25" customHeight="1" x14ac:dyDescent="0.25">
      <c r="A28" s="10"/>
      <c r="B28" s="9"/>
      <c r="C28" s="12">
        <f>SUM(C20:C27)</f>
        <v>0</v>
      </c>
      <c r="E28" s="36">
        <f>SUM(E20:E27)</f>
        <v>0</v>
      </c>
      <c r="F28" s="33"/>
      <c r="G28" s="31"/>
    </row>
    <row r="29" spans="1:12" ht="14.25" customHeight="1" x14ac:dyDescent="0.25">
      <c r="A29" s="10"/>
      <c r="B29" s="9"/>
      <c r="C29" s="12"/>
      <c r="D29" s="11">
        <f>D18+(D18*C28)</f>
        <v>20</v>
      </c>
      <c r="E29" s="36"/>
      <c r="F29" s="35">
        <f>F18+(F18*E28)</f>
        <v>20</v>
      </c>
      <c r="G29" s="31"/>
      <c r="H29" s="11"/>
      <c r="I29" s="11"/>
      <c r="L29" s="11"/>
    </row>
    <row r="30" spans="1:12" ht="14.25" customHeight="1" x14ac:dyDescent="0.25">
      <c r="A30" s="10"/>
      <c r="B30" s="9"/>
      <c r="C30" s="12"/>
      <c r="D30" s="11"/>
      <c r="E30" s="36"/>
      <c r="F30" s="35"/>
      <c r="G30" s="31"/>
      <c r="H30" s="11"/>
      <c r="I30" s="11"/>
      <c r="L30" s="11"/>
    </row>
    <row r="31" spans="1:12" ht="14.25" customHeight="1" x14ac:dyDescent="0.25">
      <c r="A31" s="10"/>
      <c r="B31" s="9" t="s">
        <v>16</v>
      </c>
      <c r="C31" s="73">
        <v>0</v>
      </c>
      <c r="E31" s="76">
        <v>0</v>
      </c>
      <c r="F31" s="33"/>
      <c r="G31" s="31"/>
    </row>
    <row r="32" spans="1:12" ht="14.25" customHeight="1" x14ac:dyDescent="0.25">
      <c r="A32" s="10"/>
      <c r="B32" s="9" t="s">
        <v>17</v>
      </c>
      <c r="C32" s="75">
        <v>0</v>
      </c>
      <c r="E32" s="78">
        <v>0</v>
      </c>
      <c r="F32" s="33"/>
      <c r="G32" s="31"/>
      <c r="J32" s="29"/>
    </row>
    <row r="33" spans="1:14" ht="14.25" customHeight="1" x14ac:dyDescent="0.25">
      <c r="A33" s="10"/>
      <c r="B33" s="9"/>
      <c r="C33" s="12">
        <f>C31+C32</f>
        <v>0</v>
      </c>
      <c r="E33" s="36">
        <f>E31+E32</f>
        <v>0</v>
      </c>
      <c r="F33" s="33"/>
      <c r="G33" s="31"/>
      <c r="J33" s="29"/>
    </row>
    <row r="34" spans="1:14" ht="14.25" customHeight="1" x14ac:dyDescent="0.25">
      <c r="A34" s="10"/>
      <c r="B34" s="9"/>
      <c r="C34" s="8"/>
      <c r="D34" s="11">
        <f>D29+(D29*C33)</f>
        <v>20</v>
      </c>
      <c r="E34" s="32"/>
      <c r="F34" s="35">
        <f>F29+(F29*E33)</f>
        <v>20</v>
      </c>
      <c r="H34" s="11"/>
      <c r="I34" s="11"/>
      <c r="J34" s="29"/>
      <c r="L34" s="11"/>
    </row>
    <row r="35" spans="1:14" ht="14.25" customHeight="1" x14ac:dyDescent="0.25">
      <c r="A35" s="10"/>
      <c r="B35" s="9"/>
      <c r="C35" s="8"/>
      <c r="E35" s="32"/>
      <c r="F35" s="33"/>
      <c r="J35" s="29"/>
    </row>
    <row r="36" spans="1:14" ht="14.25" customHeight="1" x14ac:dyDescent="0.25">
      <c r="A36" s="10" t="s">
        <v>18</v>
      </c>
      <c r="B36" s="9" t="s">
        <v>19</v>
      </c>
      <c r="C36" s="73">
        <v>0</v>
      </c>
      <c r="E36" s="76">
        <v>0</v>
      </c>
      <c r="F36" s="33"/>
      <c r="G36" s="31"/>
      <c r="J36" s="29"/>
    </row>
    <row r="37" spans="1:14" ht="14.25" customHeight="1" x14ac:dyDescent="0.25">
      <c r="A37" s="10"/>
      <c r="B37" s="9" t="s">
        <v>20</v>
      </c>
      <c r="C37" s="73">
        <v>0</v>
      </c>
      <c r="E37" s="76">
        <v>0</v>
      </c>
      <c r="F37" s="33"/>
      <c r="G37" s="31"/>
      <c r="J37" s="29"/>
    </row>
    <row r="38" spans="1:14" ht="14.25" customHeight="1" x14ac:dyDescent="0.25">
      <c r="A38" s="10"/>
      <c r="B38" s="9" t="s">
        <v>21</v>
      </c>
      <c r="C38" s="73">
        <v>0</v>
      </c>
      <c r="E38" s="76">
        <v>0</v>
      </c>
      <c r="F38" s="33"/>
      <c r="G38" s="31"/>
      <c r="K38" s="31"/>
    </row>
    <row r="39" spans="1:14" ht="14.25" customHeight="1" x14ac:dyDescent="0.25">
      <c r="A39" s="10"/>
      <c r="B39" s="9" t="s">
        <v>22</v>
      </c>
      <c r="C39" s="73">
        <v>0</v>
      </c>
      <c r="E39" s="76">
        <v>0</v>
      </c>
      <c r="F39" s="33"/>
      <c r="G39" s="31"/>
      <c r="K39" s="31"/>
    </row>
    <row r="40" spans="1:14" ht="14.25" customHeight="1" x14ac:dyDescent="0.25">
      <c r="A40" s="10"/>
      <c r="B40" s="9" t="s">
        <v>23</v>
      </c>
      <c r="C40" s="73">
        <v>0</v>
      </c>
      <c r="E40" s="76">
        <v>0</v>
      </c>
      <c r="F40" s="33"/>
      <c r="G40" s="31"/>
      <c r="K40" s="31"/>
    </row>
    <row r="41" spans="1:14" ht="14.25" customHeight="1" x14ac:dyDescent="0.25">
      <c r="A41" s="10"/>
      <c r="B41" s="9" t="s">
        <v>24</v>
      </c>
      <c r="C41" s="73">
        <v>0</v>
      </c>
      <c r="E41" s="76">
        <v>0</v>
      </c>
      <c r="F41" s="33"/>
      <c r="G41" s="31"/>
      <c r="K41" s="31"/>
    </row>
    <row r="42" spans="1:14" ht="14.25" customHeight="1" x14ac:dyDescent="0.25">
      <c r="A42" s="10"/>
      <c r="B42" s="9" t="s">
        <v>25</v>
      </c>
      <c r="C42" s="73">
        <v>0</v>
      </c>
      <c r="E42" s="76">
        <v>0</v>
      </c>
      <c r="F42" s="33"/>
      <c r="G42" s="31"/>
      <c r="K42" s="31"/>
    </row>
    <row r="43" spans="1:14" ht="14.25" customHeight="1" x14ac:dyDescent="0.25">
      <c r="A43" s="10"/>
      <c r="B43" s="9" t="s">
        <v>26</v>
      </c>
      <c r="C43" s="73">
        <v>0</v>
      </c>
      <c r="E43" s="76">
        <v>0</v>
      </c>
      <c r="F43" s="33"/>
      <c r="G43" s="31"/>
      <c r="K43" s="31"/>
    </row>
    <row r="44" spans="1:14" ht="14.25" customHeight="1" x14ac:dyDescent="0.25">
      <c r="A44" s="10"/>
      <c r="B44" s="9" t="s">
        <v>27</v>
      </c>
      <c r="C44" s="73">
        <v>0</v>
      </c>
      <c r="E44" s="76">
        <v>0</v>
      </c>
      <c r="F44" s="33"/>
      <c r="G44" s="31"/>
      <c r="K44" s="31"/>
    </row>
    <row r="45" spans="1:14" ht="14.25" customHeight="1" x14ac:dyDescent="0.25">
      <c r="A45" s="10"/>
      <c r="B45" s="9" t="s">
        <v>28</v>
      </c>
      <c r="C45" s="73"/>
      <c r="E45" s="36"/>
      <c r="F45" s="33"/>
      <c r="G45" s="31"/>
      <c r="K45" s="31"/>
    </row>
    <row r="46" spans="1:14" ht="14.25" customHeight="1" x14ac:dyDescent="0.25">
      <c r="A46" s="10"/>
      <c r="B46" s="9" t="s">
        <v>29</v>
      </c>
      <c r="C46" s="12">
        <v>0</v>
      </c>
      <c r="E46" s="76">
        <v>0</v>
      </c>
      <c r="F46" s="33"/>
      <c r="G46" s="31"/>
      <c r="K46" s="31"/>
      <c r="N46" t="s">
        <v>73</v>
      </c>
    </row>
    <row r="47" spans="1:14" ht="14.25" customHeight="1" x14ac:dyDescent="0.25">
      <c r="A47" s="10"/>
      <c r="B47" s="9" t="s">
        <v>30</v>
      </c>
      <c r="C47" s="74">
        <v>0</v>
      </c>
      <c r="E47" s="77">
        <v>0</v>
      </c>
      <c r="F47" s="33"/>
      <c r="G47" s="31"/>
      <c r="K47" s="31"/>
    </row>
    <row r="48" spans="1:14" ht="14.25" customHeight="1" x14ac:dyDescent="0.25">
      <c r="A48" s="10"/>
      <c r="B48" s="9"/>
      <c r="C48" s="12">
        <f>SUM(C36:C47)</f>
        <v>0</v>
      </c>
      <c r="E48" s="36">
        <f>SUM(E36:E47)</f>
        <v>0</v>
      </c>
      <c r="F48" s="33"/>
      <c r="G48" s="31"/>
      <c r="K48" s="31"/>
    </row>
    <row r="49" spans="1:13" ht="14.25" customHeight="1" x14ac:dyDescent="0.25">
      <c r="A49" s="10"/>
      <c r="B49" s="9"/>
      <c r="C49" s="8"/>
      <c r="D49" s="11">
        <f>D34+(D34*C48)</f>
        <v>20</v>
      </c>
      <c r="E49" s="32"/>
      <c r="F49" s="35">
        <f>F34+(F34*E48)</f>
        <v>20</v>
      </c>
      <c r="H49" s="11"/>
      <c r="I49" s="11"/>
      <c r="J49" s="11"/>
      <c r="L49" s="11"/>
    </row>
    <row r="50" spans="1:13" ht="14.25" customHeight="1" x14ac:dyDescent="0.25">
      <c r="A50" s="10"/>
      <c r="B50" s="9"/>
      <c r="C50" s="8"/>
      <c r="D50" s="11"/>
      <c r="E50" s="32"/>
      <c r="F50" s="35"/>
      <c r="H50" s="11"/>
      <c r="I50" s="11"/>
      <c r="J50" s="11"/>
      <c r="L50" s="11"/>
    </row>
    <row r="51" spans="1:13" ht="14.25" customHeight="1" x14ac:dyDescent="0.25">
      <c r="A51" s="10"/>
      <c r="B51" s="9"/>
      <c r="C51" s="8"/>
      <c r="D51" s="11"/>
      <c r="E51" s="32"/>
      <c r="F51" s="35"/>
      <c r="H51" s="11"/>
      <c r="I51" s="11"/>
      <c r="J51" s="11"/>
      <c r="L51" s="11"/>
    </row>
    <row r="52" spans="1:13" ht="14.25" customHeight="1" x14ac:dyDescent="0.25">
      <c r="A52" s="13" t="s">
        <v>31</v>
      </c>
      <c r="B52" s="14" t="s">
        <v>32</v>
      </c>
      <c r="C52" s="73">
        <v>0</v>
      </c>
      <c r="E52" s="76">
        <v>0</v>
      </c>
      <c r="F52" s="33"/>
      <c r="G52" s="31"/>
      <c r="K52" s="31"/>
      <c r="M52" s="28"/>
    </row>
    <row r="53" spans="1:13" ht="14.25" customHeight="1" x14ac:dyDescent="0.25">
      <c r="A53" s="8"/>
      <c r="B53" s="15" t="s">
        <v>33</v>
      </c>
      <c r="C53" s="74">
        <v>0</v>
      </c>
      <c r="E53" s="77">
        <v>0</v>
      </c>
      <c r="F53" s="33"/>
      <c r="G53" s="31"/>
      <c r="K53" s="31"/>
    </row>
    <row r="54" spans="1:13" ht="14.25" customHeight="1" x14ac:dyDescent="0.25">
      <c r="A54" s="8"/>
      <c r="B54" s="16"/>
      <c r="C54" s="12">
        <f>SUM(C52:C53)</f>
        <v>0</v>
      </c>
      <c r="E54" s="36">
        <f>SUM(E52:E53)</f>
        <v>0</v>
      </c>
      <c r="F54" s="33"/>
      <c r="G54" s="31"/>
      <c r="K54" s="31"/>
    </row>
    <row r="55" spans="1:13" ht="14.25" customHeight="1" x14ac:dyDescent="0.25">
      <c r="A55" s="40"/>
      <c r="B55" s="16"/>
      <c r="C55" s="41"/>
      <c r="E55" s="36"/>
      <c r="F55" s="33"/>
      <c r="G55" s="31"/>
      <c r="K55" s="31"/>
    </row>
    <row r="56" spans="1:13" ht="14.25" customHeight="1" x14ac:dyDescent="0.25">
      <c r="A56" s="8"/>
      <c r="B56" s="16" t="s">
        <v>34</v>
      </c>
      <c r="C56" s="8"/>
      <c r="D56" s="30">
        <f>(D49+(D49*C54))</f>
        <v>20</v>
      </c>
      <c r="E56" s="32"/>
      <c r="F56" s="37">
        <f>(F49+(F49*E54))</f>
        <v>20</v>
      </c>
      <c r="H56" s="11"/>
      <c r="I56" s="11"/>
      <c r="J56" s="11"/>
      <c r="L56" s="11"/>
    </row>
    <row r="57" spans="1:13" ht="14.25" customHeight="1" x14ac:dyDescent="0.25">
      <c r="A57" s="40"/>
      <c r="B57" s="16"/>
      <c r="C57" s="40"/>
      <c r="D57" s="11"/>
      <c r="E57" s="32"/>
      <c r="F57" s="35"/>
      <c r="H57" s="11"/>
      <c r="I57" s="11"/>
      <c r="J57" s="11"/>
      <c r="L57" s="11"/>
    </row>
    <row r="58" spans="1:13" ht="14.25" customHeight="1" x14ac:dyDescent="0.25">
      <c r="A58" s="17"/>
      <c r="B58" s="18" t="s">
        <v>59</v>
      </c>
      <c r="C58" s="17"/>
      <c r="D58" s="39">
        <f>D56/D16</f>
        <v>1</v>
      </c>
      <c r="E58" s="38"/>
      <c r="F58" s="39">
        <f>F56/F16</f>
        <v>1</v>
      </c>
    </row>
    <row r="59" spans="1:13" ht="14.25" customHeight="1" x14ac:dyDescent="0.25"/>
    <row r="60" spans="1:13" ht="14.25" customHeight="1" x14ac:dyDescent="0.25">
      <c r="A60" t="s">
        <v>35</v>
      </c>
    </row>
    <row r="61" spans="1:13" ht="14.25" customHeight="1" x14ac:dyDescent="0.25">
      <c r="A61" t="s">
        <v>36</v>
      </c>
    </row>
    <row r="62" spans="1:13" ht="14.25" customHeight="1" x14ac:dyDescent="0.25">
      <c r="A62" t="s">
        <v>37</v>
      </c>
    </row>
    <row r="63" spans="1:13" ht="14.25" customHeight="1" x14ac:dyDescent="0.25"/>
    <row r="64" spans="1:13" ht="14.25" customHeight="1" x14ac:dyDescent="0.25">
      <c r="B64" s="19"/>
      <c r="C64" s="20"/>
      <c r="D64" s="20"/>
      <c r="E64" s="20"/>
      <c r="F64" s="20"/>
      <c r="G64" s="65"/>
      <c r="H64" s="66" t="s">
        <v>60</v>
      </c>
      <c r="I64" s="21"/>
      <c r="J64" s="22" t="s">
        <v>38</v>
      </c>
    </row>
    <row r="65" spans="2:10" ht="14.25" customHeight="1" x14ac:dyDescent="0.25">
      <c r="B65" s="79" t="s">
        <v>64</v>
      </c>
      <c r="C65" s="20" t="s">
        <v>39</v>
      </c>
      <c r="D65" s="19"/>
      <c r="E65" s="20"/>
      <c r="F65" s="20"/>
      <c r="G65" s="65"/>
      <c r="H65" s="26">
        <v>50</v>
      </c>
      <c r="I65" s="21" t="s">
        <v>40</v>
      </c>
      <c r="J65" s="23">
        <f>(D56)*H65</f>
        <v>1000</v>
      </c>
    </row>
    <row r="66" spans="2:10" ht="14.25" customHeight="1" x14ac:dyDescent="0.25">
      <c r="B66" s="63" t="s">
        <v>61</v>
      </c>
      <c r="C66" s="20" t="s">
        <v>41</v>
      </c>
      <c r="D66" s="19"/>
      <c r="E66" s="20"/>
      <c r="F66" s="20"/>
      <c r="G66" s="65"/>
      <c r="H66" s="26">
        <v>10</v>
      </c>
      <c r="I66" s="21" t="s">
        <v>40</v>
      </c>
      <c r="J66" s="23">
        <f>(F56)*H66</f>
        <v>200</v>
      </c>
    </row>
    <row r="67" spans="2:10" ht="14.25" customHeight="1" x14ac:dyDescent="0.25">
      <c r="B67" s="68"/>
      <c r="G67" s="71"/>
      <c r="J67" s="24"/>
    </row>
    <row r="68" spans="2:10" ht="14.45" customHeight="1" x14ac:dyDescent="0.25">
      <c r="B68" s="28"/>
      <c r="G68" s="72"/>
      <c r="J68" s="24"/>
    </row>
    <row r="69" spans="2:10" ht="14.25" customHeight="1" x14ac:dyDescent="0.25">
      <c r="C69" s="63" t="s">
        <v>55</v>
      </c>
      <c r="D69" s="83" t="s">
        <v>69</v>
      </c>
      <c r="E69" s="96" t="s">
        <v>68</v>
      </c>
      <c r="F69" s="96"/>
      <c r="G69" s="97"/>
    </row>
    <row r="70" spans="2:10" ht="14.25" customHeight="1" x14ac:dyDescent="0.25">
      <c r="B70" s="21" t="s">
        <v>42</v>
      </c>
      <c r="C70" s="106" t="s">
        <v>74</v>
      </c>
      <c r="D70" s="64">
        <f>D56</f>
        <v>20</v>
      </c>
      <c r="E70" s="98">
        <v>20</v>
      </c>
      <c r="F70" s="98"/>
      <c r="G70" s="99"/>
    </row>
    <row r="71" spans="2:10" ht="14.25" customHeight="1" x14ac:dyDescent="0.25"/>
    <row r="72" spans="2:10" ht="14.25" customHeight="1" x14ac:dyDescent="0.25">
      <c r="D72" t="s">
        <v>43</v>
      </c>
      <c r="G72" s="67" t="e">
        <f>C70*D70*E70</f>
        <v>#VALUE!</v>
      </c>
    </row>
    <row r="73" spans="2:10" ht="14.25" customHeight="1" x14ac:dyDescent="0.25"/>
    <row r="74" spans="2:10" ht="14.25" customHeight="1" x14ac:dyDescent="0.25">
      <c r="H74" s="85" t="s">
        <v>66</v>
      </c>
      <c r="I74" s="86"/>
      <c r="J74" s="25" t="e">
        <f>J65+J66+G72</f>
        <v>#VALUE!</v>
      </c>
    </row>
    <row r="75" spans="2:10" ht="14.25" customHeight="1" x14ac:dyDescent="0.25">
      <c r="H75" s="69"/>
      <c r="I75" s="70"/>
      <c r="J75" s="11"/>
    </row>
    <row r="76" spans="2:10" ht="14.25" customHeight="1" x14ac:dyDescent="0.25">
      <c r="C76" s="31"/>
      <c r="G76" s="82"/>
    </row>
    <row r="77" spans="2:10" ht="14.25" customHeight="1" x14ac:dyDescent="0.25">
      <c r="B77" s="28"/>
    </row>
    <row r="78" spans="2:10" ht="14.25" customHeight="1" x14ac:dyDescent="0.25">
      <c r="B78" s="29"/>
    </row>
    <row r="79" spans="2:10" ht="14.25" customHeight="1" x14ac:dyDescent="0.25"/>
    <row r="80" spans="2:1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  <row r="1001" ht="14.25" customHeight="1" x14ac:dyDescent="0.25"/>
    <row r="1002" ht="14.25" customHeight="1" x14ac:dyDescent="0.25"/>
    <row r="1003" ht="14.25" customHeight="1" x14ac:dyDescent="0.25"/>
    <row r="1004" ht="14.25" customHeight="1" x14ac:dyDescent="0.25"/>
    <row r="1005" ht="14.25" customHeight="1" x14ac:dyDescent="0.25"/>
    <row r="1006" ht="14.25" customHeight="1" x14ac:dyDescent="0.25"/>
  </sheetData>
  <sheetProtection algorithmName="SHA-512" hashValue="NjWBWoQUwBcYGTlBGXZwuHRz/dFiUredUBZsKkv7Ml3kwYyqmZ6CLYy0i1DzNcfwelhjEYhI7f7TojGzDaugfQ==" saltValue="0PZIZEwtDvnfCevpC7mEfg==" spinCount="100000" sheet="1" objects="1" scenarios="1"/>
  <mergeCells count="9">
    <mergeCell ref="H74:I74"/>
    <mergeCell ref="C13:D13"/>
    <mergeCell ref="E13:F13"/>
    <mergeCell ref="C14:D14"/>
    <mergeCell ref="E14:F14"/>
    <mergeCell ref="G13:H13"/>
    <mergeCell ref="G14:H14"/>
    <mergeCell ref="E69:G69"/>
    <mergeCell ref="E70:G70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5F2F4-ADA0-4DFB-B2D7-0D47E33C2AC6}">
  <dimension ref="A1:X964"/>
  <sheetViews>
    <sheetView topLeftCell="A4" workbookViewId="0">
      <selection activeCell="G12" sqref="G12"/>
    </sheetView>
  </sheetViews>
  <sheetFormatPr defaultColWidth="14.42578125" defaultRowHeight="15" x14ac:dyDescent="0.25"/>
  <cols>
    <col min="1" max="1" width="10.140625" customWidth="1"/>
    <col min="2" max="2" width="32.42578125" customWidth="1"/>
    <col min="3" max="10" width="12.28515625" customWidth="1"/>
    <col min="11" max="11" width="8.5703125" customWidth="1"/>
    <col min="12" max="12" width="11.7109375" customWidth="1"/>
    <col min="13" max="15" width="10.42578125" bestFit="1" customWidth="1"/>
    <col min="16" max="26" width="7.5703125" customWidth="1"/>
  </cols>
  <sheetData>
    <row r="1" spans="1:24" ht="14.25" customHeight="1" x14ac:dyDescent="0.25">
      <c r="A1" s="43" t="s">
        <v>44</v>
      </c>
    </row>
    <row r="2" spans="1:24" ht="14.25" customHeight="1" x14ac:dyDescent="0.25">
      <c r="A2" t="str">
        <f>'[1]P1 uitzenden'!A2</f>
        <v>Inhuur Onderwijzend personeel</v>
      </c>
    </row>
    <row r="3" spans="1:24" ht="14.25" customHeight="1" x14ac:dyDescent="0.25">
      <c r="A3" s="84" t="s">
        <v>72</v>
      </c>
    </row>
    <row r="4" spans="1:24" ht="14.25" customHeight="1" x14ac:dyDescent="0.25">
      <c r="A4" s="81">
        <v>45203</v>
      </c>
    </row>
    <row r="5" spans="1:24" ht="14.25" customHeight="1" x14ac:dyDescent="0.25">
      <c r="A5" s="2"/>
    </row>
    <row r="6" spans="1:24" ht="14.25" customHeight="1" x14ac:dyDescent="0.25">
      <c r="A6" s="3" t="s">
        <v>0</v>
      </c>
      <c r="B6" s="1"/>
    </row>
    <row r="7" spans="1:24" x14ac:dyDescent="0.25">
      <c r="A7" s="44" t="s">
        <v>62</v>
      </c>
      <c r="E7" s="45"/>
      <c r="F7" s="45"/>
      <c r="G7" s="11"/>
      <c r="H7" s="11"/>
      <c r="R7" s="46"/>
    </row>
    <row r="8" spans="1:24" x14ac:dyDescent="0.25">
      <c r="A8" s="44" t="s">
        <v>46</v>
      </c>
      <c r="E8" s="45"/>
      <c r="F8" s="45"/>
      <c r="G8" s="11"/>
      <c r="H8" s="11"/>
      <c r="R8" s="46"/>
    </row>
    <row r="9" spans="1:24" x14ac:dyDescent="0.25">
      <c r="E9" s="45"/>
      <c r="F9" s="45"/>
      <c r="R9" s="46"/>
    </row>
    <row r="10" spans="1:24" x14ac:dyDescent="0.25">
      <c r="E10" s="45"/>
      <c r="F10" s="45"/>
      <c r="R10" s="46"/>
    </row>
    <row r="11" spans="1:24" x14ac:dyDescent="0.25">
      <c r="B11" s="47" t="s">
        <v>47</v>
      </c>
      <c r="C11" s="100"/>
      <c r="D11" s="101"/>
      <c r="E11" s="45"/>
      <c r="F11" s="45"/>
      <c r="L11" s="29" t="s">
        <v>48</v>
      </c>
      <c r="R11" s="46"/>
    </row>
    <row r="12" spans="1:24" x14ac:dyDescent="0.25">
      <c r="E12" s="45"/>
      <c r="F12" s="45"/>
      <c r="L12" s="29" t="s">
        <v>67</v>
      </c>
      <c r="R12" s="46"/>
      <c r="S12" s="29" t="s">
        <v>49</v>
      </c>
    </row>
    <row r="13" spans="1:24" x14ac:dyDescent="0.25">
      <c r="E13" s="45"/>
      <c r="F13" s="45"/>
      <c r="R13" s="46"/>
    </row>
    <row r="14" spans="1:24" x14ac:dyDescent="0.25">
      <c r="B14" s="45" t="s">
        <v>50</v>
      </c>
      <c r="C14" s="45" t="s">
        <v>51</v>
      </c>
      <c r="D14" s="45" t="s">
        <v>52</v>
      </c>
      <c r="E14" s="45" t="s">
        <v>53</v>
      </c>
      <c r="F14" s="45" t="s">
        <v>54</v>
      </c>
      <c r="G14" s="45"/>
      <c r="H14" s="28"/>
      <c r="L14" s="48" t="s">
        <v>51</v>
      </c>
      <c r="M14" s="48" t="s">
        <v>52</v>
      </c>
      <c r="N14" s="48" t="s">
        <v>53</v>
      </c>
      <c r="O14" s="48" t="s">
        <v>54</v>
      </c>
      <c r="P14" s="48"/>
      <c r="R14" s="46"/>
      <c r="S14" s="48" t="s">
        <v>51</v>
      </c>
      <c r="T14" s="48" t="s">
        <v>52</v>
      </c>
      <c r="U14" s="48" t="s">
        <v>53</v>
      </c>
      <c r="V14" s="48" t="s">
        <v>54</v>
      </c>
      <c r="W14" s="48"/>
    </row>
    <row r="15" spans="1:24" x14ac:dyDescent="0.25">
      <c r="B15" s="45">
        <v>1</v>
      </c>
      <c r="C15" s="50"/>
      <c r="D15" s="51">
        <f>C15*T15</f>
        <v>0</v>
      </c>
      <c r="E15" s="52">
        <f>C15*U15</f>
        <v>0</v>
      </c>
      <c r="F15" s="51">
        <f>C15*V15</f>
        <v>0</v>
      </c>
      <c r="G15" s="53"/>
      <c r="H15" s="28"/>
      <c r="K15">
        <v>1</v>
      </c>
      <c r="L15" s="54">
        <v>3431</v>
      </c>
      <c r="M15" s="54">
        <v>3906</v>
      </c>
      <c r="N15" s="54">
        <v>4452</v>
      </c>
      <c r="O15" s="54">
        <v>5076</v>
      </c>
      <c r="P15" s="54"/>
      <c r="R15" s="46">
        <v>1</v>
      </c>
      <c r="S15" s="49">
        <v>1</v>
      </c>
      <c r="T15" s="49">
        <f>M15/L15</f>
        <v>1.1384436024482658</v>
      </c>
      <c r="U15" s="49">
        <f>N15/L15</f>
        <v>1.2975808802098514</v>
      </c>
      <c r="V15" s="49">
        <f>O15/L15</f>
        <v>1.4794520547945205</v>
      </c>
      <c r="W15" s="55"/>
      <c r="X15" s="56"/>
    </row>
    <row r="16" spans="1:24" x14ac:dyDescent="0.25">
      <c r="B16" s="45">
        <v>2</v>
      </c>
      <c r="C16" s="51">
        <f>C15*S16</f>
        <v>0</v>
      </c>
      <c r="D16" s="51">
        <f>C15*T16</f>
        <v>0</v>
      </c>
      <c r="E16" s="51">
        <f>C15*U16</f>
        <v>0</v>
      </c>
      <c r="F16" s="51">
        <f>C15*V16</f>
        <v>0</v>
      </c>
      <c r="G16" s="45"/>
      <c r="H16" s="28"/>
      <c r="K16">
        <v>2</v>
      </c>
      <c r="L16" s="54">
        <v>3580</v>
      </c>
      <c r="M16" s="54">
        <v>4073</v>
      </c>
      <c r="N16" s="54">
        <v>4636</v>
      </c>
      <c r="O16" s="54">
        <v>5238</v>
      </c>
      <c r="R16" s="46">
        <v>2</v>
      </c>
      <c r="S16" s="49">
        <f>L16/L15</f>
        <v>1.0434275721364035</v>
      </c>
      <c r="T16" s="49">
        <f>M16/L15</f>
        <v>1.1871174584669193</v>
      </c>
      <c r="U16" s="49">
        <f>N16/L15</f>
        <v>1.3512095598950744</v>
      </c>
      <c r="V16" s="49">
        <f>O16/L15</f>
        <v>1.5266686097347713</v>
      </c>
      <c r="W16" s="49"/>
      <c r="X16" s="56"/>
    </row>
    <row r="17" spans="2:24" x14ac:dyDescent="0.25">
      <c r="B17" s="45">
        <v>3</v>
      </c>
      <c r="C17" s="51">
        <f>C15*S17</f>
        <v>0</v>
      </c>
      <c r="D17" s="51">
        <f>C15*T17</f>
        <v>0</v>
      </c>
      <c r="E17" s="51">
        <f>C15*U17</f>
        <v>0</v>
      </c>
      <c r="F17" s="51">
        <f>C15*V17</f>
        <v>0</v>
      </c>
      <c r="G17" s="45"/>
      <c r="H17" s="28"/>
      <c r="K17">
        <v>3</v>
      </c>
      <c r="L17" s="54">
        <v>3730</v>
      </c>
      <c r="M17" s="54">
        <v>4239</v>
      </c>
      <c r="N17" s="54">
        <v>4822</v>
      </c>
      <c r="O17" s="54">
        <v>5401</v>
      </c>
      <c r="R17" s="46">
        <v>3</v>
      </c>
      <c r="S17" s="49">
        <f>L17/L15</f>
        <v>1.0871466044884872</v>
      </c>
      <c r="T17" s="49">
        <f>M17/L15</f>
        <v>1.2354998542698921</v>
      </c>
      <c r="U17" s="49">
        <f>N17/L15</f>
        <v>1.4054211600116584</v>
      </c>
      <c r="V17" s="49">
        <f>O17/L15</f>
        <v>1.5741766248907023</v>
      </c>
      <c r="W17" s="49"/>
      <c r="X17" s="56"/>
    </row>
    <row r="18" spans="2:24" x14ac:dyDescent="0.25">
      <c r="B18" s="45">
        <v>4</v>
      </c>
      <c r="C18" s="51">
        <f>C15*S18</f>
        <v>0</v>
      </c>
      <c r="D18" s="51">
        <f>C15*T18</f>
        <v>0</v>
      </c>
      <c r="E18" s="51">
        <f>C15*U18</f>
        <v>0</v>
      </c>
      <c r="F18" s="51">
        <f>C15*V18</f>
        <v>0</v>
      </c>
      <c r="G18" s="45"/>
      <c r="H18" s="28"/>
      <c r="K18">
        <v>4</v>
      </c>
      <c r="L18" s="54">
        <v>3880</v>
      </c>
      <c r="M18" s="54">
        <v>4406</v>
      </c>
      <c r="N18" s="54">
        <v>5008</v>
      </c>
      <c r="O18" s="54">
        <v>5563</v>
      </c>
      <c r="R18" s="46">
        <v>4</v>
      </c>
      <c r="S18" s="49">
        <f>L18/L15</f>
        <v>1.1308656368405712</v>
      </c>
      <c r="T18" s="49">
        <f>M18/L15</f>
        <v>1.2841737102885455</v>
      </c>
      <c r="U18" s="49">
        <f>N18/L15</f>
        <v>1.4596327601282424</v>
      </c>
      <c r="V18" s="49">
        <f>O18/L15</f>
        <v>1.6213931798309531</v>
      </c>
      <c r="W18" s="49"/>
      <c r="X18" s="56"/>
    </row>
    <row r="19" spans="2:24" x14ac:dyDescent="0.25">
      <c r="B19" s="45">
        <v>5</v>
      </c>
      <c r="C19" s="51">
        <f>C15*S19</f>
        <v>0</v>
      </c>
      <c r="D19" s="51">
        <f>C15*T19</f>
        <v>0</v>
      </c>
      <c r="E19" s="51">
        <f>C15*U19</f>
        <v>0</v>
      </c>
      <c r="F19" s="51">
        <f>C15*V19</f>
        <v>0</v>
      </c>
      <c r="G19" s="45"/>
      <c r="H19" s="28"/>
      <c r="K19">
        <v>5</v>
      </c>
      <c r="L19" s="54">
        <v>4030</v>
      </c>
      <c r="M19" s="54">
        <v>4572</v>
      </c>
      <c r="N19" s="54">
        <v>5192</v>
      </c>
      <c r="O19" s="54">
        <v>5725</v>
      </c>
      <c r="R19" s="46">
        <v>5</v>
      </c>
      <c r="S19" s="49">
        <f>L19/L15</f>
        <v>1.1745846691926551</v>
      </c>
      <c r="T19" s="49">
        <f>M19/L15</f>
        <v>1.3325561060915185</v>
      </c>
      <c r="U19" s="49">
        <f>N19/L15</f>
        <v>1.5132614398134654</v>
      </c>
      <c r="V19" s="49">
        <f>O19/L15</f>
        <v>1.6686097347712037</v>
      </c>
      <c r="W19" s="49"/>
      <c r="X19" s="56"/>
    </row>
    <row r="20" spans="2:24" x14ac:dyDescent="0.25">
      <c r="B20" s="45">
        <v>6</v>
      </c>
      <c r="C20" s="51">
        <f>C15*S20</f>
        <v>0</v>
      </c>
      <c r="D20" s="51">
        <f>C15*T20</f>
        <v>0</v>
      </c>
      <c r="E20" s="51">
        <f>C15*U20</f>
        <v>0</v>
      </c>
      <c r="F20" s="51">
        <f>C15*V20</f>
        <v>0</v>
      </c>
      <c r="G20" s="45"/>
      <c r="H20" s="28"/>
      <c r="K20">
        <v>6</v>
      </c>
      <c r="L20" s="54">
        <v>4180</v>
      </c>
      <c r="M20" s="54">
        <v>4739</v>
      </c>
      <c r="N20" s="54">
        <v>5377</v>
      </c>
      <c r="O20" s="54">
        <v>5888</v>
      </c>
      <c r="R20" s="46">
        <v>6</v>
      </c>
      <c r="S20" s="49">
        <f>L20/L15</f>
        <v>1.2183037015447391</v>
      </c>
      <c r="T20" s="49">
        <f>M20/L15</f>
        <v>1.381229962110172</v>
      </c>
      <c r="U20" s="49">
        <f>N20/L15</f>
        <v>1.5671815797143689</v>
      </c>
      <c r="V20" s="49">
        <f>O20/L15</f>
        <v>1.716117749927135</v>
      </c>
      <c r="W20" s="49"/>
      <c r="X20" s="56"/>
    </row>
    <row r="21" spans="2:24" x14ac:dyDescent="0.25">
      <c r="B21" s="45">
        <v>7</v>
      </c>
      <c r="C21" s="51">
        <f>C15*S21</f>
        <v>0</v>
      </c>
      <c r="D21" s="51">
        <f>C15*T21</f>
        <v>0</v>
      </c>
      <c r="E21" s="51">
        <f>C15*U21</f>
        <v>0</v>
      </c>
      <c r="F21" s="51">
        <f>C15*V21</f>
        <v>0</v>
      </c>
      <c r="G21" s="45"/>
      <c r="H21" s="28"/>
      <c r="K21">
        <v>7</v>
      </c>
      <c r="L21" s="54">
        <v>4330</v>
      </c>
      <c r="M21" s="54">
        <v>4906</v>
      </c>
      <c r="N21" s="54">
        <v>5563</v>
      </c>
      <c r="O21" s="54">
        <v>6050</v>
      </c>
      <c r="R21" s="46">
        <v>7</v>
      </c>
      <c r="S21" s="49">
        <f>L21/L15</f>
        <v>1.2620227338968231</v>
      </c>
      <c r="T21" s="49">
        <f>M21/L15</f>
        <v>1.4299038181288255</v>
      </c>
      <c r="U21" s="49">
        <f>N21/L15</f>
        <v>1.6213931798309531</v>
      </c>
      <c r="V21" s="49">
        <f>O21/L15</f>
        <v>1.7633343048673855</v>
      </c>
      <c r="W21" s="49"/>
      <c r="X21" s="56"/>
    </row>
    <row r="22" spans="2:24" x14ac:dyDescent="0.25">
      <c r="B22" s="45">
        <v>8</v>
      </c>
      <c r="C22" s="51">
        <f>C15*S22</f>
        <v>0</v>
      </c>
      <c r="D22" s="51">
        <f>C15*T22</f>
        <v>0</v>
      </c>
      <c r="E22" s="51">
        <f>C15*U22</f>
        <v>0</v>
      </c>
      <c r="F22" s="51">
        <f>C15*V22</f>
        <v>0</v>
      </c>
      <c r="G22" s="45"/>
      <c r="H22" s="28"/>
      <c r="K22">
        <v>8</v>
      </c>
      <c r="L22" s="54">
        <v>4479</v>
      </c>
      <c r="M22" s="54">
        <v>5072</v>
      </c>
      <c r="N22" s="54">
        <v>5747</v>
      </c>
      <c r="O22" s="54">
        <v>6212</v>
      </c>
      <c r="R22" s="46">
        <v>8</v>
      </c>
      <c r="S22" s="49">
        <f>L22/L15</f>
        <v>1.3054503060332265</v>
      </c>
      <c r="T22" s="49">
        <f>M22/L15</f>
        <v>1.4782862139317983</v>
      </c>
      <c r="U22" s="49">
        <f>N22/L15</f>
        <v>1.6750218595161761</v>
      </c>
      <c r="V22" s="49">
        <f>O22/L15</f>
        <v>1.8105508598076363</v>
      </c>
      <c r="W22" s="49"/>
      <c r="X22" s="56"/>
    </row>
    <row r="23" spans="2:24" x14ac:dyDescent="0.25">
      <c r="B23" s="45">
        <v>9</v>
      </c>
      <c r="C23" s="51">
        <f>C15*S23</f>
        <v>0</v>
      </c>
      <c r="D23" s="51">
        <f>C15*T23</f>
        <v>0</v>
      </c>
      <c r="E23" s="51">
        <f>C15*U23</f>
        <v>0</v>
      </c>
      <c r="F23" s="51">
        <f>C15*V23</f>
        <v>0</v>
      </c>
      <c r="G23" s="45"/>
      <c r="H23" s="28"/>
      <c r="K23">
        <v>9</v>
      </c>
      <c r="L23" s="54">
        <v>4629</v>
      </c>
      <c r="M23" s="54">
        <v>5239</v>
      </c>
      <c r="N23" s="54">
        <v>5933</v>
      </c>
      <c r="O23" s="54">
        <v>6375</v>
      </c>
      <c r="R23" s="46">
        <v>9</v>
      </c>
      <c r="S23" s="49">
        <f>L23/L15</f>
        <v>1.3491693383853105</v>
      </c>
      <c r="T23" s="49">
        <f>M23/L15</f>
        <v>1.5269600699504517</v>
      </c>
      <c r="U23" s="49">
        <f>N23/L15</f>
        <v>1.7292334596327601</v>
      </c>
      <c r="V23" s="49">
        <f>O23/L15</f>
        <v>1.8580588749635674</v>
      </c>
      <c r="W23" s="49"/>
      <c r="X23" s="56"/>
    </row>
    <row r="24" spans="2:24" x14ac:dyDescent="0.25">
      <c r="B24" s="45">
        <v>10</v>
      </c>
      <c r="C24" s="51">
        <f>C15*S24</f>
        <v>0</v>
      </c>
      <c r="D24" s="51">
        <f>C15*T24</f>
        <v>0</v>
      </c>
      <c r="E24" s="51">
        <f>C15*U24</f>
        <v>0</v>
      </c>
      <c r="F24" s="51">
        <f>C15*V24</f>
        <v>0</v>
      </c>
      <c r="G24" s="45"/>
      <c r="H24" s="28"/>
      <c r="K24">
        <v>10</v>
      </c>
      <c r="L24" s="54">
        <v>4779</v>
      </c>
      <c r="M24" s="54">
        <v>5405</v>
      </c>
      <c r="N24" s="54">
        <v>6118</v>
      </c>
      <c r="O24" s="54">
        <v>6537</v>
      </c>
      <c r="R24" s="46">
        <v>10</v>
      </c>
      <c r="S24" s="49">
        <f>L24/L15</f>
        <v>1.3928883707373942</v>
      </c>
      <c r="T24" s="49">
        <f>M24/L15</f>
        <v>1.5753424657534247</v>
      </c>
      <c r="U24" s="49">
        <f>N24/L15</f>
        <v>1.7831535995336636</v>
      </c>
      <c r="V24" s="49">
        <f>O24/L15</f>
        <v>1.9052754299038182</v>
      </c>
      <c r="W24" s="49"/>
      <c r="X24" s="56"/>
    </row>
    <row r="25" spans="2:24" x14ac:dyDescent="0.25">
      <c r="B25" s="45">
        <v>11</v>
      </c>
      <c r="C25" s="51">
        <f>C15*S25</f>
        <v>0</v>
      </c>
      <c r="D25" s="51">
        <f>C15*T25</f>
        <v>0</v>
      </c>
      <c r="E25" s="51">
        <f>C15*U25</f>
        <v>0</v>
      </c>
      <c r="F25" s="51">
        <f>C15*V25</f>
        <v>0</v>
      </c>
      <c r="G25" s="45"/>
      <c r="H25" s="28"/>
      <c r="K25">
        <v>11</v>
      </c>
      <c r="L25" s="54">
        <v>4929</v>
      </c>
      <c r="M25" s="54">
        <v>5572</v>
      </c>
      <c r="N25" s="54">
        <v>6302</v>
      </c>
      <c r="O25" s="54">
        <v>6700</v>
      </c>
      <c r="R25" s="46">
        <v>11</v>
      </c>
      <c r="S25" s="49">
        <f>L25/L15</f>
        <v>1.4366074030894782</v>
      </c>
      <c r="T25" s="49">
        <f>M25/L15</f>
        <v>1.6240163217720782</v>
      </c>
      <c r="U25" s="49">
        <f>N25/L15</f>
        <v>1.8367822792188866</v>
      </c>
      <c r="V25" s="49">
        <f>O25/L15</f>
        <v>1.9527834450597494</v>
      </c>
      <c r="W25" s="49"/>
      <c r="X25" s="56"/>
    </row>
    <row r="26" spans="2:24" x14ac:dyDescent="0.25">
      <c r="B26" s="45">
        <v>12</v>
      </c>
      <c r="C26" s="51">
        <f>C15*S26</f>
        <v>0</v>
      </c>
      <c r="D26" s="51">
        <f>C15*T26</f>
        <v>0</v>
      </c>
      <c r="E26" s="51">
        <f>C15*U26</f>
        <v>0</v>
      </c>
      <c r="F26" s="51">
        <f>C15*V26</f>
        <v>0</v>
      </c>
      <c r="G26" s="45"/>
      <c r="H26" s="28"/>
      <c r="K26">
        <v>12</v>
      </c>
      <c r="L26" s="54">
        <v>5078</v>
      </c>
      <c r="M26" s="54">
        <v>5740</v>
      </c>
      <c r="N26" s="54">
        <v>6488</v>
      </c>
      <c r="O26" s="54">
        <v>6862</v>
      </c>
      <c r="R26" s="46">
        <v>12</v>
      </c>
      <c r="S26" s="49">
        <f>L26/L15</f>
        <v>1.4800349752258817</v>
      </c>
      <c r="T26" s="49">
        <f>M26/L15</f>
        <v>1.6729816380064122</v>
      </c>
      <c r="U26" s="49">
        <f>N26/L15</f>
        <v>1.8909938793354708</v>
      </c>
      <c r="V26" s="49">
        <f>O26/L15</f>
        <v>2</v>
      </c>
      <c r="W26" s="49"/>
      <c r="X26" s="56"/>
    </row>
    <row r="27" spans="2:24" x14ac:dyDescent="0.25">
      <c r="B27" s="45"/>
      <c r="C27" s="53"/>
      <c r="D27" s="53"/>
      <c r="E27" s="53"/>
      <c r="F27" s="51">
        <f>C15*V27</f>
        <v>0</v>
      </c>
      <c r="G27" s="45"/>
      <c r="H27" s="28"/>
      <c r="K27">
        <v>13</v>
      </c>
      <c r="L27" s="54"/>
      <c r="M27" s="54"/>
      <c r="N27" s="54"/>
      <c r="O27" s="54">
        <v>7024</v>
      </c>
      <c r="R27" s="46"/>
      <c r="S27" s="49"/>
      <c r="T27" s="49"/>
      <c r="U27" s="49"/>
      <c r="V27" s="49">
        <f>O27/L15</f>
        <v>2.0472165549402508</v>
      </c>
      <c r="W27" s="49"/>
      <c r="X27" s="56"/>
    </row>
    <row r="28" spans="2:24" x14ac:dyDescent="0.25">
      <c r="E28" s="45"/>
      <c r="F28" s="45"/>
      <c r="R28" s="46"/>
      <c r="S28" s="56"/>
      <c r="T28" s="56"/>
      <c r="U28" s="56"/>
      <c r="W28" s="56"/>
      <c r="X28" s="56"/>
    </row>
    <row r="29" spans="2:24" x14ac:dyDescent="0.25">
      <c r="C29" s="57" t="s">
        <v>55</v>
      </c>
      <c r="D29" s="57" t="s">
        <v>56</v>
      </c>
      <c r="E29" s="102" t="s">
        <v>70</v>
      </c>
      <c r="F29" s="103"/>
      <c r="G29" s="104"/>
      <c r="R29" s="46"/>
    </row>
    <row r="30" spans="2:24" x14ac:dyDescent="0.25">
      <c r="B30" s="58" t="s">
        <v>42</v>
      </c>
      <c r="C30" s="59">
        <v>0</v>
      </c>
      <c r="D30" s="60">
        <v>60</v>
      </c>
      <c r="E30" s="102">
        <v>1</v>
      </c>
      <c r="F30" s="103"/>
      <c r="G30" s="104"/>
      <c r="R30" s="46"/>
    </row>
    <row r="31" spans="2:24" x14ac:dyDescent="0.25">
      <c r="B31" s="48"/>
      <c r="E31" s="45"/>
      <c r="F31" s="45"/>
      <c r="R31" s="46"/>
    </row>
    <row r="32" spans="2:24" x14ac:dyDescent="0.25">
      <c r="E32" s="45" t="s">
        <v>43</v>
      </c>
      <c r="F32" s="61">
        <f>C30*D30*E30</f>
        <v>0</v>
      </c>
      <c r="R32" s="46"/>
    </row>
    <row r="33" spans="2:18" x14ac:dyDescent="0.25">
      <c r="E33" s="45"/>
      <c r="F33" s="45"/>
      <c r="R33" s="46"/>
    </row>
    <row r="34" spans="2:18" x14ac:dyDescent="0.25">
      <c r="E34" s="45"/>
      <c r="F34" s="45"/>
      <c r="R34" s="46"/>
    </row>
    <row r="35" spans="2:18" x14ac:dyDescent="0.25">
      <c r="B35" s="105" t="s">
        <v>57</v>
      </c>
      <c r="C35" s="105"/>
      <c r="D35" s="62">
        <f>C15+F32</f>
        <v>0</v>
      </c>
      <c r="E35" s="45"/>
      <c r="F35" s="45"/>
      <c r="R35" s="46"/>
    </row>
    <row r="36" spans="2:18" ht="14.25" customHeight="1" x14ac:dyDescent="0.25"/>
    <row r="37" spans="2:18" ht="14.25" customHeight="1" x14ac:dyDescent="0.25"/>
    <row r="38" spans="2:18" ht="14.25" customHeight="1" x14ac:dyDescent="0.25"/>
    <row r="39" spans="2:18" ht="14.25" customHeight="1" x14ac:dyDescent="0.25"/>
    <row r="40" spans="2:18" ht="14.25" customHeight="1" x14ac:dyDescent="0.25"/>
    <row r="41" spans="2:18" ht="14.25" customHeight="1" x14ac:dyDescent="0.25"/>
    <row r="42" spans="2:18" ht="14.25" customHeight="1" x14ac:dyDescent="0.25"/>
    <row r="43" spans="2:18" ht="14.25" customHeight="1" x14ac:dyDescent="0.25"/>
    <row r="44" spans="2:18" ht="14.25" customHeight="1" x14ac:dyDescent="0.25"/>
    <row r="45" spans="2:18" ht="14.25" customHeight="1" x14ac:dyDescent="0.25"/>
    <row r="46" spans="2:18" ht="14.25" customHeight="1" x14ac:dyDescent="0.25"/>
    <row r="47" spans="2:18" ht="14.25" customHeight="1" x14ac:dyDescent="0.25"/>
    <row r="48" spans="2:1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</sheetData>
  <sheetProtection algorithmName="SHA-512" hashValue="oqOjny9kvVTO09raIjNbaRTjxJoah8VCfdFu+UAP8rCYOGqO2XugHhO+WRUNAyoOts9rykItww0av3TIInbwMg==" saltValue="rLXLtcIeIsTuVej0v5sw9g==" spinCount="100000" sheet="1" objects="1" scenarios="1"/>
  <mergeCells count="4">
    <mergeCell ref="C11:D11"/>
    <mergeCell ref="E29:G29"/>
    <mergeCell ref="E30:G30"/>
    <mergeCell ref="B35:C3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7" ma:contentTypeDescription="Een nieuw document maken." ma:contentTypeScope="" ma:versionID="e4c9d0afee94df63202bda8cb4a1d363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2afba02b8545158992b64b9d27f3455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12FC32-B9E6-4600-AF81-A213EFF467CD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2.xml><?xml version="1.0" encoding="utf-8"?>
<ds:datastoreItem xmlns:ds="http://schemas.openxmlformats.org/officeDocument/2006/customXml" ds:itemID="{4D7A1A4B-4FE2-4D08-A7CE-E378419B96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7BD1128-6812-4111-AEC6-3C7FD961216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P1 uitzenden</vt:lpstr>
      <vt:lpstr>P2 detacheren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Winkel, Lianne te</dc:creator>
  <cp:lastModifiedBy>Judith Weck</cp:lastModifiedBy>
  <dcterms:created xsi:type="dcterms:W3CDTF">2018-10-11T11:47:56Z</dcterms:created>
  <dcterms:modified xsi:type="dcterms:W3CDTF">2023-10-04T07:34:41Z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3941600</vt:r8>
  </property>
  <property fmtid="{D5CDD505-2E9C-101B-9397-08002B2CF9AE}" pid="4" name="MediaServiceImageTags">
    <vt:lpwstr/>
  </property>
</Properties>
</file>