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JZ Beheer\JUDITH\Verzekeringen\Opstal brand verz\aanbesteding 2024\"/>
    </mc:Choice>
  </mc:AlternateContent>
  <bookViews>
    <workbookView xWindow="0" yWindow="0" windowWidth="15360" windowHeight="7590"/>
  </bookViews>
  <sheets>
    <sheet name="objecten" sheetId="4" r:id="rId1"/>
  </sheets>
  <definedNames>
    <definedName name="_xlnm._FilterDatabase" localSheetId="0" hidden="1">objecten!$A$1:$Q$100</definedName>
    <definedName name="_xlnm.Print_Area" localSheetId="0">objecten!$A$1:$Q$100</definedName>
    <definedName name="_xlnm.Print_Titles" localSheetId="0">objecten!$1:$2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8" i="4" l="1"/>
  <c r="Q98" i="4" s="1"/>
  <c r="O97" i="4"/>
  <c r="Q97" i="4" s="1"/>
  <c r="O96" i="4"/>
  <c r="O95" i="4"/>
  <c r="N98" i="4"/>
  <c r="N97" i="4"/>
  <c r="N96" i="4"/>
  <c r="N95" i="4"/>
  <c r="Q95" i="4" s="1"/>
  <c r="Q96" i="4"/>
  <c r="P82" i="4"/>
  <c r="Q82" i="4" s="1"/>
  <c r="P83" i="4"/>
  <c r="Q83" i="4" s="1"/>
  <c r="P84" i="4"/>
  <c r="Q84" i="4" s="1"/>
  <c r="P85" i="4"/>
  <c r="Q85" i="4" s="1"/>
  <c r="P86" i="4"/>
  <c r="Q86" i="4" s="1"/>
  <c r="P87" i="4"/>
  <c r="Q87" i="4" s="1"/>
  <c r="P88" i="4"/>
  <c r="Q88" i="4" s="1"/>
  <c r="P89" i="4"/>
  <c r="Q89" i="4" s="1"/>
  <c r="P90" i="4"/>
  <c r="Q90" i="4" s="1"/>
  <c r="P91" i="4"/>
  <c r="Q91" i="4" s="1"/>
  <c r="P92" i="4"/>
  <c r="Q92" i="4" s="1"/>
  <c r="P93" i="4"/>
  <c r="Q93" i="4" s="1"/>
  <c r="P94" i="4"/>
  <c r="Q94" i="4" s="1"/>
  <c r="P3" i="4" l="1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3" i="4"/>
  <c r="M18" i="4" l="1"/>
  <c r="P18" i="4" s="1"/>
  <c r="M19" i="4"/>
  <c r="P19" i="4" s="1"/>
  <c r="M20" i="4"/>
  <c r="P20" i="4" s="1"/>
  <c r="M21" i="4"/>
  <c r="P21" i="4" s="1"/>
  <c r="M22" i="4"/>
  <c r="P22" i="4" s="1"/>
  <c r="M23" i="4"/>
  <c r="P23" i="4" s="1"/>
  <c r="M24" i="4"/>
  <c r="P24" i="4" s="1"/>
  <c r="M25" i="4"/>
  <c r="P25" i="4" s="1"/>
  <c r="M26" i="4"/>
  <c r="P26" i="4" s="1"/>
  <c r="M27" i="4"/>
  <c r="P27" i="4" s="1"/>
  <c r="M28" i="4"/>
  <c r="P28" i="4" s="1"/>
  <c r="M29" i="4"/>
  <c r="P29" i="4" s="1"/>
  <c r="M30" i="4"/>
  <c r="P30" i="4" s="1"/>
  <c r="M31" i="4"/>
  <c r="P31" i="4" s="1"/>
  <c r="M32" i="4"/>
  <c r="P32" i="4" s="1"/>
  <c r="M33" i="4"/>
  <c r="P33" i="4" s="1"/>
  <c r="M34" i="4"/>
  <c r="P34" i="4" s="1"/>
  <c r="M35" i="4"/>
  <c r="P35" i="4" s="1"/>
  <c r="M36" i="4"/>
  <c r="P36" i="4" s="1"/>
  <c r="M37" i="4"/>
  <c r="P37" i="4" s="1"/>
  <c r="M38" i="4"/>
  <c r="P38" i="4" s="1"/>
  <c r="M39" i="4"/>
  <c r="P39" i="4" s="1"/>
  <c r="M40" i="4"/>
  <c r="P40" i="4" s="1"/>
  <c r="M41" i="4"/>
  <c r="P41" i="4" s="1"/>
  <c r="M42" i="4"/>
  <c r="P42" i="4" s="1"/>
  <c r="M43" i="4"/>
  <c r="P43" i="4" s="1"/>
  <c r="M44" i="4"/>
  <c r="P44" i="4" s="1"/>
  <c r="M45" i="4"/>
  <c r="P45" i="4" s="1"/>
  <c r="M46" i="4"/>
  <c r="P46" i="4" s="1"/>
  <c r="M47" i="4"/>
  <c r="P47" i="4" s="1"/>
  <c r="M48" i="4"/>
  <c r="P48" i="4" s="1"/>
  <c r="M49" i="4"/>
  <c r="P49" i="4" s="1"/>
  <c r="M50" i="4"/>
  <c r="P50" i="4" s="1"/>
  <c r="M51" i="4"/>
  <c r="P51" i="4" s="1"/>
  <c r="M52" i="4"/>
  <c r="P52" i="4" s="1"/>
  <c r="M53" i="4"/>
  <c r="P53" i="4" s="1"/>
  <c r="M54" i="4"/>
  <c r="P54" i="4" s="1"/>
  <c r="M55" i="4"/>
  <c r="P55" i="4" s="1"/>
  <c r="M56" i="4"/>
  <c r="P56" i="4" s="1"/>
  <c r="M57" i="4"/>
  <c r="P57" i="4" s="1"/>
  <c r="M58" i="4"/>
  <c r="P58" i="4" s="1"/>
  <c r="M59" i="4"/>
  <c r="P59" i="4" s="1"/>
  <c r="M60" i="4"/>
  <c r="P60" i="4" s="1"/>
  <c r="M61" i="4"/>
  <c r="P61" i="4" s="1"/>
  <c r="M62" i="4"/>
  <c r="P62" i="4" s="1"/>
  <c r="M63" i="4"/>
  <c r="P63" i="4" s="1"/>
  <c r="M64" i="4"/>
  <c r="P64" i="4" s="1"/>
  <c r="M65" i="4"/>
  <c r="P65" i="4" s="1"/>
  <c r="M66" i="4"/>
  <c r="P66" i="4" s="1"/>
  <c r="M67" i="4"/>
  <c r="P67" i="4" s="1"/>
  <c r="M68" i="4"/>
  <c r="P68" i="4" s="1"/>
  <c r="M69" i="4"/>
  <c r="P69" i="4" s="1"/>
  <c r="M70" i="4"/>
  <c r="P70" i="4" s="1"/>
  <c r="M71" i="4"/>
  <c r="P71" i="4" s="1"/>
  <c r="M72" i="4"/>
  <c r="P72" i="4" s="1"/>
  <c r="M73" i="4"/>
  <c r="P73" i="4" s="1"/>
  <c r="M74" i="4"/>
  <c r="P74" i="4" s="1"/>
  <c r="M75" i="4"/>
  <c r="P75" i="4" s="1"/>
  <c r="M76" i="4"/>
  <c r="P76" i="4" s="1"/>
  <c r="M77" i="4"/>
  <c r="P77" i="4" s="1"/>
  <c r="M78" i="4"/>
  <c r="P78" i="4" s="1"/>
  <c r="M79" i="4"/>
  <c r="P79" i="4" s="1"/>
  <c r="M80" i="4"/>
  <c r="P80" i="4" s="1"/>
  <c r="M81" i="4"/>
  <c r="P81" i="4" s="1"/>
  <c r="J17" i="4" l="1"/>
  <c r="M17" i="4" s="1"/>
  <c r="P17" i="4" s="1"/>
  <c r="J16" i="4"/>
  <c r="M16" i="4" s="1"/>
  <c r="P16" i="4" s="1"/>
  <c r="J15" i="4"/>
  <c r="M15" i="4" s="1"/>
  <c r="P15" i="4" s="1"/>
  <c r="J14" i="4"/>
  <c r="M14" i="4" s="1"/>
  <c r="P14" i="4" s="1"/>
  <c r="J13" i="4"/>
  <c r="M13" i="4" s="1"/>
  <c r="P13" i="4" s="1"/>
  <c r="J12" i="4"/>
  <c r="M12" i="4" s="1"/>
  <c r="P12" i="4" s="1"/>
  <c r="J11" i="4"/>
  <c r="M11" i="4" s="1"/>
  <c r="P11" i="4" s="1"/>
  <c r="J10" i="4"/>
  <c r="M10" i="4" s="1"/>
  <c r="P10" i="4" s="1"/>
  <c r="J9" i="4"/>
  <c r="M9" i="4" s="1"/>
  <c r="P9" i="4" s="1"/>
  <c r="J8" i="4"/>
  <c r="M8" i="4" s="1"/>
  <c r="P8" i="4" s="1"/>
  <c r="J7" i="4"/>
  <c r="M7" i="4" s="1"/>
  <c r="P7" i="4" s="1"/>
  <c r="J6" i="4"/>
  <c r="M6" i="4" s="1"/>
  <c r="P6" i="4" s="1"/>
  <c r="J5" i="4"/>
  <c r="M5" i="4" s="1"/>
  <c r="P5" i="4" s="1"/>
  <c r="J4" i="4"/>
  <c r="M4" i="4" s="1"/>
  <c r="H81" i="4"/>
  <c r="L81" i="4" s="1"/>
  <c r="O81" i="4" s="1"/>
  <c r="H80" i="4"/>
  <c r="L80" i="4" s="1"/>
  <c r="O80" i="4" s="1"/>
  <c r="H79" i="4"/>
  <c r="L79" i="4" s="1"/>
  <c r="O79" i="4" s="1"/>
  <c r="H78" i="4"/>
  <c r="L78" i="4" s="1"/>
  <c r="O78" i="4" s="1"/>
  <c r="H77" i="4"/>
  <c r="L77" i="4" s="1"/>
  <c r="O77" i="4" s="1"/>
  <c r="H76" i="4"/>
  <c r="L76" i="4" s="1"/>
  <c r="O76" i="4" s="1"/>
  <c r="H75" i="4"/>
  <c r="L75" i="4" s="1"/>
  <c r="O75" i="4" s="1"/>
  <c r="H74" i="4"/>
  <c r="L74" i="4" s="1"/>
  <c r="O74" i="4" s="1"/>
  <c r="H73" i="4"/>
  <c r="L73" i="4" s="1"/>
  <c r="O73" i="4" s="1"/>
  <c r="H72" i="4"/>
  <c r="L72" i="4" s="1"/>
  <c r="O72" i="4" s="1"/>
  <c r="H71" i="4"/>
  <c r="L71" i="4" s="1"/>
  <c r="O71" i="4" s="1"/>
  <c r="H70" i="4"/>
  <c r="L70" i="4" s="1"/>
  <c r="O70" i="4" s="1"/>
  <c r="H69" i="4"/>
  <c r="L69" i="4" s="1"/>
  <c r="O69" i="4" s="1"/>
  <c r="H68" i="4"/>
  <c r="L68" i="4" s="1"/>
  <c r="O68" i="4" s="1"/>
  <c r="H67" i="4"/>
  <c r="L67" i="4" s="1"/>
  <c r="O67" i="4" s="1"/>
  <c r="H66" i="4"/>
  <c r="L66" i="4" s="1"/>
  <c r="O66" i="4" s="1"/>
  <c r="H65" i="4"/>
  <c r="L65" i="4" s="1"/>
  <c r="O65" i="4" s="1"/>
  <c r="H64" i="4"/>
  <c r="L64" i="4" s="1"/>
  <c r="O64" i="4" s="1"/>
  <c r="H63" i="4"/>
  <c r="L63" i="4" s="1"/>
  <c r="O63" i="4" s="1"/>
  <c r="H62" i="4"/>
  <c r="L62" i="4" s="1"/>
  <c r="O62" i="4" s="1"/>
  <c r="H61" i="4"/>
  <c r="L61" i="4" s="1"/>
  <c r="O61" i="4" s="1"/>
  <c r="H60" i="4"/>
  <c r="L60" i="4" s="1"/>
  <c r="O60" i="4" s="1"/>
  <c r="H59" i="4"/>
  <c r="L59" i="4" s="1"/>
  <c r="O59" i="4" s="1"/>
  <c r="H58" i="4"/>
  <c r="L58" i="4" s="1"/>
  <c r="O58" i="4" s="1"/>
  <c r="H57" i="4"/>
  <c r="L57" i="4" s="1"/>
  <c r="O57" i="4" s="1"/>
  <c r="H56" i="4"/>
  <c r="L56" i="4" s="1"/>
  <c r="O56" i="4" s="1"/>
  <c r="H55" i="4"/>
  <c r="L55" i="4" s="1"/>
  <c r="O55" i="4" s="1"/>
  <c r="H54" i="4"/>
  <c r="L54" i="4" s="1"/>
  <c r="O54" i="4" s="1"/>
  <c r="H53" i="4"/>
  <c r="L53" i="4" s="1"/>
  <c r="O53" i="4" s="1"/>
  <c r="H52" i="4"/>
  <c r="L52" i="4" s="1"/>
  <c r="O52" i="4" s="1"/>
  <c r="H51" i="4"/>
  <c r="L51" i="4" s="1"/>
  <c r="O51" i="4" s="1"/>
  <c r="H50" i="4"/>
  <c r="L50" i="4" s="1"/>
  <c r="O50" i="4" s="1"/>
  <c r="H49" i="4"/>
  <c r="L49" i="4" s="1"/>
  <c r="O49" i="4" s="1"/>
  <c r="H48" i="4"/>
  <c r="L48" i="4" s="1"/>
  <c r="O48" i="4" s="1"/>
  <c r="H47" i="4"/>
  <c r="L47" i="4" s="1"/>
  <c r="O47" i="4" s="1"/>
  <c r="H46" i="4"/>
  <c r="L46" i="4" s="1"/>
  <c r="O46" i="4" s="1"/>
  <c r="H45" i="4"/>
  <c r="L45" i="4" s="1"/>
  <c r="O45" i="4" s="1"/>
  <c r="H44" i="4"/>
  <c r="L44" i="4" s="1"/>
  <c r="O44" i="4" s="1"/>
  <c r="H43" i="4"/>
  <c r="L43" i="4" s="1"/>
  <c r="O43" i="4" s="1"/>
  <c r="H42" i="4"/>
  <c r="L42" i="4" s="1"/>
  <c r="O42" i="4" s="1"/>
  <c r="H41" i="4"/>
  <c r="L41" i="4" s="1"/>
  <c r="O41" i="4" s="1"/>
  <c r="H40" i="4"/>
  <c r="L40" i="4" s="1"/>
  <c r="O40" i="4" s="1"/>
  <c r="H39" i="4"/>
  <c r="L39" i="4" s="1"/>
  <c r="O39" i="4" s="1"/>
  <c r="H38" i="4"/>
  <c r="L38" i="4" s="1"/>
  <c r="O38" i="4" s="1"/>
  <c r="H37" i="4"/>
  <c r="L37" i="4" s="1"/>
  <c r="O37" i="4" s="1"/>
  <c r="H36" i="4"/>
  <c r="L36" i="4" s="1"/>
  <c r="O36" i="4" s="1"/>
  <c r="H35" i="4"/>
  <c r="L35" i="4" s="1"/>
  <c r="O35" i="4" s="1"/>
  <c r="H34" i="4"/>
  <c r="L34" i="4" s="1"/>
  <c r="O34" i="4" s="1"/>
  <c r="H33" i="4"/>
  <c r="L33" i="4" s="1"/>
  <c r="O33" i="4" s="1"/>
  <c r="H32" i="4"/>
  <c r="L32" i="4" s="1"/>
  <c r="O32" i="4" s="1"/>
  <c r="H31" i="4"/>
  <c r="L31" i="4" s="1"/>
  <c r="O31" i="4" s="1"/>
  <c r="H30" i="4"/>
  <c r="L30" i="4" s="1"/>
  <c r="O30" i="4" s="1"/>
  <c r="H29" i="4"/>
  <c r="L29" i="4" s="1"/>
  <c r="O29" i="4" s="1"/>
  <c r="H28" i="4"/>
  <c r="L28" i="4" s="1"/>
  <c r="O28" i="4" s="1"/>
  <c r="H27" i="4"/>
  <c r="L27" i="4" s="1"/>
  <c r="O27" i="4" s="1"/>
  <c r="H26" i="4"/>
  <c r="L26" i="4" s="1"/>
  <c r="O26" i="4" s="1"/>
  <c r="H25" i="4"/>
  <c r="L25" i="4" s="1"/>
  <c r="O25" i="4" s="1"/>
  <c r="H24" i="4"/>
  <c r="L24" i="4" s="1"/>
  <c r="O24" i="4" s="1"/>
  <c r="H23" i="4"/>
  <c r="L23" i="4" s="1"/>
  <c r="O23" i="4" s="1"/>
  <c r="H22" i="4"/>
  <c r="L22" i="4" s="1"/>
  <c r="O22" i="4" s="1"/>
  <c r="H21" i="4"/>
  <c r="L21" i="4" s="1"/>
  <c r="O21" i="4" s="1"/>
  <c r="H20" i="4"/>
  <c r="L20" i="4" s="1"/>
  <c r="O20" i="4" s="1"/>
  <c r="H19" i="4"/>
  <c r="L19" i="4" s="1"/>
  <c r="O19" i="4" s="1"/>
  <c r="H18" i="4"/>
  <c r="L18" i="4" s="1"/>
  <c r="F81" i="4"/>
  <c r="K81" i="4" s="1"/>
  <c r="N81" i="4" s="1"/>
  <c r="F80" i="4"/>
  <c r="K80" i="4" s="1"/>
  <c r="N80" i="4" s="1"/>
  <c r="F79" i="4"/>
  <c r="K79" i="4" s="1"/>
  <c r="F78" i="4"/>
  <c r="K78" i="4" s="1"/>
  <c r="F77" i="4"/>
  <c r="K77" i="4" s="1"/>
  <c r="F76" i="4"/>
  <c r="K76" i="4" s="1"/>
  <c r="F75" i="4"/>
  <c r="K75" i="4" s="1"/>
  <c r="F74" i="4"/>
  <c r="K74" i="4" s="1"/>
  <c r="F73" i="4"/>
  <c r="K73" i="4" s="1"/>
  <c r="F72" i="4"/>
  <c r="K72" i="4" s="1"/>
  <c r="F71" i="4"/>
  <c r="K71" i="4" s="1"/>
  <c r="F70" i="4"/>
  <c r="K70" i="4" s="1"/>
  <c r="F69" i="4"/>
  <c r="K69" i="4" s="1"/>
  <c r="F68" i="4"/>
  <c r="K68" i="4" s="1"/>
  <c r="F67" i="4"/>
  <c r="K67" i="4" s="1"/>
  <c r="F66" i="4"/>
  <c r="K66" i="4" s="1"/>
  <c r="F65" i="4"/>
  <c r="K65" i="4" s="1"/>
  <c r="N65" i="4" s="1"/>
  <c r="F64" i="4"/>
  <c r="K64" i="4" s="1"/>
  <c r="N64" i="4" s="1"/>
  <c r="F63" i="4"/>
  <c r="K63" i="4" s="1"/>
  <c r="F62" i="4"/>
  <c r="K62" i="4" s="1"/>
  <c r="F61" i="4"/>
  <c r="K61" i="4" s="1"/>
  <c r="F60" i="4"/>
  <c r="K60" i="4" s="1"/>
  <c r="F59" i="4"/>
  <c r="K59" i="4" s="1"/>
  <c r="F58" i="4"/>
  <c r="K58" i="4" s="1"/>
  <c r="F57" i="4"/>
  <c r="K57" i="4" s="1"/>
  <c r="F56" i="4"/>
  <c r="K56" i="4" s="1"/>
  <c r="F55" i="4"/>
  <c r="K55" i="4" s="1"/>
  <c r="F54" i="4"/>
  <c r="K54" i="4" s="1"/>
  <c r="F53" i="4"/>
  <c r="K53" i="4" s="1"/>
  <c r="F52" i="4"/>
  <c r="K52" i="4" s="1"/>
  <c r="F51" i="4"/>
  <c r="K51" i="4" s="1"/>
  <c r="F50" i="4"/>
  <c r="K50" i="4" s="1"/>
  <c r="F49" i="4"/>
  <c r="K49" i="4" s="1"/>
  <c r="N49" i="4" s="1"/>
  <c r="F48" i="4"/>
  <c r="K48" i="4" s="1"/>
  <c r="N48" i="4" s="1"/>
  <c r="F47" i="4"/>
  <c r="K47" i="4" s="1"/>
  <c r="F46" i="4"/>
  <c r="K46" i="4" s="1"/>
  <c r="F45" i="4"/>
  <c r="K45" i="4" s="1"/>
  <c r="F44" i="4"/>
  <c r="K44" i="4" s="1"/>
  <c r="F43" i="4"/>
  <c r="K43" i="4" s="1"/>
  <c r="F42" i="4"/>
  <c r="K42" i="4" s="1"/>
  <c r="F41" i="4"/>
  <c r="K41" i="4" s="1"/>
  <c r="F40" i="4"/>
  <c r="K40" i="4" s="1"/>
  <c r="F39" i="4"/>
  <c r="K39" i="4" s="1"/>
  <c r="F38" i="4"/>
  <c r="K38" i="4" s="1"/>
  <c r="F37" i="4"/>
  <c r="K37" i="4" s="1"/>
  <c r="F36" i="4"/>
  <c r="K36" i="4" s="1"/>
  <c r="F35" i="4"/>
  <c r="K35" i="4" s="1"/>
  <c r="F34" i="4"/>
  <c r="K34" i="4" s="1"/>
  <c r="N34" i="4" s="1"/>
  <c r="F33" i="4"/>
  <c r="K33" i="4" s="1"/>
  <c r="N33" i="4" s="1"/>
  <c r="F32" i="4"/>
  <c r="K32" i="4" s="1"/>
  <c r="F31" i="4"/>
  <c r="K31" i="4" s="1"/>
  <c r="F30" i="4"/>
  <c r="K30" i="4" s="1"/>
  <c r="F29" i="4"/>
  <c r="K29" i="4" s="1"/>
  <c r="F28" i="4"/>
  <c r="K28" i="4" s="1"/>
  <c r="F27" i="4"/>
  <c r="K27" i="4" s="1"/>
  <c r="F26" i="4"/>
  <c r="K26" i="4" s="1"/>
  <c r="F25" i="4"/>
  <c r="K25" i="4" s="1"/>
  <c r="F24" i="4"/>
  <c r="F23" i="4"/>
  <c r="K23" i="4" s="1"/>
  <c r="F22" i="4"/>
  <c r="K22" i="4" s="1"/>
  <c r="F21" i="4"/>
  <c r="K21" i="4" s="1"/>
  <c r="F20" i="4"/>
  <c r="K20" i="4" s="1"/>
  <c r="F19" i="4"/>
  <c r="K19" i="4" s="1"/>
  <c r="N19" i="4" s="1"/>
  <c r="F18" i="4"/>
  <c r="K18" i="4" s="1"/>
  <c r="N18" i="4" s="1"/>
  <c r="F17" i="4"/>
  <c r="K17" i="4" s="1"/>
  <c r="F16" i="4"/>
  <c r="K16" i="4" s="1"/>
  <c r="F15" i="4"/>
  <c r="K15" i="4" s="1"/>
  <c r="F14" i="4"/>
  <c r="K14" i="4" s="1"/>
  <c r="F13" i="4"/>
  <c r="K13" i="4" s="1"/>
  <c r="F12" i="4"/>
  <c r="K12" i="4" s="1"/>
  <c r="F11" i="4"/>
  <c r="K11" i="4" s="1"/>
  <c r="F10" i="4"/>
  <c r="K10" i="4" s="1"/>
  <c r="F9" i="4"/>
  <c r="K9" i="4" s="1"/>
  <c r="N9" i="4" s="1"/>
  <c r="F8" i="4"/>
  <c r="K8" i="4" s="1"/>
  <c r="F7" i="4"/>
  <c r="K7" i="4" s="1"/>
  <c r="F6" i="4"/>
  <c r="K6" i="4" s="1"/>
  <c r="F5" i="4"/>
  <c r="K5" i="4" s="1"/>
  <c r="F4" i="4"/>
  <c r="K4" i="4" s="1"/>
  <c r="F3" i="4"/>
  <c r="K3" i="4" s="1"/>
  <c r="M100" i="4" l="1"/>
  <c r="N3" i="4"/>
  <c r="K100" i="4"/>
  <c r="L100" i="4"/>
  <c r="N35" i="4"/>
  <c r="Q35" i="4" s="1"/>
  <c r="N50" i="4"/>
  <c r="Q50" i="4" s="1"/>
  <c r="N66" i="4"/>
  <c r="Q66" i="4" s="1"/>
  <c r="O18" i="4"/>
  <c r="O100" i="4" s="1"/>
  <c r="N6" i="4"/>
  <c r="Q6" i="4" s="1"/>
  <c r="P4" i="4"/>
  <c r="P100" i="4" s="1"/>
  <c r="N21" i="4"/>
  <c r="Q21" i="4" s="1"/>
  <c r="N7" i="4"/>
  <c r="Q7" i="4" s="1"/>
  <c r="N23" i="4"/>
  <c r="Q23" i="4" s="1"/>
  <c r="N38" i="4"/>
  <c r="Q38" i="4" s="1"/>
  <c r="N53" i="4"/>
  <c r="Q53" i="4" s="1"/>
  <c r="N69" i="4"/>
  <c r="Q69" i="4" s="1"/>
  <c r="N25" i="4"/>
  <c r="Q25" i="4" s="1"/>
  <c r="N40" i="4"/>
  <c r="Q40" i="4" s="1"/>
  <c r="N55" i="4"/>
  <c r="Q55" i="4" s="1"/>
  <c r="N71" i="4"/>
  <c r="Q71" i="4" s="1"/>
  <c r="N8" i="4"/>
  <c r="Q8" i="4" s="1"/>
  <c r="N67" i="4"/>
  <c r="Q67" i="4" s="1"/>
  <c r="N52" i="4"/>
  <c r="Q52" i="4" s="1"/>
  <c r="N24" i="4"/>
  <c r="Q24" i="4" s="1"/>
  <c r="N27" i="4"/>
  <c r="Q27" i="4" s="1"/>
  <c r="N57" i="4"/>
  <c r="Q57" i="4" s="1"/>
  <c r="N73" i="4"/>
  <c r="Q73" i="4" s="1"/>
  <c r="N39" i="4"/>
  <c r="Q39" i="4" s="1"/>
  <c r="N11" i="4"/>
  <c r="Q11" i="4" s="1"/>
  <c r="N12" i="4"/>
  <c r="Q12" i="4" s="1"/>
  <c r="N28" i="4"/>
  <c r="Q28" i="4" s="1"/>
  <c r="N42" i="4"/>
  <c r="Q42" i="4" s="1"/>
  <c r="N58" i="4"/>
  <c r="Q58" i="4" s="1"/>
  <c r="N74" i="4"/>
  <c r="Q74" i="4" s="1"/>
  <c r="N20" i="4"/>
  <c r="Q20" i="4" s="1"/>
  <c r="N10" i="4"/>
  <c r="Q10" i="4" s="1"/>
  <c r="N13" i="4"/>
  <c r="Q13" i="4" s="1"/>
  <c r="N30" i="4"/>
  <c r="Q30" i="4" s="1"/>
  <c r="N44" i="4"/>
  <c r="Q44" i="4" s="1"/>
  <c r="N60" i="4"/>
  <c r="Q60" i="4" s="1"/>
  <c r="N76" i="4"/>
  <c r="Q76" i="4" s="1"/>
  <c r="N4" i="4"/>
  <c r="N36" i="4"/>
  <c r="Q36" i="4" s="1"/>
  <c r="N22" i="4"/>
  <c r="Q22" i="4" s="1"/>
  <c r="N26" i="4"/>
  <c r="Q26" i="4" s="1"/>
  <c r="N43" i="4"/>
  <c r="Q43" i="4" s="1"/>
  <c r="N14" i="4"/>
  <c r="Q14" i="4" s="1"/>
  <c r="N15" i="4"/>
  <c r="Q15" i="4" s="1"/>
  <c r="N31" i="4"/>
  <c r="Q31" i="4" s="1"/>
  <c r="N45" i="4"/>
  <c r="Q45" i="4" s="1"/>
  <c r="N61" i="4"/>
  <c r="Q61" i="4" s="1"/>
  <c r="N77" i="4"/>
  <c r="Q77" i="4" s="1"/>
  <c r="N56" i="4"/>
  <c r="Q56" i="4" s="1"/>
  <c r="N29" i="4"/>
  <c r="Q29" i="4" s="1"/>
  <c r="N16" i="4"/>
  <c r="Q16" i="4" s="1"/>
  <c r="N32" i="4"/>
  <c r="Q32" i="4" s="1"/>
  <c r="N46" i="4"/>
  <c r="Q46" i="4" s="1"/>
  <c r="N62" i="4"/>
  <c r="Q62" i="4" s="1"/>
  <c r="N78" i="4"/>
  <c r="Q78" i="4" s="1"/>
  <c r="N5" i="4"/>
  <c r="Q5" i="4" s="1"/>
  <c r="N37" i="4"/>
  <c r="Q37" i="4" s="1"/>
  <c r="N54" i="4"/>
  <c r="Q54" i="4" s="1"/>
  <c r="N75" i="4"/>
  <c r="Q75" i="4" s="1"/>
  <c r="N17" i="4"/>
  <c r="Q17" i="4" s="1"/>
  <c r="N47" i="4"/>
  <c r="Q47" i="4" s="1"/>
  <c r="N63" i="4"/>
  <c r="Q63" i="4" s="1"/>
  <c r="N79" i="4"/>
  <c r="Q79" i="4" s="1"/>
  <c r="N51" i="4"/>
  <c r="Q51" i="4" s="1"/>
  <c r="N68" i="4"/>
  <c r="Q68" i="4" s="1"/>
  <c r="N70" i="4"/>
  <c r="Q70" i="4" s="1"/>
  <c r="N72" i="4"/>
  <c r="Q72" i="4" s="1"/>
  <c r="N59" i="4"/>
  <c r="Q59" i="4" s="1"/>
  <c r="N41" i="4"/>
  <c r="Q41" i="4" s="1"/>
  <c r="Q3" i="4"/>
  <c r="Q9" i="4"/>
  <c r="Q33" i="4"/>
  <c r="Q48" i="4"/>
  <c r="Q64" i="4"/>
  <c r="Q80" i="4"/>
  <c r="Q19" i="4"/>
  <c r="Q34" i="4"/>
  <c r="Q49" i="4"/>
  <c r="Q65" i="4"/>
  <c r="Q81" i="4"/>
  <c r="I100" i="4"/>
  <c r="J100" i="4"/>
  <c r="E100" i="4"/>
  <c r="N100" i="4" l="1"/>
  <c r="Q4" i="4"/>
  <c r="Q18" i="4"/>
  <c r="H100" i="4"/>
  <c r="F100" i="4"/>
  <c r="E103" i="4" s="1"/>
  <c r="Q100" i="4" l="1"/>
  <c r="G100" i="4"/>
  <c r="E104" i="4" s="1"/>
</calcChain>
</file>

<file path=xl/sharedStrings.xml><?xml version="1.0" encoding="utf-8"?>
<sst xmlns="http://schemas.openxmlformats.org/spreadsheetml/2006/main" count="951" uniqueCount="367">
  <si>
    <t>Plaats</t>
  </si>
  <si>
    <t>Nieuwdorp</t>
  </si>
  <si>
    <t>Wolphaartsdijk</t>
  </si>
  <si>
    <t>Driewegen</t>
  </si>
  <si>
    <t>Borssele</t>
  </si>
  <si>
    <t>Ellewoutsdijk</t>
  </si>
  <si>
    <t>Baarland</t>
  </si>
  <si>
    <t>Hoedekenskerke</t>
  </si>
  <si>
    <t>Oude Zeedijk</t>
  </si>
  <si>
    <t>Kattendijke</t>
  </si>
  <si>
    <t>´s Gravenpolder</t>
  </si>
  <si>
    <t>Yerseke</t>
  </si>
  <si>
    <t>Kruiningen</t>
  </si>
  <si>
    <t>Waarde</t>
  </si>
  <si>
    <t>Bath</t>
  </si>
  <si>
    <t>Waterzuiveringsinstalatie Waarde</t>
  </si>
  <si>
    <t>Middelburg</t>
  </si>
  <si>
    <t>Ritthem</t>
  </si>
  <si>
    <t>Veere</t>
  </si>
  <si>
    <t>Westerschouwen</t>
  </si>
  <si>
    <t>Zierikzee</t>
  </si>
  <si>
    <t>Kerkwerve</t>
  </si>
  <si>
    <t>Noordgouwe</t>
  </si>
  <si>
    <t>Bruinisse</t>
  </si>
  <si>
    <t>Dreischor</t>
  </si>
  <si>
    <t>Rioolwaterzuiveringsinstallatie De Mastgat</t>
  </si>
  <si>
    <t>Verloren Kostweg 3</t>
  </si>
  <si>
    <t>Rioolwaterzuiveringsinstallatie De Verseput</t>
  </si>
  <si>
    <t>Verseputseweg 38</t>
  </si>
  <si>
    <t>Koudekerkseweg 6</t>
  </si>
  <si>
    <t>Banjaartstraat 1</t>
  </si>
  <si>
    <t>Gemaal Zuidhoek</t>
  </si>
  <si>
    <t>Gemaal Prommelsluis</t>
  </si>
  <si>
    <t>Gemaal Den Osse</t>
  </si>
  <si>
    <t>Den Osse</t>
  </si>
  <si>
    <t>Gemaal ´t Sas</t>
  </si>
  <si>
    <t>Gemaal Noordgouwe</t>
  </si>
  <si>
    <t>Ouwerkerk</t>
  </si>
  <si>
    <t>Zuiddijk</t>
  </si>
  <si>
    <t>Gemaal Dreischor</t>
  </si>
  <si>
    <t>Gemaal De Eendracht</t>
  </si>
  <si>
    <t>Tholen</t>
  </si>
  <si>
    <t>Gemaalweg 2</t>
  </si>
  <si>
    <t>Strijenham</t>
  </si>
  <si>
    <t>Poortvliet</t>
  </si>
  <si>
    <t>Gemaal Loohoek</t>
  </si>
  <si>
    <t>Gemaal De Noord</t>
  </si>
  <si>
    <t>Gemaal Drie Grote Polders</t>
  </si>
  <si>
    <t>Gemaal De Luyster</t>
  </si>
  <si>
    <t>Rioolwaterzuiveringsinstallatie Tholen</t>
  </si>
  <si>
    <t>Oudelandseweg 3</t>
  </si>
  <si>
    <t>Colijnsplaat</t>
  </si>
  <si>
    <t>Gemaal De Valle</t>
  </si>
  <si>
    <t>Kortgene</t>
  </si>
  <si>
    <t>Gemaal Willem</t>
  </si>
  <si>
    <t>Geersdijk</t>
  </si>
  <si>
    <t>Kamperland</t>
  </si>
  <si>
    <t>Gemaal Jacoba</t>
  </si>
  <si>
    <t>Spuidijk</t>
  </si>
  <si>
    <t>Gemaal Quarlespolder</t>
  </si>
  <si>
    <t>Westhofweg 1</t>
  </si>
  <si>
    <t>Gemaal De Piet</t>
  </si>
  <si>
    <t>Gemaal Oosterland</t>
  </si>
  <si>
    <t>Gemaal Wilhelmina</t>
  </si>
  <si>
    <t>Magazijn Driewegen</t>
  </si>
  <si>
    <t>Gemaal van Borssele</t>
  </si>
  <si>
    <t>Zeedijk 22</t>
  </si>
  <si>
    <t>Gemaal Coudorpe</t>
  </si>
  <si>
    <t>Hellewoudstraat</t>
  </si>
  <si>
    <t>Hellewoudstraat 9</t>
  </si>
  <si>
    <t>Magazijn Hellewoud</t>
  </si>
  <si>
    <t>Gemaal Baarland</t>
  </si>
  <si>
    <t>Gemaal P.J.J Dekker</t>
  </si>
  <si>
    <t>Gemaal Postweg</t>
  </si>
  <si>
    <t>Postweg</t>
  </si>
  <si>
    <t>Kapelle</t>
  </si>
  <si>
    <t>Gemaal Maelstede</t>
  </si>
  <si>
    <t>Heer Jansdijk</t>
  </si>
  <si>
    <t>Gemaal De Poel</t>
  </si>
  <si>
    <t>Zandweg</t>
  </si>
  <si>
    <t>´s Heer  Abtskerke</t>
  </si>
  <si>
    <t>Gemaal De Moer</t>
  </si>
  <si>
    <t>Zwarteweg 2</t>
  </si>
  <si>
    <t>Gemaal Waarde</t>
  </si>
  <si>
    <t>Magazijn Krabbendijke</t>
  </si>
  <si>
    <t>Gemaal J.A. van der Graaff</t>
  </si>
  <si>
    <t>Middenhof</t>
  </si>
  <si>
    <t>Krooshekreiniger Paviljoenpolder</t>
  </si>
  <si>
    <t>Gemaal Boreel</t>
  </si>
  <si>
    <t>Gemaal Zuidwatering</t>
  </si>
  <si>
    <t>Materiaalloods Fort de Ruyterweg</t>
  </si>
  <si>
    <t>Fort de Ruyterweg</t>
  </si>
  <si>
    <t>Sluisweg 7</t>
  </si>
  <si>
    <t>Polredijk 15</t>
  </si>
  <si>
    <t>Magazijn Oostwatering</t>
  </si>
  <si>
    <t>Gemaal Kleverskerke</t>
  </si>
  <si>
    <t>Veere-Oost</t>
  </si>
  <si>
    <t>Rioolwaterzuiveringsinstallatie Kamperland</t>
  </si>
  <si>
    <t>Bosdijk</t>
  </si>
  <si>
    <t>Ambachtsweg 8</t>
  </si>
  <si>
    <t>Hoek</t>
  </si>
  <si>
    <t>Kanaalweg 1</t>
  </si>
  <si>
    <t>Object</t>
  </si>
  <si>
    <t>Steunpunt St. Maartensdijk</t>
  </si>
  <si>
    <t>Steunpunt Eindewege</t>
  </si>
  <si>
    <t>Kantoorgebouw Middelburg</t>
  </si>
  <si>
    <t>Steunpunt Kerkwerve</t>
  </si>
  <si>
    <t>WachtsluisZuidwatering</t>
  </si>
  <si>
    <t>Rioolwaterzuiveringsinstallatie Walcheren</t>
  </si>
  <si>
    <t xml:space="preserve">Gemaal Adriaan </t>
  </si>
  <si>
    <t>Sint Philipsland</t>
  </si>
  <si>
    <t>Gemaal Groenewege</t>
  </si>
  <si>
    <t>Waterzuiveringsinstalatie Willem Annapolder</t>
  </si>
  <si>
    <t>Terneuzen</t>
  </si>
  <si>
    <t>Oranjestraat 54</t>
  </si>
  <si>
    <t>Steunpunt Hulst</t>
  </si>
  <si>
    <t>Meridiaan 3</t>
  </si>
  <si>
    <t>Cadzand</t>
  </si>
  <si>
    <t>Hulst</t>
  </si>
  <si>
    <t>Breskens</t>
  </si>
  <si>
    <t>Hoofdplaat</t>
  </si>
  <si>
    <t>Dijkeputten</t>
  </si>
  <si>
    <t>Corridorweg</t>
  </si>
  <si>
    <t>Westdijk 6</t>
  </si>
  <si>
    <t>Ossenisse</t>
  </si>
  <si>
    <t>uitwateringsgemaal Paal</t>
  </si>
  <si>
    <t>Paal</t>
  </si>
  <si>
    <t>rioolwaterzuivering Terneuzen</t>
  </si>
  <si>
    <t>Frankrijkweg 8</t>
  </si>
  <si>
    <t>rioolwaterzuivering Hulst</t>
  </si>
  <si>
    <t>Clingeweg 5</t>
  </si>
  <si>
    <t>rioolwaterzuivering Kloosterzande</t>
  </si>
  <si>
    <t>Parallelweg</t>
  </si>
  <si>
    <t>Kloosterzande</t>
  </si>
  <si>
    <t>rioolwaterzuivering Breskens</t>
  </si>
  <si>
    <t>Duivelhoekseweg</t>
  </si>
  <si>
    <t>rioolwaterzuivering Oostburg</t>
  </si>
  <si>
    <t>Maaidijk</t>
  </si>
  <si>
    <t>Oostburg</t>
  </si>
  <si>
    <t>Retranchement</t>
  </si>
  <si>
    <t>Kennedylaan 1</t>
  </si>
  <si>
    <t>Steunpunt IJzendijke</t>
  </si>
  <si>
    <t>IJzendijke</t>
  </si>
  <si>
    <t>Steunpunt Zevenaar</t>
  </si>
  <si>
    <t>Frankrijkweg 12</t>
  </si>
  <si>
    <t>Poldergemaal Poppekinderen</t>
  </si>
  <si>
    <t>Schelderijnkanaal</t>
  </si>
  <si>
    <t>Rioolwaterzuiveringsinstallatie Westerschouwen</t>
  </si>
  <si>
    <t>Rioolwaterzuiveringsinstallatie St. Maartensdijk</t>
  </si>
  <si>
    <t>Wolfhoekseweg 3</t>
  </si>
  <si>
    <t>Zuidweg 41</t>
  </si>
  <si>
    <t>Verseputseweg 42A</t>
  </si>
  <si>
    <t>Savoyaardsweg 1d</t>
  </si>
  <si>
    <t>Krabbendijke</t>
  </si>
  <si>
    <t>rioolwaterzuivering Retranchement</t>
  </si>
  <si>
    <t>Kanaalweg</t>
  </si>
  <si>
    <t>Nieuwesluisweg</t>
  </si>
  <si>
    <t>Cadzandweg 2</t>
  </si>
  <si>
    <t>Gemaal Hellewout</t>
  </si>
  <si>
    <t>Dienstwoning met garage/berging</t>
  </si>
  <si>
    <t>Totaal</t>
  </si>
  <si>
    <t>Opstal 2020</t>
  </si>
  <si>
    <t>Installatie 2020</t>
  </si>
  <si>
    <t>Inventaris 2020</t>
  </si>
  <si>
    <t>Opstal 2021</t>
  </si>
  <si>
    <t>Installatie 2021</t>
  </si>
  <si>
    <t>Inventaris 2021</t>
  </si>
  <si>
    <t>Opstal 2022</t>
  </si>
  <si>
    <t>Installatie 2022</t>
  </si>
  <si>
    <t>Inventaris 2022</t>
  </si>
  <si>
    <t>uitwateringssluis Braakman</t>
  </si>
  <si>
    <t>uitwateringsgemaal Campen</t>
  </si>
  <si>
    <t>Uitwateringssluis Nol 7</t>
  </si>
  <si>
    <t>Adres</t>
  </si>
  <si>
    <t>Postcode</t>
  </si>
  <si>
    <t>Inventaris 2023</t>
  </si>
  <si>
    <t>Installatie 2023</t>
  </si>
  <si>
    <t>indexcijfer 124,0</t>
  </si>
  <si>
    <t>Totaal 2023</t>
  </si>
  <si>
    <t>Gebouwen 2023</t>
  </si>
  <si>
    <t>4431 RZ</t>
  </si>
  <si>
    <t>4435 RP</t>
  </si>
  <si>
    <t>4454 PM</t>
  </si>
  <si>
    <t>4511 RG</t>
  </si>
  <si>
    <t>4511 PR</t>
  </si>
  <si>
    <t>4311 RD</t>
  </si>
  <si>
    <t>4506 KN</t>
  </si>
  <si>
    <t>Westelijke Zeedijk</t>
  </si>
  <si>
    <t>4486 BB</t>
  </si>
  <si>
    <t>Den Osse 3</t>
  </si>
  <si>
    <t>4318 TP</t>
  </si>
  <si>
    <t>Nieuwe Vlissingseweg 1</t>
  </si>
  <si>
    <t>4335 JD</t>
  </si>
  <si>
    <t>Westhoekweg 12</t>
  </si>
  <si>
    <t>4389 TD</t>
  </si>
  <si>
    <t>Kanaalweg Oostzijde 7</t>
  </si>
  <si>
    <t>4351 RG</t>
  </si>
  <si>
    <t>4351 RJ</t>
  </si>
  <si>
    <t>Gemaal Oostwatering</t>
  </si>
  <si>
    <t>4493 BL</t>
  </si>
  <si>
    <t>Willempoldersedijk 1</t>
  </si>
  <si>
    <t>4484 SR</t>
  </si>
  <si>
    <t>Oostbermweg ong.</t>
  </si>
  <si>
    <t>4480 PN</t>
  </si>
  <si>
    <t>Kloosterweg</t>
  </si>
  <si>
    <t>4317 AL</t>
  </si>
  <si>
    <t>Sas 2</t>
  </si>
  <si>
    <t>4301 NL</t>
  </si>
  <si>
    <t xml:space="preserve">Noorddijk </t>
  </si>
  <si>
    <t>4315 PH</t>
  </si>
  <si>
    <t>Provinciale weg 7</t>
  </si>
  <si>
    <t>4321 SM</t>
  </si>
  <si>
    <t>Gemaal Duiveland</t>
  </si>
  <si>
    <t>4675 RB</t>
  </si>
  <si>
    <t>Zuiddijk 76a</t>
  </si>
  <si>
    <t>4695 RX</t>
  </si>
  <si>
    <t>Zeedijk 6</t>
  </si>
  <si>
    <t>Gemaal Van Haaften</t>
  </si>
  <si>
    <t>4698 PG</t>
  </si>
  <si>
    <t>Zeedijk 1a</t>
  </si>
  <si>
    <t>4698 RK</t>
  </si>
  <si>
    <t>Oud-Vossemeer</t>
  </si>
  <si>
    <t>Gemaalweg 24</t>
  </si>
  <si>
    <t>4691 RK</t>
  </si>
  <si>
    <t>Schelpenhoekseweg 5</t>
  </si>
  <si>
    <t>4693 PK</t>
  </si>
  <si>
    <t>Gemaalweg 1</t>
  </si>
  <si>
    <t>4695 RB</t>
  </si>
  <si>
    <t>Sint Maartensdijk</t>
  </si>
  <si>
    <t>Havenstraat 35</t>
  </si>
  <si>
    <t>4433 AL</t>
  </si>
  <si>
    <t>Sluis De Piet 1</t>
  </si>
  <si>
    <t>4471 RE</t>
  </si>
  <si>
    <t>4455 AX</t>
  </si>
  <si>
    <t>Nieuwendijk</t>
  </si>
  <si>
    <t>4437 AL</t>
  </si>
  <si>
    <t>Wolphaarsdijkse veer 4</t>
  </si>
  <si>
    <t>4471 ND</t>
  </si>
  <si>
    <t>Zandkreek Dam</t>
  </si>
  <si>
    <t>4475 PB</t>
  </si>
  <si>
    <t>Wilhelminadorp</t>
  </si>
  <si>
    <t>4474 NA</t>
  </si>
  <si>
    <t>4421 PA</t>
  </si>
  <si>
    <t>Oost kanaalweg</t>
  </si>
  <si>
    <t>4401 PE</t>
  </si>
  <si>
    <t>Gemaal Joh. Glerum</t>
  </si>
  <si>
    <t>4416 RD</t>
  </si>
  <si>
    <t>Schaarweg 31</t>
  </si>
  <si>
    <t>4414 RZ</t>
  </si>
  <si>
    <t>4411 RW</t>
  </si>
  <si>
    <t>Rilland-Bath</t>
  </si>
  <si>
    <t>Mager eind</t>
  </si>
  <si>
    <t>uitwateringsgemaal Othene</t>
  </si>
  <si>
    <t>Sluisweg 1</t>
  </si>
  <si>
    <t>4589 RR</t>
  </si>
  <si>
    <t>4438 AB</t>
  </si>
  <si>
    <t>4542 PM</t>
  </si>
  <si>
    <t>4513 KA</t>
  </si>
  <si>
    <t>4561 PH</t>
  </si>
  <si>
    <t xml:space="preserve">Clinge </t>
  </si>
  <si>
    <t>4567 PJ</t>
  </si>
  <si>
    <t>4515 CA</t>
  </si>
  <si>
    <t>4493 PD</t>
  </si>
  <si>
    <t>4321 TD</t>
  </si>
  <si>
    <t>4587 LH</t>
  </si>
  <si>
    <t>4413 NL</t>
  </si>
  <si>
    <t>4337 PA</t>
  </si>
  <si>
    <t>4501 PK</t>
  </si>
  <si>
    <t>4525 LT</t>
  </si>
  <si>
    <t>4389 VM</t>
  </si>
  <si>
    <t>4458 DA</t>
  </si>
  <si>
    <t xml:space="preserve"> 's-Heer Arendskerke</t>
  </si>
  <si>
    <t>4695 PP</t>
  </si>
  <si>
    <t>4538 AE</t>
  </si>
  <si>
    <t>4538 BJ</t>
  </si>
  <si>
    <t>4351 RT</t>
  </si>
  <si>
    <t>4328 NP</t>
  </si>
  <si>
    <t>Kantoorgebouw</t>
  </si>
  <si>
    <t>Magazijn</t>
  </si>
  <si>
    <t>Uitwateringsgemaal/Sluis Cadzand</t>
  </si>
  <si>
    <t>Uitwateringsgemaal Breskens</t>
  </si>
  <si>
    <t>Uitwateringsgemaal nummer een</t>
  </si>
  <si>
    <t>Keersluis Breskens Getijdenduiker</t>
  </si>
  <si>
    <t>Gemaal Westelijke Rijkswaterleiding</t>
  </si>
  <si>
    <t>Gemaal Lovenpolder</t>
  </si>
  <si>
    <t>Gemaal Zoutepolder</t>
  </si>
  <si>
    <t>Gemaal Krooshekreiniger duiker</t>
  </si>
  <si>
    <t>Gemaal Poldergemaal Stoofweg</t>
  </si>
  <si>
    <t>Gebouw Moerbeekpolder</t>
  </si>
  <si>
    <t>Gemaal Domburgse Watergang</t>
  </si>
  <si>
    <t>Gemaal St Laurens Watergang</t>
  </si>
  <si>
    <t>Gemaal Prunje</t>
  </si>
  <si>
    <t>Gemaal Polder Schore</t>
  </si>
  <si>
    <t>Gemaal Kadijk Poortvliet</t>
  </si>
  <si>
    <t>Gemaal Hogerwaard</t>
  </si>
  <si>
    <t>Waterdunen</t>
  </si>
  <si>
    <t>Biervliet</t>
  </si>
  <si>
    <t>Sluiskil</t>
  </si>
  <si>
    <t>Sint Annaland</t>
  </si>
  <si>
    <t>Overslag</t>
  </si>
  <si>
    <t>Domburg</t>
  </si>
  <si>
    <t>Sint Laurens</t>
  </si>
  <si>
    <t>Prunje</t>
  </si>
  <si>
    <t>Schore</t>
  </si>
  <si>
    <t>Rilland</t>
  </si>
  <si>
    <t>indexcijfer 122,3</t>
  </si>
  <si>
    <t>Baayenhovenseweg 4</t>
  </si>
  <si>
    <t>Cruyckelcreke 41</t>
  </si>
  <si>
    <t>Mauritsfort 1</t>
  </si>
  <si>
    <t>Voltaweg 11c</t>
  </si>
  <si>
    <t>Grijpskerke</t>
  </si>
  <si>
    <t>Wissenkerke</t>
  </si>
  <si>
    <t>Panden van diverse instanties, Gemeentes, Rijkswaterstaat en Provincie veelal zonder vaste contracten, 
Betreft Goederen/inventaris, materialen</t>
  </si>
  <si>
    <t>Zonnepanelen</t>
  </si>
  <si>
    <t>Leegstand</t>
  </si>
  <si>
    <t>Afwijkende bouwaard</t>
  </si>
  <si>
    <t>Preventiemaatregelen</t>
  </si>
  <si>
    <t>Asbest</t>
  </si>
  <si>
    <t xml:space="preserve">Brandmeldings- </t>
  </si>
  <si>
    <t>Inbraakinstallatie</t>
  </si>
  <si>
    <t>Doormelding</t>
  </si>
  <si>
    <t>en/of ontruimingsinstallatie</t>
  </si>
  <si>
    <t>gebouwen</t>
  </si>
  <si>
    <t>inventaris</t>
  </si>
  <si>
    <t>taxatierapportnr.</t>
  </si>
  <si>
    <t>Sprinkler</t>
  </si>
  <si>
    <t>ja maken deel uit van de glasconstructie in het dak</t>
  </si>
  <si>
    <t>nee</t>
  </si>
  <si>
    <t>ja</t>
  </si>
  <si>
    <t>Slabbecoornweg 1</t>
  </si>
  <si>
    <t>4691 RZ</t>
  </si>
  <si>
    <t>Vroonweg 10</t>
  </si>
  <si>
    <t>4414 RH</t>
  </si>
  <si>
    <t>Weg langs de zeedijk 2</t>
  </si>
  <si>
    <t>4421 RT</t>
  </si>
  <si>
    <t>Kapelle-Biezeling</t>
  </si>
  <si>
    <t>zonnepanelen los op het terrein</t>
  </si>
  <si>
    <t xml:space="preserve">hek en toegangspoort, CH4 sensoren/gasdetectoren ivm bio gas installatie </t>
  </si>
  <si>
    <t>zonnepanelen los op terrein</t>
  </si>
  <si>
    <t>ja op het dak</t>
  </si>
  <si>
    <t>hek/toegangspoort</t>
  </si>
  <si>
    <t>ja op dak</t>
  </si>
  <si>
    <t>niet in bezit van Waterschap en geen inventaris aanwezig</t>
  </si>
  <si>
    <t>ja op gebouw</t>
  </si>
  <si>
    <t>hek/toegangspoort, staat binnen het hekwerk cq fabrieksterrein van Dow Chemical</t>
  </si>
  <si>
    <t>er worden rookmelders geplaats op elke verdieping</t>
  </si>
  <si>
    <t>Oude Veerseweg 10</t>
  </si>
  <si>
    <t>4332 SH</t>
  </si>
  <si>
    <t>4301 RR</t>
  </si>
  <si>
    <t>geen postcode</t>
  </si>
  <si>
    <t>Hoogenwaardweg</t>
  </si>
  <si>
    <t>Het Killetje 1</t>
  </si>
  <si>
    <t>4511 RR</t>
  </si>
  <si>
    <t>Lovenweg</t>
  </si>
  <si>
    <t>ligt aan de westbuitenhaven sluizencomplex Terneuzen</t>
  </si>
  <si>
    <t xml:space="preserve">Stoofweg </t>
  </si>
  <si>
    <t>4542AE</t>
  </si>
  <si>
    <t>Rode Sluisweg</t>
  </si>
  <si>
    <t>4575NE</t>
  </si>
  <si>
    <t>L Stommespad</t>
  </si>
  <si>
    <t>Pres Rooseveltlaan</t>
  </si>
  <si>
    <t xml:space="preserve">Florisweg </t>
  </si>
  <si>
    <t>Schoorse Zeedijk</t>
  </si>
  <si>
    <t>Kadijk</t>
  </si>
  <si>
    <t>4364 RH</t>
  </si>
  <si>
    <t>4491 PS</t>
  </si>
  <si>
    <t>4542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</si>
</sst>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0"/>
      <name val="Courie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/>
    <xf numFmtId="3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/>
    <xf numFmtId="0" fontId="3" fillId="2" borderId="1" xfId="0" applyFont="1" applyFill="1" applyBorder="1"/>
    <xf numFmtId="0" fontId="2" fillId="0" borderId="4" xfId="0" applyFont="1" applyBorder="1"/>
    <xf numFmtId="3" fontId="2" fillId="0" borderId="4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4" fontId="3" fillId="0" borderId="0" xfId="1" applyFont="1" applyBorder="1" applyAlignment="1">
      <alignment horizontal="left"/>
    </xf>
    <xf numFmtId="44" fontId="3" fillId="0" borderId="0" xfId="1" applyFont="1" applyFill="1" applyBorder="1" applyAlignment="1">
      <alignment horizontal="left"/>
    </xf>
    <xf numFmtId="44" fontId="2" fillId="0" borderId="4" xfId="1" applyFont="1" applyBorder="1" applyAlignment="1">
      <alignment horizontal="left"/>
    </xf>
    <xf numFmtId="44" fontId="4" fillId="0" borderId="0" xfId="1" applyFont="1" applyBorder="1"/>
    <xf numFmtId="44" fontId="4" fillId="0" borderId="0" xfId="1" applyFont="1" applyFill="1" applyBorder="1"/>
    <xf numFmtId="44" fontId="3" fillId="0" borderId="3" xfId="1" applyFont="1" applyBorder="1" applyAlignment="1">
      <alignment horizontal="left"/>
    </xf>
    <xf numFmtId="44" fontId="4" fillId="0" borderId="3" xfId="1" applyFont="1" applyBorder="1"/>
    <xf numFmtId="44" fontId="3" fillId="0" borderId="1" xfId="1" applyFont="1" applyBorder="1" applyAlignment="1">
      <alignment horizontal="left"/>
    </xf>
    <xf numFmtId="44" fontId="4" fillId="0" borderId="1" xfId="1" applyFont="1" applyBorder="1"/>
    <xf numFmtId="44" fontId="3" fillId="0" borderId="0" xfId="1" applyFont="1" applyBorder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6" xfId="0" applyFont="1" applyFill="1" applyBorder="1" applyAlignment="1">
      <alignment horizontal="left" vertical="top" wrapText="1"/>
    </xf>
    <xf numFmtId="44" fontId="2" fillId="3" borderId="6" xfId="1" applyFont="1" applyFill="1" applyBorder="1" applyAlignment="1">
      <alignment horizontal="left" vertical="top" wrapText="1"/>
    </xf>
    <xf numFmtId="44" fontId="2" fillId="3" borderId="7" xfId="1" applyFont="1" applyFill="1" applyBorder="1" applyAlignment="1">
      <alignment vertical="top" wrapText="1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2" fillId="3" borderId="0" xfId="0" applyFont="1" applyFill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Alignment="1">
      <alignment horizontal="left" vertical="top" wrapText="1"/>
    </xf>
    <xf numFmtId="44" fontId="2" fillId="3" borderId="0" xfId="1" applyFont="1" applyFill="1" applyBorder="1" applyAlignment="1">
      <alignment horizontal="left" vertical="top" wrapText="1"/>
    </xf>
    <xf numFmtId="44" fontId="2" fillId="3" borderId="9" xfId="1" applyFont="1" applyFill="1" applyBorder="1" applyAlignment="1">
      <alignment vertical="top" wrapText="1"/>
    </xf>
    <xf numFmtId="3" fontId="3" fillId="0" borderId="1" xfId="0" applyNumberFormat="1" applyFont="1" applyBorder="1" applyAlignment="1">
      <alignment horizontal="left"/>
    </xf>
    <xf numFmtId="44" fontId="3" fillId="0" borderId="1" xfId="1" applyFont="1" applyBorder="1"/>
    <xf numFmtId="44" fontId="3" fillId="0" borderId="1" xfId="1" applyFont="1" applyFill="1" applyBorder="1" applyAlignment="1">
      <alignment horizontal="left"/>
    </xf>
    <xf numFmtId="0" fontId="3" fillId="4" borderId="0" xfId="0" applyFont="1" applyFill="1"/>
    <xf numFmtId="0" fontId="3" fillId="5" borderId="1" xfId="0" applyFont="1" applyFill="1" applyBorder="1"/>
    <xf numFmtId="0" fontId="3" fillId="5" borderId="0" xfId="0" applyFont="1" applyFill="1"/>
    <xf numFmtId="3" fontId="3" fillId="5" borderId="1" xfId="0" applyNumberFormat="1" applyFont="1" applyFill="1" applyBorder="1" applyAlignment="1">
      <alignment horizontal="left"/>
    </xf>
    <xf numFmtId="44" fontId="3" fillId="5" borderId="1" xfId="1" applyFont="1" applyFill="1" applyBorder="1" applyAlignment="1">
      <alignment horizontal="left"/>
    </xf>
    <xf numFmtId="44" fontId="3" fillId="5" borderId="1" xfId="1" applyFont="1" applyFill="1" applyBorder="1"/>
    <xf numFmtId="0" fontId="3" fillId="0" borderId="1" xfId="0" applyFont="1" applyFill="1" applyBorder="1"/>
    <xf numFmtId="0" fontId="3" fillId="0" borderId="0" xfId="0" applyFont="1" applyFill="1"/>
    <xf numFmtId="0" fontId="3" fillId="4" borderId="1" xfId="0" applyFont="1" applyFill="1" applyBorder="1"/>
    <xf numFmtId="3" fontId="3" fillId="4" borderId="1" xfId="0" applyNumberFormat="1" applyFont="1" applyFill="1" applyBorder="1" applyAlignment="1">
      <alignment horizontal="left"/>
    </xf>
    <xf numFmtId="44" fontId="3" fillId="4" borderId="1" xfId="1" applyFont="1" applyFill="1" applyBorder="1" applyAlignment="1">
      <alignment horizontal="left"/>
    </xf>
    <xf numFmtId="44" fontId="3" fillId="4" borderId="1" xfId="1" applyFont="1" applyFill="1" applyBorder="1"/>
    <xf numFmtId="0" fontId="3" fillId="4" borderId="3" xfId="0" applyFont="1" applyFill="1" applyBorder="1"/>
    <xf numFmtId="0" fontId="6" fillId="4" borderId="3" xfId="0" applyFont="1" applyFill="1" applyBorder="1" applyAlignment="1">
      <alignment horizontal="left"/>
    </xf>
    <xf numFmtId="0" fontId="5" fillId="4" borderId="3" xfId="0" applyFont="1" applyFill="1" applyBorder="1"/>
    <xf numFmtId="0" fontId="6" fillId="4" borderId="3" xfId="0" applyFont="1" applyFill="1" applyBorder="1" applyAlignment="1">
      <alignment wrapText="1"/>
    </xf>
    <xf numFmtId="0" fontId="3" fillId="4" borderId="1" xfId="0" quotePrefix="1" applyFont="1" applyFill="1" applyBorder="1"/>
    <xf numFmtId="0" fontId="3" fillId="4" borderId="1" xfId="0" applyFont="1" applyFill="1" applyBorder="1" applyAlignment="1">
      <alignment wrapText="1"/>
    </xf>
    <xf numFmtId="44" fontId="4" fillId="4" borderId="1" xfId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3" fontId="3" fillId="4" borderId="1" xfId="0" applyNumberFormat="1" applyFont="1" applyFill="1" applyBorder="1"/>
    <xf numFmtId="0" fontId="4" fillId="4" borderId="1" xfId="0" applyFont="1" applyFill="1" applyBorder="1"/>
    <xf numFmtId="0" fontId="4" fillId="4" borderId="0" xfId="0" applyFont="1" applyFill="1"/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67"/>
  <sheetViews>
    <sheetView tabSelected="1" zoomScaleNormal="100" workbookViewId="0">
      <pane ySplit="1" topLeftCell="A2" activePane="bottomLeft" state="frozen"/>
      <selection activeCell="B1" sqref="B1"/>
      <selection pane="bottomLeft" activeCell="A104" sqref="A104"/>
    </sheetView>
  </sheetViews>
  <sheetFormatPr defaultColWidth="9" defaultRowHeight="12.75" x14ac:dyDescent="0.2"/>
  <cols>
    <col min="1" max="1" width="41" style="2" bestFit="1" customWidth="1"/>
    <col min="2" max="2" width="18.375" style="2" customWidth="1"/>
    <col min="3" max="3" width="8.125" style="2" bestFit="1" customWidth="1"/>
    <col min="4" max="4" width="18.75" style="2" customWidth="1"/>
    <col min="5" max="6" width="12.25" style="12" hidden="1" customWidth="1"/>
    <col min="7" max="8" width="14.5" style="20" hidden="1" customWidth="1"/>
    <col min="9" max="9" width="12.375" style="20" hidden="1" customWidth="1"/>
    <col min="10" max="10" width="13.5" style="20" hidden="1" customWidth="1"/>
    <col min="11" max="12" width="14.5" style="20" hidden="1" customWidth="1"/>
    <col min="13" max="13" width="13.5" style="20" hidden="1" customWidth="1"/>
    <col min="14" max="14" width="17.625" style="20" customWidth="1"/>
    <col min="15" max="15" width="18.75" style="20" customWidth="1"/>
    <col min="16" max="16" width="14.5" style="20" bestFit="1" customWidth="1"/>
    <col min="17" max="17" width="16.5" style="21" customWidth="1"/>
    <col min="18" max="19" width="14.375" style="2" bestFit="1" customWidth="1"/>
    <col min="20" max="20" width="12.25" style="2" bestFit="1" customWidth="1"/>
    <col min="21" max="21" width="9" style="2"/>
    <col min="22" max="22" width="18.5" style="2" bestFit="1" customWidth="1"/>
    <col min="23" max="23" width="18.75" style="2" bestFit="1" customWidth="1"/>
    <col min="24" max="24" width="9" style="2"/>
    <col min="25" max="25" width="22.75" style="2" bestFit="1" customWidth="1"/>
    <col min="26" max="26" width="14.75" style="2" bestFit="1" customWidth="1"/>
    <col min="27" max="27" width="11.125" style="2" bestFit="1" customWidth="1"/>
    <col min="28" max="16384" width="9" style="2"/>
  </cols>
  <sheetData>
    <row r="1" spans="1:96" s="24" customFormat="1" ht="13.5" customHeight="1" x14ac:dyDescent="0.15">
      <c r="A1" s="25" t="s">
        <v>102</v>
      </c>
      <c r="B1" s="26" t="s">
        <v>173</v>
      </c>
      <c r="C1" s="26" t="s">
        <v>174</v>
      </c>
      <c r="D1" s="26" t="s">
        <v>0</v>
      </c>
      <c r="E1" s="27" t="s">
        <v>161</v>
      </c>
      <c r="F1" s="27" t="s">
        <v>164</v>
      </c>
      <c r="G1" s="28" t="s">
        <v>162</v>
      </c>
      <c r="H1" s="28" t="s">
        <v>165</v>
      </c>
      <c r="I1" s="28" t="s">
        <v>163</v>
      </c>
      <c r="J1" s="28" t="s">
        <v>166</v>
      </c>
      <c r="K1" s="28" t="s">
        <v>167</v>
      </c>
      <c r="L1" s="28" t="s">
        <v>168</v>
      </c>
      <c r="M1" s="28" t="s">
        <v>169</v>
      </c>
      <c r="N1" s="28" t="s">
        <v>179</v>
      </c>
      <c r="O1" s="28" t="s">
        <v>176</v>
      </c>
      <c r="P1" s="28" t="s">
        <v>175</v>
      </c>
      <c r="Q1" s="29" t="s">
        <v>178</v>
      </c>
      <c r="R1" s="30" t="s">
        <v>322</v>
      </c>
      <c r="S1" s="30" t="s">
        <v>323</v>
      </c>
      <c r="T1" s="31" t="s">
        <v>313</v>
      </c>
      <c r="U1" s="30" t="s">
        <v>314</v>
      </c>
      <c r="V1" s="30" t="s">
        <v>315</v>
      </c>
      <c r="W1" s="30" t="s">
        <v>316</v>
      </c>
      <c r="X1" s="30" t="s">
        <v>317</v>
      </c>
      <c r="Y1" s="30" t="s">
        <v>318</v>
      </c>
      <c r="Z1" s="30" t="s">
        <v>319</v>
      </c>
      <c r="AA1" s="30" t="s">
        <v>320</v>
      </c>
      <c r="AB1" s="35" t="s">
        <v>325</v>
      </c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</row>
    <row r="2" spans="1:96" s="24" customFormat="1" x14ac:dyDescent="0.2">
      <c r="A2" s="36"/>
      <c r="B2" s="35"/>
      <c r="C2" s="35"/>
      <c r="D2" s="35"/>
      <c r="E2" s="37"/>
      <c r="F2" s="37"/>
      <c r="G2" s="38"/>
      <c r="H2" s="38"/>
      <c r="I2" s="38"/>
      <c r="J2" s="38"/>
      <c r="K2" s="38"/>
      <c r="L2" s="38"/>
      <c r="M2" s="38"/>
      <c r="N2" s="38" t="s">
        <v>177</v>
      </c>
      <c r="O2" s="38" t="s">
        <v>177</v>
      </c>
      <c r="P2" s="38" t="s">
        <v>305</v>
      </c>
      <c r="Q2" s="39"/>
      <c r="R2" s="30" t="s">
        <v>324</v>
      </c>
      <c r="S2" s="30" t="s">
        <v>324</v>
      </c>
      <c r="T2" s="32"/>
      <c r="U2" s="33"/>
      <c r="V2" s="33"/>
      <c r="W2" s="33"/>
      <c r="X2" s="33"/>
      <c r="Y2" s="33" t="s">
        <v>321</v>
      </c>
      <c r="Z2" s="34"/>
      <c r="AA2" s="34"/>
      <c r="AB2" s="35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</row>
    <row r="3" spans="1:96" s="51" customFormat="1" ht="25.5" x14ac:dyDescent="0.2">
      <c r="A3" s="51" t="s">
        <v>159</v>
      </c>
      <c r="B3" s="51" t="s">
        <v>42</v>
      </c>
      <c r="C3" s="62" t="s">
        <v>223</v>
      </c>
      <c r="D3" s="51" t="s">
        <v>41</v>
      </c>
      <c r="E3" s="52">
        <v>196000</v>
      </c>
      <c r="F3" s="52">
        <f>ROUNDUP(E3*108/105,-3)</f>
        <v>202000</v>
      </c>
      <c r="G3" s="53"/>
      <c r="H3" s="53"/>
      <c r="I3" s="53"/>
      <c r="J3" s="53"/>
      <c r="K3" s="53">
        <f t="shared" ref="K3:K23" si="0">ROUNDUP(F3*110.4/108,-3)</f>
        <v>207000</v>
      </c>
      <c r="L3" s="53"/>
      <c r="M3" s="53"/>
      <c r="N3" s="53">
        <f t="shared" ref="N3:N34" si="1">ROUND(K3/110.4*124,-2)</f>
        <v>232500</v>
      </c>
      <c r="O3" s="53">
        <f t="shared" ref="O3:O34" si="2">ROUND(L3/110.4*124,-2)</f>
        <v>0</v>
      </c>
      <c r="P3" s="53">
        <f>ROUND(M3/105.2*122.3,-2)</f>
        <v>0</v>
      </c>
      <c r="Q3" s="54">
        <f>SUM(N3+O3+P3)</f>
        <v>232500</v>
      </c>
      <c r="R3" s="55"/>
      <c r="S3" s="55"/>
      <c r="T3" s="56" t="s">
        <v>327</v>
      </c>
      <c r="U3" s="57"/>
      <c r="V3" s="57"/>
      <c r="W3" s="51" t="s">
        <v>340</v>
      </c>
      <c r="X3" s="57"/>
      <c r="Y3" s="58" t="s">
        <v>345</v>
      </c>
      <c r="Z3" s="58" t="s">
        <v>327</v>
      </c>
      <c r="AA3" s="51" t="s">
        <v>327</v>
      </c>
      <c r="AB3" s="51" t="s">
        <v>327</v>
      </c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</row>
    <row r="4" spans="1:96" s="51" customFormat="1" x14ac:dyDescent="0.2">
      <c r="A4" s="51" t="s">
        <v>103</v>
      </c>
      <c r="B4" s="51" t="s">
        <v>50</v>
      </c>
      <c r="C4" s="62" t="s">
        <v>272</v>
      </c>
      <c r="D4" s="51" t="s">
        <v>228</v>
      </c>
      <c r="E4" s="52">
        <v>520000</v>
      </c>
      <c r="F4" s="52">
        <f t="shared" ref="F4:F61" si="3">ROUNDUP(E4*108/105,-3)</f>
        <v>535000</v>
      </c>
      <c r="G4" s="53"/>
      <c r="H4" s="53"/>
      <c r="I4" s="53">
        <v>397000</v>
      </c>
      <c r="J4" s="53">
        <f>ROUNDUP(I4*103.5/101.6,-3)</f>
        <v>405000</v>
      </c>
      <c r="K4" s="53">
        <f t="shared" si="0"/>
        <v>547000</v>
      </c>
      <c r="L4" s="53"/>
      <c r="M4" s="53">
        <f t="shared" ref="M4:M35" si="4">ROUNDUP(J4*105.2/103.5,-3)</f>
        <v>412000</v>
      </c>
      <c r="N4" s="53">
        <f t="shared" si="1"/>
        <v>614400</v>
      </c>
      <c r="O4" s="53">
        <f t="shared" si="2"/>
        <v>0</v>
      </c>
      <c r="P4" s="53">
        <f t="shared" ref="P4:P62" si="5">ROUND(M4/105.2*122.3,-2)</f>
        <v>479000</v>
      </c>
      <c r="Q4" s="54">
        <f t="shared" ref="Q4:Q62" si="6">SUM(N4+O4+P4)</f>
        <v>1093400</v>
      </c>
      <c r="T4" s="51" t="s">
        <v>339</v>
      </c>
      <c r="W4" s="51" t="s">
        <v>340</v>
      </c>
      <c r="Y4" s="51" t="s">
        <v>328</v>
      </c>
      <c r="Z4" s="51" t="s">
        <v>328</v>
      </c>
      <c r="AA4" s="51" t="s">
        <v>328</v>
      </c>
      <c r="AB4" s="51" t="s">
        <v>327</v>
      </c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</row>
    <row r="5" spans="1:96" s="51" customFormat="1" x14ac:dyDescent="0.2">
      <c r="A5" s="51" t="s">
        <v>64</v>
      </c>
      <c r="B5" s="51" t="s">
        <v>149</v>
      </c>
      <c r="C5" s="62" t="s">
        <v>255</v>
      </c>
      <c r="D5" s="51" t="s">
        <v>3</v>
      </c>
      <c r="E5" s="52">
        <v>398000</v>
      </c>
      <c r="F5" s="52">
        <f t="shared" si="3"/>
        <v>410000</v>
      </c>
      <c r="G5" s="53"/>
      <c r="H5" s="53"/>
      <c r="I5" s="53">
        <v>366000</v>
      </c>
      <c r="J5" s="53">
        <f t="shared" ref="J5:J17" si="7">ROUNDUP(I5*103.5/101.6,-3)</f>
        <v>373000</v>
      </c>
      <c r="K5" s="53">
        <f t="shared" si="0"/>
        <v>420000</v>
      </c>
      <c r="L5" s="53"/>
      <c r="M5" s="53">
        <f t="shared" si="4"/>
        <v>380000</v>
      </c>
      <c r="N5" s="53">
        <f t="shared" si="1"/>
        <v>471700</v>
      </c>
      <c r="O5" s="53">
        <f t="shared" si="2"/>
        <v>0</v>
      </c>
      <c r="P5" s="53">
        <f t="shared" si="5"/>
        <v>441800</v>
      </c>
      <c r="Q5" s="54">
        <f t="shared" si="6"/>
        <v>913500</v>
      </c>
      <c r="T5" s="51" t="s">
        <v>339</v>
      </c>
      <c r="W5" s="51" t="s">
        <v>340</v>
      </c>
      <c r="Y5" s="51" t="s">
        <v>328</v>
      </c>
      <c r="Z5" s="51" t="s">
        <v>328</v>
      </c>
      <c r="AA5" s="51" t="s">
        <v>328</v>
      </c>
      <c r="AB5" s="51" t="s">
        <v>327</v>
      </c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</row>
    <row r="6" spans="1:96" s="44" customFormat="1" x14ac:dyDescent="0.2">
      <c r="A6" s="44" t="s">
        <v>70</v>
      </c>
      <c r="B6" s="44" t="s">
        <v>68</v>
      </c>
      <c r="C6" s="69" t="s">
        <v>235</v>
      </c>
      <c r="D6" s="44" t="s">
        <v>5</v>
      </c>
      <c r="E6" s="46">
        <v>223000</v>
      </c>
      <c r="F6" s="46">
        <f t="shared" si="3"/>
        <v>230000</v>
      </c>
      <c r="G6" s="47"/>
      <c r="H6" s="47"/>
      <c r="I6" s="47">
        <v>105000</v>
      </c>
      <c r="J6" s="47">
        <f t="shared" si="7"/>
        <v>107000</v>
      </c>
      <c r="K6" s="47">
        <f t="shared" si="0"/>
        <v>236000</v>
      </c>
      <c r="L6" s="47"/>
      <c r="M6" s="47">
        <f t="shared" si="4"/>
        <v>109000</v>
      </c>
      <c r="N6" s="47">
        <f t="shared" si="1"/>
        <v>265100</v>
      </c>
      <c r="O6" s="47">
        <f t="shared" si="2"/>
        <v>0</v>
      </c>
      <c r="P6" s="47">
        <f t="shared" si="5"/>
        <v>126700</v>
      </c>
      <c r="Q6" s="48">
        <f t="shared" si="6"/>
        <v>391800</v>
      </c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</row>
    <row r="7" spans="1:96" s="51" customFormat="1" x14ac:dyDescent="0.2">
      <c r="A7" s="51" t="s">
        <v>84</v>
      </c>
      <c r="B7" s="51" t="s">
        <v>150</v>
      </c>
      <c r="C7" s="62" t="s">
        <v>265</v>
      </c>
      <c r="D7" s="51" t="s">
        <v>153</v>
      </c>
      <c r="E7" s="52">
        <v>248000</v>
      </c>
      <c r="F7" s="52">
        <f t="shared" si="3"/>
        <v>256000</v>
      </c>
      <c r="G7" s="53"/>
      <c r="H7" s="53"/>
      <c r="I7" s="53">
        <v>334000</v>
      </c>
      <c r="J7" s="53">
        <f t="shared" si="7"/>
        <v>341000</v>
      </c>
      <c r="K7" s="53">
        <f t="shared" si="0"/>
        <v>262000</v>
      </c>
      <c r="L7" s="53"/>
      <c r="M7" s="53">
        <f t="shared" si="4"/>
        <v>347000</v>
      </c>
      <c r="N7" s="53">
        <f t="shared" si="1"/>
        <v>294300</v>
      </c>
      <c r="O7" s="53">
        <f t="shared" si="2"/>
        <v>0</v>
      </c>
      <c r="P7" s="53">
        <f t="shared" si="5"/>
        <v>403400</v>
      </c>
      <c r="Q7" s="54">
        <f t="shared" si="6"/>
        <v>697700</v>
      </c>
      <c r="T7" s="51" t="s">
        <v>339</v>
      </c>
      <c r="W7" s="51" t="s">
        <v>340</v>
      </c>
      <c r="Y7" s="51" t="s">
        <v>327</v>
      </c>
      <c r="Z7" s="51" t="s">
        <v>328</v>
      </c>
      <c r="AA7" s="51" t="s">
        <v>328</v>
      </c>
      <c r="AB7" s="51" t="s">
        <v>327</v>
      </c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</row>
    <row r="8" spans="1:96" s="51" customFormat="1" x14ac:dyDescent="0.2">
      <c r="A8" s="51" t="s">
        <v>90</v>
      </c>
      <c r="B8" s="51" t="s">
        <v>91</v>
      </c>
      <c r="C8" s="62" t="s">
        <v>269</v>
      </c>
      <c r="D8" s="51" t="s">
        <v>17</v>
      </c>
      <c r="E8" s="52">
        <v>72000</v>
      </c>
      <c r="F8" s="52">
        <f t="shared" si="3"/>
        <v>75000</v>
      </c>
      <c r="G8" s="53"/>
      <c r="H8" s="53"/>
      <c r="I8" s="53">
        <v>53000</v>
      </c>
      <c r="J8" s="53">
        <f t="shared" si="7"/>
        <v>54000</v>
      </c>
      <c r="K8" s="53">
        <f t="shared" si="0"/>
        <v>77000</v>
      </c>
      <c r="L8" s="53"/>
      <c r="M8" s="53">
        <f t="shared" si="4"/>
        <v>55000</v>
      </c>
      <c r="N8" s="53">
        <f t="shared" si="1"/>
        <v>86500</v>
      </c>
      <c r="O8" s="53">
        <f t="shared" si="2"/>
        <v>0</v>
      </c>
      <c r="P8" s="53">
        <f t="shared" si="5"/>
        <v>63900</v>
      </c>
      <c r="Q8" s="54">
        <f t="shared" si="6"/>
        <v>150400</v>
      </c>
      <c r="T8" s="51" t="s">
        <v>327</v>
      </c>
      <c r="W8" s="51" t="s">
        <v>340</v>
      </c>
      <c r="Y8" s="51" t="s">
        <v>327</v>
      </c>
      <c r="Z8" s="51" t="s">
        <v>327</v>
      </c>
      <c r="AA8" s="51" t="s">
        <v>327</v>
      </c>
      <c r="AB8" s="51" t="s">
        <v>327</v>
      </c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</row>
    <row r="9" spans="1:96" s="51" customFormat="1" x14ac:dyDescent="0.2">
      <c r="A9" s="51" t="s">
        <v>94</v>
      </c>
      <c r="B9" s="51" t="s">
        <v>93</v>
      </c>
      <c r="C9" s="62" t="s">
        <v>275</v>
      </c>
      <c r="D9" s="51" t="s">
        <v>18</v>
      </c>
      <c r="E9" s="52">
        <v>222000</v>
      </c>
      <c r="F9" s="52">
        <f t="shared" si="3"/>
        <v>229000</v>
      </c>
      <c r="G9" s="53"/>
      <c r="H9" s="53"/>
      <c r="I9" s="53">
        <v>147000</v>
      </c>
      <c r="J9" s="53">
        <f t="shared" si="7"/>
        <v>150000</v>
      </c>
      <c r="K9" s="53">
        <f t="shared" si="0"/>
        <v>235000</v>
      </c>
      <c r="L9" s="53"/>
      <c r="M9" s="53">
        <f t="shared" si="4"/>
        <v>153000</v>
      </c>
      <c r="N9" s="53">
        <f t="shared" si="1"/>
        <v>263900</v>
      </c>
      <c r="O9" s="53">
        <f t="shared" si="2"/>
        <v>0</v>
      </c>
      <c r="P9" s="53">
        <f t="shared" si="5"/>
        <v>177900</v>
      </c>
      <c r="Q9" s="54">
        <f t="shared" si="6"/>
        <v>441800</v>
      </c>
      <c r="T9" s="51" t="s">
        <v>327</v>
      </c>
      <c r="W9" s="51" t="s">
        <v>340</v>
      </c>
      <c r="Y9" s="51" t="s">
        <v>327</v>
      </c>
      <c r="Z9" s="51" t="s">
        <v>328</v>
      </c>
      <c r="AA9" s="51" t="s">
        <v>328</v>
      </c>
      <c r="AB9" s="51" t="s">
        <v>327</v>
      </c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</row>
    <row r="10" spans="1:96" s="51" customFormat="1" x14ac:dyDescent="0.2">
      <c r="A10" s="51" t="s">
        <v>106</v>
      </c>
      <c r="B10" s="51" t="s">
        <v>151</v>
      </c>
      <c r="C10" s="62" t="s">
        <v>263</v>
      </c>
      <c r="D10" s="51" t="s">
        <v>21</v>
      </c>
      <c r="E10" s="52">
        <v>445000</v>
      </c>
      <c r="F10" s="52">
        <f t="shared" si="3"/>
        <v>458000</v>
      </c>
      <c r="G10" s="53"/>
      <c r="H10" s="53"/>
      <c r="I10" s="53">
        <v>376000</v>
      </c>
      <c r="J10" s="53">
        <f t="shared" si="7"/>
        <v>384000</v>
      </c>
      <c r="K10" s="53">
        <f t="shared" si="0"/>
        <v>469000</v>
      </c>
      <c r="L10" s="53"/>
      <c r="M10" s="53">
        <f t="shared" si="4"/>
        <v>391000</v>
      </c>
      <c r="N10" s="53">
        <f t="shared" si="1"/>
        <v>526800</v>
      </c>
      <c r="O10" s="53">
        <f t="shared" si="2"/>
        <v>0</v>
      </c>
      <c r="P10" s="53">
        <f t="shared" si="5"/>
        <v>454600</v>
      </c>
      <c r="Q10" s="54">
        <f t="shared" si="6"/>
        <v>981400</v>
      </c>
      <c r="T10" s="51" t="s">
        <v>339</v>
      </c>
      <c r="W10" s="51" t="s">
        <v>340</v>
      </c>
      <c r="Y10" s="51" t="s">
        <v>328</v>
      </c>
      <c r="Z10" s="51" t="s">
        <v>328</v>
      </c>
      <c r="AA10" s="51" t="s">
        <v>328</v>
      </c>
      <c r="AB10" s="51" t="s">
        <v>327</v>
      </c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</row>
    <row r="11" spans="1:96" s="51" customFormat="1" x14ac:dyDescent="0.2">
      <c r="A11" s="51" t="s">
        <v>104</v>
      </c>
      <c r="B11" s="51" t="s">
        <v>99</v>
      </c>
      <c r="C11" s="62" t="s">
        <v>270</v>
      </c>
      <c r="D11" s="59" t="s">
        <v>271</v>
      </c>
      <c r="E11" s="52">
        <v>1273000</v>
      </c>
      <c r="F11" s="52">
        <f t="shared" si="3"/>
        <v>1310000</v>
      </c>
      <c r="G11" s="53"/>
      <c r="H11" s="53"/>
      <c r="I11" s="53">
        <v>1242000</v>
      </c>
      <c r="J11" s="53">
        <f t="shared" si="7"/>
        <v>1266000</v>
      </c>
      <c r="K11" s="53">
        <f t="shared" si="0"/>
        <v>1340000</v>
      </c>
      <c r="L11" s="53"/>
      <c r="M11" s="53">
        <f t="shared" si="4"/>
        <v>1287000</v>
      </c>
      <c r="N11" s="53">
        <f t="shared" si="1"/>
        <v>1505100</v>
      </c>
      <c r="O11" s="53">
        <f t="shared" si="2"/>
        <v>0</v>
      </c>
      <c r="P11" s="53">
        <f t="shared" si="5"/>
        <v>1496200</v>
      </c>
      <c r="Q11" s="54">
        <f t="shared" si="6"/>
        <v>3001300</v>
      </c>
      <c r="T11" s="51" t="s">
        <v>327</v>
      </c>
      <c r="W11" s="51" t="s">
        <v>340</v>
      </c>
      <c r="Y11" s="51" t="s">
        <v>328</v>
      </c>
      <c r="Z11" s="51" t="s">
        <v>328</v>
      </c>
      <c r="AA11" s="51" t="s">
        <v>328</v>
      </c>
      <c r="AB11" s="51" t="s">
        <v>327</v>
      </c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s="51" customFormat="1" ht="51" x14ac:dyDescent="0.2">
      <c r="A12" s="51" t="s">
        <v>105</v>
      </c>
      <c r="B12" s="51" t="s">
        <v>101</v>
      </c>
      <c r="C12" s="62" t="s">
        <v>266</v>
      </c>
      <c r="D12" s="51" t="s">
        <v>16</v>
      </c>
      <c r="E12" s="52">
        <v>26564000</v>
      </c>
      <c r="F12" s="52">
        <f t="shared" si="3"/>
        <v>27323000</v>
      </c>
      <c r="G12" s="53"/>
      <c r="H12" s="53"/>
      <c r="I12" s="53">
        <v>3860000</v>
      </c>
      <c r="J12" s="53">
        <f t="shared" si="7"/>
        <v>3933000</v>
      </c>
      <c r="K12" s="53">
        <f t="shared" si="0"/>
        <v>27931000</v>
      </c>
      <c r="L12" s="53"/>
      <c r="M12" s="53">
        <f t="shared" si="4"/>
        <v>3998000</v>
      </c>
      <c r="N12" s="53">
        <f t="shared" si="1"/>
        <v>31371800</v>
      </c>
      <c r="O12" s="53">
        <f t="shared" si="2"/>
        <v>0</v>
      </c>
      <c r="P12" s="53">
        <f t="shared" si="5"/>
        <v>4647900</v>
      </c>
      <c r="Q12" s="54">
        <f t="shared" si="6"/>
        <v>36019700</v>
      </c>
      <c r="T12" s="60" t="s">
        <v>326</v>
      </c>
      <c r="W12" s="60"/>
      <c r="Y12" s="51" t="s">
        <v>328</v>
      </c>
      <c r="Z12" s="51" t="s">
        <v>328</v>
      </c>
      <c r="AA12" s="51" t="s">
        <v>328</v>
      </c>
      <c r="AB12" s="51" t="s">
        <v>328</v>
      </c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s="51" customFormat="1" x14ac:dyDescent="0.2">
      <c r="A13" s="51" t="s">
        <v>277</v>
      </c>
      <c r="B13" s="51" t="s">
        <v>140</v>
      </c>
      <c r="C13" s="62" t="s">
        <v>273</v>
      </c>
      <c r="D13" s="51" t="s">
        <v>113</v>
      </c>
      <c r="E13" s="52">
        <v>13050000</v>
      </c>
      <c r="F13" s="52">
        <f t="shared" si="3"/>
        <v>13423000</v>
      </c>
      <c r="G13" s="53"/>
      <c r="H13" s="53"/>
      <c r="I13" s="53">
        <v>1857000</v>
      </c>
      <c r="J13" s="53">
        <f t="shared" si="7"/>
        <v>1892000</v>
      </c>
      <c r="K13" s="53">
        <f t="shared" si="0"/>
        <v>13722000</v>
      </c>
      <c r="L13" s="53"/>
      <c r="M13" s="53">
        <f t="shared" si="4"/>
        <v>1924000</v>
      </c>
      <c r="N13" s="53">
        <f t="shared" si="1"/>
        <v>15412400</v>
      </c>
      <c r="O13" s="53">
        <f t="shared" si="2"/>
        <v>0</v>
      </c>
      <c r="P13" s="53">
        <f t="shared" si="5"/>
        <v>2236700</v>
      </c>
      <c r="Q13" s="54">
        <f t="shared" si="6"/>
        <v>17649100</v>
      </c>
      <c r="T13" s="51" t="s">
        <v>327</v>
      </c>
      <c r="W13" s="60"/>
      <c r="Y13" s="51" t="s">
        <v>328</v>
      </c>
      <c r="Z13" s="51" t="s">
        <v>328</v>
      </c>
      <c r="AA13" s="51" t="s">
        <v>328</v>
      </c>
      <c r="AB13" s="51" t="s">
        <v>327</v>
      </c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s="51" customFormat="1" x14ac:dyDescent="0.2">
      <c r="A14" s="51" t="s">
        <v>278</v>
      </c>
      <c r="B14" s="51" t="s">
        <v>152</v>
      </c>
      <c r="C14" s="62" t="s">
        <v>256</v>
      </c>
      <c r="D14" s="51" t="s">
        <v>100</v>
      </c>
      <c r="E14" s="52">
        <v>313000</v>
      </c>
      <c r="F14" s="52">
        <f t="shared" si="3"/>
        <v>322000</v>
      </c>
      <c r="G14" s="53"/>
      <c r="H14" s="53"/>
      <c r="I14" s="53"/>
      <c r="J14" s="53">
        <f t="shared" si="7"/>
        <v>0</v>
      </c>
      <c r="K14" s="53">
        <f t="shared" si="0"/>
        <v>330000</v>
      </c>
      <c r="L14" s="53"/>
      <c r="M14" s="53">
        <f t="shared" si="4"/>
        <v>0</v>
      </c>
      <c r="N14" s="53">
        <f t="shared" si="1"/>
        <v>370700</v>
      </c>
      <c r="O14" s="53">
        <f t="shared" si="2"/>
        <v>0</v>
      </c>
      <c r="P14" s="53">
        <f t="shared" si="5"/>
        <v>0</v>
      </c>
      <c r="Q14" s="54">
        <f t="shared" si="6"/>
        <v>370700</v>
      </c>
      <c r="T14" s="51" t="s">
        <v>327</v>
      </c>
      <c r="U14" s="51" t="s">
        <v>328</v>
      </c>
      <c r="Y14" s="51" t="s">
        <v>327</v>
      </c>
      <c r="Z14" s="51" t="s">
        <v>327</v>
      </c>
      <c r="AA14" s="51" t="s">
        <v>327</v>
      </c>
      <c r="AB14" s="51" t="s">
        <v>327</v>
      </c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</row>
    <row r="15" spans="1:96" s="51" customFormat="1" x14ac:dyDescent="0.2">
      <c r="A15" s="51" t="s">
        <v>141</v>
      </c>
      <c r="B15" s="51" t="s">
        <v>114</v>
      </c>
      <c r="C15" s="62" t="s">
        <v>261</v>
      </c>
      <c r="D15" s="51" t="s">
        <v>142</v>
      </c>
      <c r="E15" s="52">
        <v>1262000</v>
      </c>
      <c r="F15" s="52">
        <f t="shared" si="3"/>
        <v>1299000</v>
      </c>
      <c r="G15" s="53"/>
      <c r="H15" s="53"/>
      <c r="I15" s="53">
        <v>428000</v>
      </c>
      <c r="J15" s="53">
        <f t="shared" si="7"/>
        <v>437000</v>
      </c>
      <c r="K15" s="53">
        <f t="shared" si="0"/>
        <v>1328000</v>
      </c>
      <c r="L15" s="53"/>
      <c r="M15" s="53">
        <f t="shared" si="4"/>
        <v>445000</v>
      </c>
      <c r="N15" s="53">
        <f t="shared" si="1"/>
        <v>1491600</v>
      </c>
      <c r="O15" s="53">
        <f t="shared" si="2"/>
        <v>0</v>
      </c>
      <c r="P15" s="53">
        <f t="shared" si="5"/>
        <v>517300</v>
      </c>
      <c r="Q15" s="54">
        <f t="shared" si="6"/>
        <v>2008900</v>
      </c>
      <c r="T15" s="51" t="s">
        <v>339</v>
      </c>
      <c r="Y15" s="51" t="s">
        <v>328</v>
      </c>
      <c r="Z15" s="51" t="s">
        <v>328</v>
      </c>
      <c r="AA15" s="51" t="s">
        <v>328</v>
      </c>
      <c r="AB15" s="51" t="s">
        <v>327</v>
      </c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</row>
    <row r="16" spans="1:96" s="51" customFormat="1" x14ac:dyDescent="0.2">
      <c r="A16" s="51" t="s">
        <v>115</v>
      </c>
      <c r="B16" s="51" t="s">
        <v>116</v>
      </c>
      <c r="C16" s="62" t="s">
        <v>258</v>
      </c>
      <c r="D16" s="51" t="s">
        <v>118</v>
      </c>
      <c r="E16" s="52">
        <v>1262000</v>
      </c>
      <c r="F16" s="52">
        <f t="shared" si="3"/>
        <v>1299000</v>
      </c>
      <c r="G16" s="53"/>
      <c r="H16" s="53"/>
      <c r="I16" s="53">
        <v>428000</v>
      </c>
      <c r="J16" s="53">
        <f t="shared" si="7"/>
        <v>437000</v>
      </c>
      <c r="K16" s="53">
        <f t="shared" si="0"/>
        <v>1328000</v>
      </c>
      <c r="L16" s="53"/>
      <c r="M16" s="53">
        <f t="shared" si="4"/>
        <v>445000</v>
      </c>
      <c r="N16" s="53">
        <f t="shared" si="1"/>
        <v>1491600</v>
      </c>
      <c r="O16" s="53">
        <f t="shared" si="2"/>
        <v>0</v>
      </c>
      <c r="P16" s="53">
        <f t="shared" si="5"/>
        <v>517300</v>
      </c>
      <c r="Q16" s="54">
        <f t="shared" si="6"/>
        <v>2008900</v>
      </c>
      <c r="T16" s="51" t="s">
        <v>339</v>
      </c>
      <c r="Y16" s="51" t="s">
        <v>327</v>
      </c>
      <c r="Z16" s="51" t="s">
        <v>328</v>
      </c>
      <c r="AA16" s="51" t="s">
        <v>328</v>
      </c>
      <c r="AB16" s="51" t="s">
        <v>327</v>
      </c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</row>
    <row r="17" spans="1:96" s="51" customFormat="1" x14ac:dyDescent="0.2">
      <c r="A17" s="51" t="s">
        <v>143</v>
      </c>
      <c r="B17" s="51" t="s">
        <v>144</v>
      </c>
      <c r="C17" s="62" t="s">
        <v>274</v>
      </c>
      <c r="D17" s="51" t="s">
        <v>113</v>
      </c>
      <c r="E17" s="52">
        <v>427000</v>
      </c>
      <c r="F17" s="52">
        <f t="shared" si="3"/>
        <v>440000</v>
      </c>
      <c r="G17" s="53"/>
      <c r="H17" s="53"/>
      <c r="I17" s="53">
        <v>298000</v>
      </c>
      <c r="J17" s="53">
        <f t="shared" si="7"/>
        <v>304000</v>
      </c>
      <c r="K17" s="53">
        <f t="shared" si="0"/>
        <v>450000</v>
      </c>
      <c r="L17" s="53"/>
      <c r="M17" s="53">
        <f t="shared" si="4"/>
        <v>309000</v>
      </c>
      <c r="N17" s="53">
        <f t="shared" si="1"/>
        <v>505400</v>
      </c>
      <c r="O17" s="53">
        <f t="shared" si="2"/>
        <v>0</v>
      </c>
      <c r="P17" s="53">
        <f t="shared" si="5"/>
        <v>359200</v>
      </c>
      <c r="Q17" s="54">
        <f t="shared" si="6"/>
        <v>864600</v>
      </c>
      <c r="T17" s="51" t="s">
        <v>339</v>
      </c>
      <c r="W17" s="51" t="s">
        <v>340</v>
      </c>
      <c r="Y17" s="51" t="s">
        <v>327</v>
      </c>
      <c r="Z17" s="51" t="s">
        <v>328</v>
      </c>
      <c r="AA17" s="51" t="s">
        <v>328</v>
      </c>
      <c r="AB17" s="51" t="s">
        <v>327</v>
      </c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</row>
    <row r="18" spans="1:96" s="51" customFormat="1" x14ac:dyDescent="0.2">
      <c r="A18" s="51" t="s">
        <v>88</v>
      </c>
      <c r="B18" s="51" t="s">
        <v>191</v>
      </c>
      <c r="C18" s="62" t="s">
        <v>192</v>
      </c>
      <c r="D18" s="51" t="s">
        <v>16</v>
      </c>
      <c r="E18" s="52">
        <v>2507000</v>
      </c>
      <c r="F18" s="52">
        <f t="shared" si="3"/>
        <v>2579000</v>
      </c>
      <c r="G18" s="53">
        <v>1846000</v>
      </c>
      <c r="H18" s="53">
        <f>ROUNDUP(G18*108/105,-3)</f>
        <v>1899000</v>
      </c>
      <c r="I18" s="53"/>
      <c r="J18" s="53"/>
      <c r="K18" s="53">
        <f t="shared" si="0"/>
        <v>2637000</v>
      </c>
      <c r="L18" s="53">
        <f>ROUNDUP(H18*110.4/108,-3)</f>
        <v>1942000</v>
      </c>
      <c r="M18" s="53">
        <f t="shared" si="4"/>
        <v>0</v>
      </c>
      <c r="N18" s="53">
        <f t="shared" si="1"/>
        <v>2961800</v>
      </c>
      <c r="O18" s="53">
        <f t="shared" si="2"/>
        <v>2181200</v>
      </c>
      <c r="P18" s="53">
        <f t="shared" si="5"/>
        <v>0</v>
      </c>
      <c r="Q18" s="54">
        <f t="shared" si="6"/>
        <v>5143000</v>
      </c>
      <c r="T18" s="51" t="s">
        <v>327</v>
      </c>
      <c r="W18" s="51" t="s">
        <v>340</v>
      </c>
      <c r="Y18" s="51" t="s">
        <v>327</v>
      </c>
      <c r="Z18" s="51" t="s">
        <v>327</v>
      </c>
      <c r="AA18" s="51" t="s">
        <v>327</v>
      </c>
      <c r="AB18" s="51" t="s">
        <v>327</v>
      </c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</row>
    <row r="19" spans="1:96" s="51" customFormat="1" x14ac:dyDescent="0.2">
      <c r="A19" s="51" t="s">
        <v>89</v>
      </c>
      <c r="B19" s="51" t="s">
        <v>193</v>
      </c>
      <c r="C19" s="62" t="s">
        <v>194</v>
      </c>
      <c r="D19" s="51" t="s">
        <v>17</v>
      </c>
      <c r="E19" s="52">
        <v>566000</v>
      </c>
      <c r="F19" s="52">
        <f t="shared" si="3"/>
        <v>583000</v>
      </c>
      <c r="G19" s="53">
        <v>1173000</v>
      </c>
      <c r="H19" s="53">
        <f t="shared" ref="H19:H80" si="8">ROUNDUP(G19*108/105,-3)</f>
        <v>1207000</v>
      </c>
      <c r="I19" s="53"/>
      <c r="J19" s="53"/>
      <c r="K19" s="53">
        <f t="shared" si="0"/>
        <v>596000</v>
      </c>
      <c r="L19" s="53">
        <f t="shared" ref="L19:L80" si="9">ROUNDUP(H19*110.4/108,-3)</f>
        <v>1234000</v>
      </c>
      <c r="M19" s="53">
        <f t="shared" si="4"/>
        <v>0</v>
      </c>
      <c r="N19" s="53">
        <f t="shared" si="1"/>
        <v>669400</v>
      </c>
      <c r="O19" s="53">
        <f t="shared" si="2"/>
        <v>1386000</v>
      </c>
      <c r="P19" s="53">
        <f t="shared" si="5"/>
        <v>0</v>
      </c>
      <c r="Q19" s="54">
        <f t="shared" si="6"/>
        <v>2055400</v>
      </c>
      <c r="T19" s="51" t="s">
        <v>327</v>
      </c>
      <c r="W19" s="51" t="s">
        <v>340</v>
      </c>
      <c r="Y19" s="51" t="s">
        <v>327</v>
      </c>
      <c r="Z19" s="51" t="s">
        <v>327</v>
      </c>
      <c r="AA19" s="51" t="s">
        <v>327</v>
      </c>
      <c r="AB19" s="51" t="s">
        <v>327</v>
      </c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</row>
    <row r="20" spans="1:96" s="51" customFormat="1" x14ac:dyDescent="0.2">
      <c r="A20" s="51" t="s">
        <v>95</v>
      </c>
      <c r="B20" s="51" t="s">
        <v>195</v>
      </c>
      <c r="C20" s="62" t="s">
        <v>196</v>
      </c>
      <c r="D20" s="51" t="s">
        <v>96</v>
      </c>
      <c r="E20" s="52">
        <v>290000</v>
      </c>
      <c r="F20" s="52">
        <f t="shared" si="3"/>
        <v>299000</v>
      </c>
      <c r="G20" s="53">
        <v>825000</v>
      </c>
      <c r="H20" s="53">
        <f t="shared" si="8"/>
        <v>849000</v>
      </c>
      <c r="I20" s="53"/>
      <c r="J20" s="53"/>
      <c r="K20" s="53">
        <f t="shared" si="0"/>
        <v>306000</v>
      </c>
      <c r="L20" s="53">
        <f t="shared" si="9"/>
        <v>868000</v>
      </c>
      <c r="M20" s="53">
        <f t="shared" si="4"/>
        <v>0</v>
      </c>
      <c r="N20" s="53">
        <f t="shared" si="1"/>
        <v>343700</v>
      </c>
      <c r="O20" s="53">
        <f t="shared" si="2"/>
        <v>974900</v>
      </c>
      <c r="P20" s="53">
        <f t="shared" si="5"/>
        <v>0</v>
      </c>
      <c r="Q20" s="54">
        <f t="shared" si="6"/>
        <v>1318600</v>
      </c>
      <c r="T20" s="51" t="s">
        <v>327</v>
      </c>
      <c r="W20" s="51" t="s">
        <v>340</v>
      </c>
      <c r="Y20" s="51" t="s">
        <v>327</v>
      </c>
      <c r="Z20" s="51" t="s">
        <v>327</v>
      </c>
      <c r="AA20" s="51" t="s">
        <v>327</v>
      </c>
      <c r="AB20" s="51" t="s">
        <v>327</v>
      </c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</row>
    <row r="21" spans="1:96" s="51" customFormat="1" x14ac:dyDescent="0.2">
      <c r="A21" s="51" t="s">
        <v>198</v>
      </c>
      <c r="B21" s="51" t="s">
        <v>92</v>
      </c>
      <c r="C21" s="62" t="s">
        <v>197</v>
      </c>
      <c r="D21" s="51" t="s">
        <v>18</v>
      </c>
      <c r="E21" s="52">
        <v>546000</v>
      </c>
      <c r="F21" s="52">
        <f t="shared" si="3"/>
        <v>562000</v>
      </c>
      <c r="G21" s="53">
        <v>630000</v>
      </c>
      <c r="H21" s="53">
        <f t="shared" si="8"/>
        <v>648000</v>
      </c>
      <c r="I21" s="53"/>
      <c r="J21" s="53"/>
      <c r="K21" s="53">
        <f t="shared" si="0"/>
        <v>575000</v>
      </c>
      <c r="L21" s="53">
        <f t="shared" si="9"/>
        <v>663000</v>
      </c>
      <c r="M21" s="53">
        <f t="shared" si="4"/>
        <v>0</v>
      </c>
      <c r="N21" s="53">
        <f t="shared" si="1"/>
        <v>645800</v>
      </c>
      <c r="O21" s="53">
        <f t="shared" si="2"/>
        <v>744700</v>
      </c>
      <c r="P21" s="53">
        <f t="shared" si="5"/>
        <v>0</v>
      </c>
      <c r="Q21" s="54">
        <f t="shared" si="6"/>
        <v>1390500</v>
      </c>
      <c r="T21" s="51" t="s">
        <v>327</v>
      </c>
      <c r="W21" s="51" t="s">
        <v>340</v>
      </c>
      <c r="Y21" s="51" t="s">
        <v>327</v>
      </c>
      <c r="Z21" s="51" t="s">
        <v>327</v>
      </c>
      <c r="AA21" s="51" t="s">
        <v>327</v>
      </c>
      <c r="AB21" s="51" t="s">
        <v>327</v>
      </c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</row>
    <row r="22" spans="1:96" s="51" customFormat="1" x14ac:dyDescent="0.2">
      <c r="A22" s="51" t="s">
        <v>107</v>
      </c>
      <c r="B22" s="51" t="s">
        <v>91</v>
      </c>
      <c r="C22" s="62" t="s">
        <v>269</v>
      </c>
      <c r="D22" s="51" t="s">
        <v>17</v>
      </c>
      <c r="E22" s="52">
        <v>557000</v>
      </c>
      <c r="F22" s="52">
        <f t="shared" si="3"/>
        <v>573000</v>
      </c>
      <c r="G22" s="53">
        <v>306000</v>
      </c>
      <c r="H22" s="53">
        <f t="shared" si="8"/>
        <v>315000</v>
      </c>
      <c r="I22" s="53"/>
      <c r="J22" s="53"/>
      <c r="K22" s="53">
        <f t="shared" si="0"/>
        <v>586000</v>
      </c>
      <c r="L22" s="53">
        <f t="shared" si="9"/>
        <v>322000</v>
      </c>
      <c r="M22" s="53">
        <f t="shared" si="4"/>
        <v>0</v>
      </c>
      <c r="N22" s="53">
        <f t="shared" si="1"/>
        <v>658200</v>
      </c>
      <c r="O22" s="53">
        <f t="shared" si="2"/>
        <v>361700</v>
      </c>
      <c r="P22" s="53">
        <f t="shared" si="5"/>
        <v>0</v>
      </c>
      <c r="Q22" s="54">
        <f t="shared" si="6"/>
        <v>1019900</v>
      </c>
      <c r="T22" s="51" t="s">
        <v>327</v>
      </c>
      <c r="W22" s="51" t="s">
        <v>340</v>
      </c>
      <c r="Y22" s="51" t="s">
        <v>327</v>
      </c>
      <c r="Z22" s="51" t="s">
        <v>327</v>
      </c>
      <c r="AA22" s="51" t="s">
        <v>327</v>
      </c>
      <c r="AB22" s="51" t="s">
        <v>327</v>
      </c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</row>
    <row r="23" spans="1:96" s="51" customFormat="1" x14ac:dyDescent="0.2">
      <c r="A23" s="51" t="s">
        <v>145</v>
      </c>
      <c r="B23" s="51" t="s">
        <v>346</v>
      </c>
      <c r="C23" s="62" t="s">
        <v>347</v>
      </c>
      <c r="D23" s="51" t="s">
        <v>16</v>
      </c>
      <c r="E23" s="52">
        <v>623000</v>
      </c>
      <c r="F23" s="52">
        <f t="shared" si="3"/>
        <v>641000</v>
      </c>
      <c r="G23" s="53">
        <v>1090000</v>
      </c>
      <c r="H23" s="53">
        <f t="shared" si="8"/>
        <v>1122000</v>
      </c>
      <c r="I23" s="53"/>
      <c r="J23" s="53"/>
      <c r="K23" s="53">
        <f t="shared" si="0"/>
        <v>656000</v>
      </c>
      <c r="L23" s="53">
        <f t="shared" si="9"/>
        <v>1147000</v>
      </c>
      <c r="M23" s="53">
        <f t="shared" si="4"/>
        <v>0</v>
      </c>
      <c r="N23" s="53">
        <f t="shared" si="1"/>
        <v>736800</v>
      </c>
      <c r="O23" s="53">
        <f t="shared" si="2"/>
        <v>1288300</v>
      </c>
      <c r="P23" s="53">
        <f t="shared" si="5"/>
        <v>0</v>
      </c>
      <c r="Q23" s="54">
        <f t="shared" si="6"/>
        <v>2025100</v>
      </c>
      <c r="T23" s="51" t="s">
        <v>327</v>
      </c>
      <c r="W23" s="51" t="s">
        <v>340</v>
      </c>
      <c r="Y23" s="51" t="s">
        <v>327</v>
      </c>
      <c r="Z23" s="51" t="s">
        <v>327</v>
      </c>
      <c r="AA23" s="51" t="s">
        <v>327</v>
      </c>
      <c r="AB23" s="51" t="s">
        <v>327</v>
      </c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</row>
    <row r="24" spans="1:96" s="51" customFormat="1" x14ac:dyDescent="0.2">
      <c r="A24" s="51" t="s">
        <v>57</v>
      </c>
      <c r="B24" s="51" t="s">
        <v>58</v>
      </c>
      <c r="C24" s="62" t="s">
        <v>199</v>
      </c>
      <c r="D24" s="51" t="s">
        <v>56</v>
      </c>
      <c r="E24" s="52">
        <v>12000</v>
      </c>
      <c r="F24" s="52">
        <f t="shared" si="3"/>
        <v>13000</v>
      </c>
      <c r="G24" s="53">
        <v>1179000</v>
      </c>
      <c r="H24" s="53">
        <f t="shared" si="8"/>
        <v>1213000</v>
      </c>
      <c r="I24" s="53"/>
      <c r="J24" s="53"/>
      <c r="K24" s="61">
        <v>50000</v>
      </c>
      <c r="L24" s="53">
        <f t="shared" si="9"/>
        <v>1240000</v>
      </c>
      <c r="M24" s="53">
        <f t="shared" si="4"/>
        <v>0</v>
      </c>
      <c r="N24" s="53">
        <f t="shared" si="1"/>
        <v>56200</v>
      </c>
      <c r="O24" s="53">
        <f t="shared" si="2"/>
        <v>1392800</v>
      </c>
      <c r="P24" s="53">
        <f t="shared" si="5"/>
        <v>0</v>
      </c>
      <c r="Q24" s="54">
        <f t="shared" si="6"/>
        <v>1449000</v>
      </c>
      <c r="T24" s="51" t="s">
        <v>327</v>
      </c>
      <c r="W24" s="51" t="s">
        <v>340</v>
      </c>
      <c r="Y24" s="51" t="s">
        <v>327</v>
      </c>
      <c r="Z24" s="51" t="s">
        <v>327</v>
      </c>
      <c r="AA24" s="51" t="s">
        <v>327</v>
      </c>
      <c r="AB24" s="51" t="s">
        <v>327</v>
      </c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</row>
    <row r="25" spans="1:96" s="51" customFormat="1" x14ac:dyDescent="0.2">
      <c r="A25" s="51" t="s">
        <v>54</v>
      </c>
      <c r="B25" s="51" t="s">
        <v>200</v>
      </c>
      <c r="C25" s="62" t="s">
        <v>201</v>
      </c>
      <c r="D25" s="51" t="s">
        <v>55</v>
      </c>
      <c r="E25" s="52">
        <v>433000</v>
      </c>
      <c r="F25" s="52">
        <f t="shared" si="3"/>
        <v>446000</v>
      </c>
      <c r="G25" s="53">
        <v>925000</v>
      </c>
      <c r="H25" s="53">
        <f t="shared" si="8"/>
        <v>952000</v>
      </c>
      <c r="I25" s="53"/>
      <c r="J25" s="53"/>
      <c r="K25" s="53">
        <f t="shared" ref="K25:K56" si="10">ROUNDUP(F25*110.4/108,-3)</f>
        <v>456000</v>
      </c>
      <c r="L25" s="53">
        <f t="shared" si="9"/>
        <v>974000</v>
      </c>
      <c r="M25" s="53">
        <f t="shared" si="4"/>
        <v>0</v>
      </c>
      <c r="N25" s="53">
        <f t="shared" si="1"/>
        <v>512200</v>
      </c>
      <c r="O25" s="53">
        <f t="shared" si="2"/>
        <v>1094000</v>
      </c>
      <c r="P25" s="53">
        <f t="shared" si="5"/>
        <v>0</v>
      </c>
      <c r="Q25" s="54">
        <f t="shared" si="6"/>
        <v>1606200</v>
      </c>
      <c r="T25" s="51" t="s">
        <v>327</v>
      </c>
      <c r="W25" s="51" t="s">
        <v>340</v>
      </c>
      <c r="Y25" s="51" t="s">
        <v>327</v>
      </c>
      <c r="Z25" s="51" t="s">
        <v>327</v>
      </c>
      <c r="AA25" s="51" t="s">
        <v>327</v>
      </c>
      <c r="AB25" s="51" t="s">
        <v>327</v>
      </c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</row>
    <row r="26" spans="1:96" s="51" customFormat="1" x14ac:dyDescent="0.2">
      <c r="A26" s="51" t="s">
        <v>109</v>
      </c>
      <c r="B26" s="51" t="s">
        <v>202</v>
      </c>
      <c r="C26" s="62" t="s">
        <v>203</v>
      </c>
      <c r="D26" s="51" t="s">
        <v>53</v>
      </c>
      <c r="E26" s="52">
        <v>217000</v>
      </c>
      <c r="F26" s="52">
        <f t="shared" si="3"/>
        <v>224000</v>
      </c>
      <c r="G26" s="53">
        <v>925000</v>
      </c>
      <c r="H26" s="53">
        <f t="shared" si="8"/>
        <v>952000</v>
      </c>
      <c r="I26" s="53"/>
      <c r="J26" s="53"/>
      <c r="K26" s="53">
        <f t="shared" si="10"/>
        <v>229000</v>
      </c>
      <c r="L26" s="53">
        <f t="shared" si="9"/>
        <v>974000</v>
      </c>
      <c r="M26" s="53">
        <f t="shared" si="4"/>
        <v>0</v>
      </c>
      <c r="N26" s="53">
        <f t="shared" si="1"/>
        <v>257200</v>
      </c>
      <c r="O26" s="53">
        <f t="shared" si="2"/>
        <v>1094000</v>
      </c>
      <c r="P26" s="53">
        <f t="shared" si="5"/>
        <v>0</v>
      </c>
      <c r="Q26" s="54">
        <f t="shared" si="6"/>
        <v>1351200</v>
      </c>
      <c r="T26" s="51" t="s">
        <v>327</v>
      </c>
      <c r="W26" s="51" t="s">
        <v>340</v>
      </c>
      <c r="Y26" s="51" t="s">
        <v>327</v>
      </c>
      <c r="Z26" s="51" t="s">
        <v>327</v>
      </c>
      <c r="AA26" s="51" t="s">
        <v>327</v>
      </c>
      <c r="AB26" s="51" t="s">
        <v>327</v>
      </c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</row>
    <row r="27" spans="1:96" s="51" customFormat="1" x14ac:dyDescent="0.2">
      <c r="A27" s="51" t="s">
        <v>52</v>
      </c>
      <c r="B27" s="51" t="s">
        <v>187</v>
      </c>
      <c r="C27" s="62" t="s">
        <v>188</v>
      </c>
      <c r="D27" s="51" t="s">
        <v>51</v>
      </c>
      <c r="E27" s="52">
        <v>644000</v>
      </c>
      <c r="F27" s="52">
        <f t="shared" si="3"/>
        <v>663000</v>
      </c>
      <c r="G27" s="53">
        <v>872000</v>
      </c>
      <c r="H27" s="53">
        <f t="shared" si="8"/>
        <v>897000</v>
      </c>
      <c r="I27" s="53"/>
      <c r="J27" s="53"/>
      <c r="K27" s="53">
        <f t="shared" si="10"/>
        <v>678000</v>
      </c>
      <c r="L27" s="53">
        <f t="shared" si="9"/>
        <v>917000</v>
      </c>
      <c r="M27" s="53">
        <f t="shared" si="4"/>
        <v>0</v>
      </c>
      <c r="N27" s="53">
        <f t="shared" si="1"/>
        <v>761500</v>
      </c>
      <c r="O27" s="53">
        <f t="shared" si="2"/>
        <v>1030000</v>
      </c>
      <c r="P27" s="53">
        <f t="shared" si="5"/>
        <v>0</v>
      </c>
      <c r="Q27" s="54">
        <f t="shared" si="6"/>
        <v>1791500</v>
      </c>
      <c r="T27" s="51" t="s">
        <v>327</v>
      </c>
      <c r="W27" s="51" t="s">
        <v>340</v>
      </c>
      <c r="Y27" s="51" t="s">
        <v>327</v>
      </c>
      <c r="Z27" s="51" t="s">
        <v>327</v>
      </c>
      <c r="AA27" s="51" t="s">
        <v>327</v>
      </c>
      <c r="AB27" s="51" t="s">
        <v>327</v>
      </c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</row>
    <row r="28" spans="1:96" s="51" customFormat="1" x14ac:dyDescent="0.2">
      <c r="A28" s="51" t="s">
        <v>87</v>
      </c>
      <c r="B28" s="51" t="s">
        <v>146</v>
      </c>
      <c r="C28" s="62" t="s">
        <v>349</v>
      </c>
      <c r="D28" s="51" t="s">
        <v>14</v>
      </c>
      <c r="E28" s="52">
        <v>194000</v>
      </c>
      <c r="F28" s="52">
        <f t="shared" si="3"/>
        <v>200000</v>
      </c>
      <c r="G28" s="53"/>
      <c r="H28" s="53">
        <f t="shared" si="8"/>
        <v>0</v>
      </c>
      <c r="I28" s="53"/>
      <c r="J28" s="53"/>
      <c r="K28" s="53">
        <f t="shared" si="10"/>
        <v>205000</v>
      </c>
      <c r="L28" s="53">
        <f t="shared" si="9"/>
        <v>0</v>
      </c>
      <c r="M28" s="53">
        <f t="shared" si="4"/>
        <v>0</v>
      </c>
      <c r="N28" s="53">
        <f t="shared" si="1"/>
        <v>230300</v>
      </c>
      <c r="O28" s="53">
        <f t="shared" si="2"/>
        <v>0</v>
      </c>
      <c r="P28" s="53">
        <f t="shared" si="5"/>
        <v>0</v>
      </c>
      <c r="Q28" s="54">
        <f t="shared" si="6"/>
        <v>230300</v>
      </c>
      <c r="T28" s="51" t="s">
        <v>327</v>
      </c>
      <c r="W28" s="51" t="s">
        <v>340</v>
      </c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</row>
    <row r="29" spans="1:96" s="51" customFormat="1" x14ac:dyDescent="0.2">
      <c r="A29" s="51" t="s">
        <v>36</v>
      </c>
      <c r="B29" s="51" t="s">
        <v>204</v>
      </c>
      <c r="C29" s="62" t="s">
        <v>205</v>
      </c>
      <c r="D29" s="51" t="s">
        <v>22</v>
      </c>
      <c r="E29" s="52">
        <v>67000</v>
      </c>
      <c r="F29" s="52">
        <f t="shared" si="3"/>
        <v>69000</v>
      </c>
      <c r="G29" s="53">
        <v>303000</v>
      </c>
      <c r="H29" s="53">
        <f t="shared" si="8"/>
        <v>312000</v>
      </c>
      <c r="I29" s="53"/>
      <c r="J29" s="53"/>
      <c r="K29" s="53">
        <f t="shared" si="10"/>
        <v>71000</v>
      </c>
      <c r="L29" s="53">
        <f t="shared" si="9"/>
        <v>319000</v>
      </c>
      <c r="M29" s="53">
        <f t="shared" si="4"/>
        <v>0</v>
      </c>
      <c r="N29" s="53">
        <f t="shared" si="1"/>
        <v>79700</v>
      </c>
      <c r="O29" s="53">
        <f t="shared" si="2"/>
        <v>358300</v>
      </c>
      <c r="P29" s="53">
        <f t="shared" si="5"/>
        <v>0</v>
      </c>
      <c r="Q29" s="54">
        <f t="shared" si="6"/>
        <v>438000</v>
      </c>
      <c r="T29" s="51" t="s">
        <v>327</v>
      </c>
      <c r="W29" s="51" t="s">
        <v>340</v>
      </c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</row>
    <row r="30" spans="1:96" x14ac:dyDescent="0.2">
      <c r="A30" s="49" t="s">
        <v>35</v>
      </c>
      <c r="B30" s="2" t="s">
        <v>206</v>
      </c>
      <c r="C30" s="12" t="s">
        <v>207</v>
      </c>
      <c r="D30" s="2" t="s">
        <v>20</v>
      </c>
      <c r="E30" s="40">
        <v>538000</v>
      </c>
      <c r="F30" s="40">
        <f t="shared" si="3"/>
        <v>554000</v>
      </c>
      <c r="G30" s="20">
        <v>938000</v>
      </c>
      <c r="H30" s="20">
        <f t="shared" si="8"/>
        <v>965000</v>
      </c>
      <c r="K30" s="20">
        <f t="shared" si="10"/>
        <v>567000</v>
      </c>
      <c r="L30" s="20">
        <f t="shared" si="9"/>
        <v>987000</v>
      </c>
      <c r="M30" s="20">
        <f t="shared" si="4"/>
        <v>0</v>
      </c>
      <c r="N30" s="20">
        <f t="shared" si="1"/>
        <v>636800</v>
      </c>
      <c r="O30" s="20">
        <f t="shared" si="2"/>
        <v>1108600</v>
      </c>
      <c r="P30" s="20">
        <f t="shared" si="5"/>
        <v>0</v>
      </c>
      <c r="Q30" s="41">
        <f t="shared" si="6"/>
        <v>1745400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1:96" s="51" customFormat="1" x14ac:dyDescent="0.2">
      <c r="A31" s="51" t="s">
        <v>31</v>
      </c>
      <c r="B31" s="51" t="s">
        <v>30</v>
      </c>
      <c r="C31" s="62" t="s">
        <v>348</v>
      </c>
      <c r="D31" s="51" t="s">
        <v>20</v>
      </c>
      <c r="E31" s="52">
        <v>157000</v>
      </c>
      <c r="F31" s="52">
        <f t="shared" si="3"/>
        <v>162000</v>
      </c>
      <c r="G31" s="53">
        <v>571000</v>
      </c>
      <c r="H31" s="53">
        <f t="shared" si="8"/>
        <v>588000</v>
      </c>
      <c r="I31" s="53"/>
      <c r="J31" s="53"/>
      <c r="K31" s="53">
        <f t="shared" si="10"/>
        <v>166000</v>
      </c>
      <c r="L31" s="53">
        <f t="shared" si="9"/>
        <v>602000</v>
      </c>
      <c r="M31" s="53">
        <f t="shared" si="4"/>
        <v>0</v>
      </c>
      <c r="N31" s="53">
        <f t="shared" si="1"/>
        <v>186400</v>
      </c>
      <c r="O31" s="53">
        <f t="shared" si="2"/>
        <v>676200</v>
      </c>
      <c r="P31" s="53">
        <f t="shared" si="5"/>
        <v>0</v>
      </c>
      <c r="Q31" s="54">
        <f t="shared" si="6"/>
        <v>862600</v>
      </c>
      <c r="T31" s="51" t="s">
        <v>327</v>
      </c>
      <c r="W31" s="51" t="s">
        <v>340</v>
      </c>
      <c r="Y31" s="51" t="s">
        <v>327</v>
      </c>
      <c r="Z31" s="51" t="s">
        <v>327</v>
      </c>
      <c r="AA31" s="51" t="s">
        <v>327</v>
      </c>
      <c r="AB31" s="51" t="s">
        <v>327</v>
      </c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</row>
    <row r="32" spans="1:96" s="51" customFormat="1" x14ac:dyDescent="0.2">
      <c r="A32" s="51" t="s">
        <v>39</v>
      </c>
      <c r="B32" s="51" t="s">
        <v>208</v>
      </c>
      <c r="C32" s="62" t="s">
        <v>209</v>
      </c>
      <c r="D32" s="51" t="s">
        <v>24</v>
      </c>
      <c r="E32" s="52">
        <v>671000</v>
      </c>
      <c r="F32" s="52">
        <f t="shared" si="3"/>
        <v>691000</v>
      </c>
      <c r="G32" s="53">
        <v>610000</v>
      </c>
      <c r="H32" s="53">
        <f t="shared" si="8"/>
        <v>628000</v>
      </c>
      <c r="I32" s="53"/>
      <c r="J32" s="53"/>
      <c r="K32" s="53">
        <f t="shared" si="10"/>
        <v>707000</v>
      </c>
      <c r="L32" s="53">
        <f t="shared" si="9"/>
        <v>642000</v>
      </c>
      <c r="M32" s="53">
        <f t="shared" si="4"/>
        <v>0</v>
      </c>
      <c r="N32" s="53">
        <f t="shared" si="1"/>
        <v>794100</v>
      </c>
      <c r="O32" s="53">
        <f t="shared" si="2"/>
        <v>721100</v>
      </c>
      <c r="P32" s="53">
        <f t="shared" si="5"/>
        <v>0</v>
      </c>
      <c r="Q32" s="54">
        <f t="shared" si="6"/>
        <v>1515200</v>
      </c>
      <c r="T32" s="51" t="s">
        <v>327</v>
      </c>
      <c r="W32" s="51" t="s">
        <v>340</v>
      </c>
      <c r="Y32" s="51" t="s">
        <v>327</v>
      </c>
      <c r="Z32" s="51" t="s">
        <v>327</v>
      </c>
      <c r="AA32" s="51" t="s">
        <v>327</v>
      </c>
      <c r="AB32" s="51" t="s">
        <v>327</v>
      </c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</row>
    <row r="33" spans="1:96" s="51" customFormat="1" x14ac:dyDescent="0.2">
      <c r="A33" s="51" t="s">
        <v>32</v>
      </c>
      <c r="B33" s="51" t="s">
        <v>210</v>
      </c>
      <c r="C33" s="62" t="s">
        <v>211</v>
      </c>
      <c r="D33" s="51" t="s">
        <v>21</v>
      </c>
      <c r="E33" s="52">
        <v>1394000</v>
      </c>
      <c r="F33" s="52">
        <f t="shared" si="3"/>
        <v>1434000</v>
      </c>
      <c r="G33" s="53">
        <v>1481000</v>
      </c>
      <c r="H33" s="53">
        <f t="shared" si="8"/>
        <v>1524000</v>
      </c>
      <c r="I33" s="53"/>
      <c r="J33" s="53"/>
      <c r="K33" s="53">
        <f t="shared" si="10"/>
        <v>1466000</v>
      </c>
      <c r="L33" s="53">
        <f t="shared" si="9"/>
        <v>1558000</v>
      </c>
      <c r="M33" s="53">
        <f t="shared" si="4"/>
        <v>0</v>
      </c>
      <c r="N33" s="53">
        <f t="shared" si="1"/>
        <v>1646600</v>
      </c>
      <c r="O33" s="53">
        <f t="shared" si="2"/>
        <v>1749900</v>
      </c>
      <c r="P33" s="53">
        <f t="shared" si="5"/>
        <v>0</v>
      </c>
      <c r="Q33" s="54">
        <f t="shared" si="6"/>
        <v>3396500</v>
      </c>
      <c r="T33" s="51" t="s">
        <v>327</v>
      </c>
      <c r="W33" s="51" t="s">
        <v>340</v>
      </c>
      <c r="Y33" s="51" t="s">
        <v>327</v>
      </c>
      <c r="Z33" s="51" t="s">
        <v>327</v>
      </c>
      <c r="AA33" s="51" t="s">
        <v>327</v>
      </c>
      <c r="AB33" s="51" t="s">
        <v>327</v>
      </c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</row>
    <row r="34" spans="1:96" x14ac:dyDescent="0.2">
      <c r="A34" s="49" t="s">
        <v>33</v>
      </c>
      <c r="B34" s="2" t="s">
        <v>189</v>
      </c>
      <c r="C34" s="12" t="s">
        <v>190</v>
      </c>
      <c r="D34" s="2" t="s">
        <v>34</v>
      </c>
      <c r="E34" s="40">
        <v>665000</v>
      </c>
      <c r="F34" s="40">
        <f t="shared" si="3"/>
        <v>684000</v>
      </c>
      <c r="G34" s="42">
        <v>738000</v>
      </c>
      <c r="H34" s="20">
        <f t="shared" si="8"/>
        <v>760000</v>
      </c>
      <c r="I34" s="42"/>
      <c r="J34" s="42"/>
      <c r="K34" s="20">
        <f t="shared" si="10"/>
        <v>700000</v>
      </c>
      <c r="L34" s="20">
        <f t="shared" si="9"/>
        <v>777000</v>
      </c>
      <c r="M34" s="20">
        <f t="shared" si="4"/>
        <v>0</v>
      </c>
      <c r="N34" s="20">
        <f t="shared" si="1"/>
        <v>786200</v>
      </c>
      <c r="O34" s="20">
        <f t="shared" si="2"/>
        <v>872700</v>
      </c>
      <c r="P34" s="20">
        <f t="shared" si="5"/>
        <v>0</v>
      </c>
      <c r="Q34" s="41">
        <f t="shared" si="6"/>
        <v>1658900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1:96" s="51" customFormat="1" x14ac:dyDescent="0.2">
      <c r="A35" s="51" t="s">
        <v>212</v>
      </c>
      <c r="B35" s="51" t="s">
        <v>38</v>
      </c>
      <c r="C35" s="62" t="s">
        <v>213</v>
      </c>
      <c r="D35" s="51" t="s">
        <v>37</v>
      </c>
      <c r="E35" s="52">
        <v>820000</v>
      </c>
      <c r="F35" s="52">
        <f t="shared" si="3"/>
        <v>844000</v>
      </c>
      <c r="G35" s="53">
        <v>1230000</v>
      </c>
      <c r="H35" s="53">
        <f t="shared" si="8"/>
        <v>1266000</v>
      </c>
      <c r="I35" s="53"/>
      <c r="J35" s="53"/>
      <c r="K35" s="53">
        <f t="shared" si="10"/>
        <v>863000</v>
      </c>
      <c r="L35" s="53">
        <f t="shared" si="9"/>
        <v>1295000</v>
      </c>
      <c r="M35" s="53">
        <f t="shared" si="4"/>
        <v>0</v>
      </c>
      <c r="N35" s="53">
        <f t="shared" ref="N35:N66" si="11">ROUND(K35/110.4*124,-2)</f>
        <v>969300</v>
      </c>
      <c r="O35" s="53">
        <f t="shared" ref="O35:O66" si="12">ROUND(L35/110.4*124,-2)</f>
        <v>1454500</v>
      </c>
      <c r="P35" s="53">
        <f t="shared" si="5"/>
        <v>0</v>
      </c>
      <c r="Q35" s="54">
        <f t="shared" si="6"/>
        <v>2423800</v>
      </c>
      <c r="T35" s="51" t="s">
        <v>327</v>
      </c>
      <c r="W35" s="51" t="s">
        <v>340</v>
      </c>
      <c r="Y35" s="51" t="s">
        <v>327</v>
      </c>
      <c r="Z35" s="51" t="s">
        <v>327</v>
      </c>
      <c r="AA35" s="51" t="s">
        <v>327</v>
      </c>
      <c r="AB35" s="51" t="s">
        <v>327</v>
      </c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</row>
    <row r="36" spans="1:96" s="51" customFormat="1" x14ac:dyDescent="0.2">
      <c r="A36" s="51" t="s">
        <v>48</v>
      </c>
      <c r="B36" s="51" t="s">
        <v>214</v>
      </c>
      <c r="C36" s="62" t="s">
        <v>215</v>
      </c>
      <c r="D36" s="51" t="s">
        <v>110</v>
      </c>
      <c r="E36" s="52">
        <v>541000</v>
      </c>
      <c r="F36" s="52">
        <f t="shared" si="3"/>
        <v>557000</v>
      </c>
      <c r="G36" s="53">
        <v>905000</v>
      </c>
      <c r="H36" s="53">
        <f t="shared" si="8"/>
        <v>931000</v>
      </c>
      <c r="I36" s="53"/>
      <c r="J36" s="53"/>
      <c r="K36" s="53">
        <f t="shared" si="10"/>
        <v>570000</v>
      </c>
      <c r="L36" s="53">
        <f t="shared" si="9"/>
        <v>952000</v>
      </c>
      <c r="M36" s="53">
        <f t="shared" ref="M36:M67" si="13">ROUNDUP(J36*105.2/103.5,-3)</f>
        <v>0</v>
      </c>
      <c r="N36" s="53">
        <f t="shared" si="11"/>
        <v>640200</v>
      </c>
      <c r="O36" s="53">
        <f t="shared" si="12"/>
        <v>1069300</v>
      </c>
      <c r="P36" s="53">
        <f t="shared" si="5"/>
        <v>0</v>
      </c>
      <c r="Q36" s="54">
        <f t="shared" si="6"/>
        <v>1709500</v>
      </c>
      <c r="T36" s="51" t="s">
        <v>327</v>
      </c>
      <c r="W36" s="51" t="s">
        <v>340</v>
      </c>
      <c r="Y36" s="51" t="s">
        <v>327</v>
      </c>
      <c r="Z36" s="51" t="s">
        <v>327</v>
      </c>
      <c r="AA36" s="51" t="s">
        <v>327</v>
      </c>
      <c r="AB36" s="51" t="s">
        <v>327</v>
      </c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</row>
    <row r="37" spans="1:96" s="51" customFormat="1" x14ac:dyDescent="0.2">
      <c r="A37" s="51" t="s">
        <v>217</v>
      </c>
      <c r="B37" s="51" t="s">
        <v>216</v>
      </c>
      <c r="C37" s="62" t="s">
        <v>218</v>
      </c>
      <c r="D37" s="51" t="s">
        <v>221</v>
      </c>
      <c r="E37" s="52">
        <v>53000</v>
      </c>
      <c r="F37" s="52">
        <f t="shared" si="3"/>
        <v>55000</v>
      </c>
      <c r="G37" s="53">
        <v>423000</v>
      </c>
      <c r="H37" s="53">
        <f t="shared" si="8"/>
        <v>436000</v>
      </c>
      <c r="I37" s="53"/>
      <c r="J37" s="53"/>
      <c r="K37" s="53">
        <f t="shared" si="10"/>
        <v>57000</v>
      </c>
      <c r="L37" s="53">
        <f t="shared" si="9"/>
        <v>446000</v>
      </c>
      <c r="M37" s="53">
        <f t="shared" si="13"/>
        <v>0</v>
      </c>
      <c r="N37" s="53">
        <f t="shared" si="11"/>
        <v>64000</v>
      </c>
      <c r="O37" s="53">
        <f t="shared" si="12"/>
        <v>500900</v>
      </c>
      <c r="P37" s="53">
        <f t="shared" si="5"/>
        <v>0</v>
      </c>
      <c r="Q37" s="54">
        <f t="shared" si="6"/>
        <v>564900</v>
      </c>
      <c r="T37" s="51" t="s">
        <v>327</v>
      </c>
      <c r="W37" s="51" t="s">
        <v>340</v>
      </c>
      <c r="Y37" s="51" t="s">
        <v>327</v>
      </c>
      <c r="Z37" s="51" t="s">
        <v>327</v>
      </c>
      <c r="AA37" s="51" t="s">
        <v>327</v>
      </c>
      <c r="AB37" s="51" t="s">
        <v>327</v>
      </c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</row>
    <row r="38" spans="1:96" s="51" customFormat="1" x14ac:dyDescent="0.2">
      <c r="A38" s="51" t="s">
        <v>47</v>
      </c>
      <c r="B38" s="51" t="s">
        <v>219</v>
      </c>
      <c r="C38" s="62" t="s">
        <v>220</v>
      </c>
      <c r="D38" s="51" t="s">
        <v>221</v>
      </c>
      <c r="E38" s="52">
        <v>227000</v>
      </c>
      <c r="F38" s="52">
        <f t="shared" si="3"/>
        <v>234000</v>
      </c>
      <c r="G38" s="53">
        <v>520000</v>
      </c>
      <c r="H38" s="53">
        <f t="shared" si="8"/>
        <v>535000</v>
      </c>
      <c r="I38" s="53"/>
      <c r="J38" s="53"/>
      <c r="K38" s="53">
        <f t="shared" si="10"/>
        <v>240000</v>
      </c>
      <c r="L38" s="53">
        <f t="shared" si="9"/>
        <v>547000</v>
      </c>
      <c r="M38" s="53">
        <f t="shared" si="13"/>
        <v>0</v>
      </c>
      <c r="N38" s="53">
        <f t="shared" si="11"/>
        <v>269600</v>
      </c>
      <c r="O38" s="53">
        <f t="shared" si="12"/>
        <v>614400</v>
      </c>
      <c r="P38" s="53">
        <f t="shared" si="5"/>
        <v>0</v>
      </c>
      <c r="Q38" s="54">
        <f t="shared" si="6"/>
        <v>884000</v>
      </c>
      <c r="T38" s="51" t="s">
        <v>327</v>
      </c>
      <c r="W38" s="51" t="s">
        <v>340</v>
      </c>
      <c r="Y38" s="51" t="s">
        <v>327</v>
      </c>
      <c r="Z38" s="51" t="s">
        <v>327</v>
      </c>
      <c r="AA38" s="51" t="s">
        <v>327</v>
      </c>
      <c r="AB38" s="51" t="s">
        <v>327</v>
      </c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</row>
    <row r="39" spans="1:96" s="51" customFormat="1" x14ac:dyDescent="0.2">
      <c r="A39" s="51" t="s">
        <v>40</v>
      </c>
      <c r="B39" s="51" t="s">
        <v>222</v>
      </c>
      <c r="C39" s="62" t="s">
        <v>223</v>
      </c>
      <c r="D39" s="51" t="s">
        <v>41</v>
      </c>
      <c r="E39" s="52">
        <v>733000</v>
      </c>
      <c r="F39" s="52">
        <f t="shared" si="3"/>
        <v>754000</v>
      </c>
      <c r="G39" s="53">
        <v>1179000</v>
      </c>
      <c r="H39" s="53">
        <f t="shared" si="8"/>
        <v>1213000</v>
      </c>
      <c r="I39" s="53"/>
      <c r="J39" s="53"/>
      <c r="K39" s="53">
        <f t="shared" si="10"/>
        <v>771000</v>
      </c>
      <c r="L39" s="53">
        <f t="shared" si="9"/>
        <v>1240000</v>
      </c>
      <c r="M39" s="53">
        <f t="shared" si="13"/>
        <v>0</v>
      </c>
      <c r="N39" s="53">
        <f t="shared" si="11"/>
        <v>866000</v>
      </c>
      <c r="O39" s="53">
        <f t="shared" si="12"/>
        <v>1392800</v>
      </c>
      <c r="P39" s="53">
        <f t="shared" si="5"/>
        <v>0</v>
      </c>
      <c r="Q39" s="54">
        <f t="shared" si="6"/>
        <v>2258800</v>
      </c>
      <c r="T39" s="51" t="s">
        <v>327</v>
      </c>
      <c r="W39" s="51" t="s">
        <v>340</v>
      </c>
      <c r="Y39" s="51" t="s">
        <v>327</v>
      </c>
      <c r="Z39" s="51" t="s">
        <v>327</v>
      </c>
      <c r="AA39" s="51" t="s">
        <v>327</v>
      </c>
      <c r="AB39" s="51" t="s">
        <v>327</v>
      </c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</row>
    <row r="40" spans="1:96" s="51" customFormat="1" x14ac:dyDescent="0.2">
      <c r="A40" s="51" t="s">
        <v>45</v>
      </c>
      <c r="B40" s="51" t="s">
        <v>224</v>
      </c>
      <c r="C40" s="62" t="s">
        <v>225</v>
      </c>
      <c r="D40" s="51" t="s">
        <v>43</v>
      </c>
      <c r="E40" s="52">
        <v>499000</v>
      </c>
      <c r="F40" s="52">
        <f t="shared" si="3"/>
        <v>514000</v>
      </c>
      <c r="G40" s="53">
        <v>1093000</v>
      </c>
      <c r="H40" s="53">
        <f t="shared" si="8"/>
        <v>1125000</v>
      </c>
      <c r="I40" s="53"/>
      <c r="J40" s="53"/>
      <c r="K40" s="53">
        <f t="shared" si="10"/>
        <v>526000</v>
      </c>
      <c r="L40" s="53">
        <f t="shared" si="9"/>
        <v>1150000</v>
      </c>
      <c r="M40" s="53">
        <f t="shared" si="13"/>
        <v>0</v>
      </c>
      <c r="N40" s="53">
        <f t="shared" si="11"/>
        <v>590800</v>
      </c>
      <c r="O40" s="53">
        <f t="shared" si="12"/>
        <v>1291700</v>
      </c>
      <c r="P40" s="53">
        <f t="shared" si="5"/>
        <v>0</v>
      </c>
      <c r="Q40" s="54">
        <f t="shared" si="6"/>
        <v>1882500</v>
      </c>
      <c r="T40" s="51" t="s">
        <v>327</v>
      </c>
      <c r="W40" s="51" t="s">
        <v>340</v>
      </c>
      <c r="Y40" s="51" t="s">
        <v>327</v>
      </c>
      <c r="Z40" s="51" t="s">
        <v>327</v>
      </c>
      <c r="AA40" s="51" t="s">
        <v>327</v>
      </c>
      <c r="AB40" s="51" t="s">
        <v>327</v>
      </c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</row>
    <row r="41" spans="1:96" s="51" customFormat="1" x14ac:dyDescent="0.2">
      <c r="A41" s="51" t="s">
        <v>46</v>
      </c>
      <c r="B41" s="51" t="s">
        <v>226</v>
      </c>
      <c r="C41" s="62" t="s">
        <v>227</v>
      </c>
      <c r="D41" s="51" t="s">
        <v>228</v>
      </c>
      <c r="E41" s="52">
        <v>820000</v>
      </c>
      <c r="F41" s="52">
        <f t="shared" si="3"/>
        <v>844000</v>
      </c>
      <c r="G41" s="53">
        <v>1427000</v>
      </c>
      <c r="H41" s="53">
        <f t="shared" si="8"/>
        <v>1468000</v>
      </c>
      <c r="I41" s="53"/>
      <c r="J41" s="53"/>
      <c r="K41" s="53">
        <f t="shared" si="10"/>
        <v>863000</v>
      </c>
      <c r="L41" s="53">
        <f t="shared" si="9"/>
        <v>1501000</v>
      </c>
      <c r="M41" s="53">
        <f t="shared" si="13"/>
        <v>0</v>
      </c>
      <c r="N41" s="53">
        <f t="shared" si="11"/>
        <v>969300</v>
      </c>
      <c r="O41" s="53">
        <f t="shared" si="12"/>
        <v>1685900</v>
      </c>
      <c r="P41" s="53">
        <f t="shared" si="5"/>
        <v>0</v>
      </c>
      <c r="Q41" s="54">
        <f t="shared" si="6"/>
        <v>2655200</v>
      </c>
      <c r="T41" s="51" t="s">
        <v>327</v>
      </c>
      <c r="W41" s="51" t="s">
        <v>340</v>
      </c>
      <c r="Y41" s="51" t="s">
        <v>327</v>
      </c>
      <c r="Z41" s="51" t="s">
        <v>327</v>
      </c>
      <c r="AA41" s="51" t="s">
        <v>327</v>
      </c>
      <c r="AB41" s="51" t="s">
        <v>327</v>
      </c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</row>
    <row r="42" spans="1:96" s="51" customFormat="1" ht="38.25" x14ac:dyDescent="0.2">
      <c r="A42" s="51" t="s">
        <v>108</v>
      </c>
      <c r="B42" s="51" t="s">
        <v>91</v>
      </c>
      <c r="C42" s="62" t="s">
        <v>269</v>
      </c>
      <c r="D42" s="51" t="s">
        <v>17</v>
      </c>
      <c r="E42" s="52">
        <v>18606000</v>
      </c>
      <c r="F42" s="52">
        <f t="shared" si="3"/>
        <v>19138000</v>
      </c>
      <c r="G42" s="53">
        <v>11279000</v>
      </c>
      <c r="H42" s="53">
        <f t="shared" si="8"/>
        <v>11602000</v>
      </c>
      <c r="I42" s="53"/>
      <c r="J42" s="53"/>
      <c r="K42" s="53">
        <f t="shared" si="10"/>
        <v>19564000</v>
      </c>
      <c r="L42" s="53">
        <f t="shared" si="9"/>
        <v>11860000</v>
      </c>
      <c r="M42" s="53">
        <f t="shared" si="13"/>
        <v>0</v>
      </c>
      <c r="N42" s="53">
        <f t="shared" si="11"/>
        <v>21974100</v>
      </c>
      <c r="O42" s="53">
        <f t="shared" si="12"/>
        <v>13321000</v>
      </c>
      <c r="P42" s="53">
        <f t="shared" si="5"/>
        <v>0</v>
      </c>
      <c r="Q42" s="54">
        <f t="shared" si="6"/>
        <v>35295100</v>
      </c>
      <c r="T42" s="60" t="s">
        <v>336</v>
      </c>
      <c r="W42" s="51" t="s">
        <v>340</v>
      </c>
      <c r="Y42" s="51" t="s">
        <v>328</v>
      </c>
      <c r="Z42" s="51" t="s">
        <v>328</v>
      </c>
      <c r="AA42" s="51" t="s">
        <v>328</v>
      </c>
      <c r="AB42" s="51" t="s">
        <v>327</v>
      </c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</row>
    <row r="43" spans="1:96" s="51" customFormat="1" x14ac:dyDescent="0.2">
      <c r="A43" s="51" t="s">
        <v>97</v>
      </c>
      <c r="B43" s="51" t="s">
        <v>98</v>
      </c>
      <c r="C43" s="62" t="s">
        <v>262</v>
      </c>
      <c r="D43" s="51" t="s">
        <v>56</v>
      </c>
      <c r="E43" s="52">
        <v>1716000</v>
      </c>
      <c r="F43" s="52">
        <f t="shared" si="3"/>
        <v>1766000</v>
      </c>
      <c r="G43" s="53">
        <v>1871000</v>
      </c>
      <c r="H43" s="53">
        <f t="shared" si="8"/>
        <v>1925000</v>
      </c>
      <c r="I43" s="53"/>
      <c r="J43" s="53"/>
      <c r="K43" s="53">
        <f t="shared" si="10"/>
        <v>1806000</v>
      </c>
      <c r="L43" s="53">
        <f t="shared" si="9"/>
        <v>1968000</v>
      </c>
      <c r="M43" s="53">
        <f t="shared" si="13"/>
        <v>0</v>
      </c>
      <c r="N43" s="53">
        <f t="shared" si="11"/>
        <v>2028500</v>
      </c>
      <c r="O43" s="53">
        <f t="shared" si="12"/>
        <v>2210400</v>
      </c>
      <c r="P43" s="53">
        <f t="shared" si="5"/>
        <v>0</v>
      </c>
      <c r="Q43" s="54">
        <f t="shared" si="6"/>
        <v>4238900</v>
      </c>
      <c r="T43" s="51" t="s">
        <v>327</v>
      </c>
      <c r="W43" s="51" t="s">
        <v>340</v>
      </c>
      <c r="Y43" s="51" t="s">
        <v>327</v>
      </c>
      <c r="Z43" s="51" t="s">
        <v>328</v>
      </c>
      <c r="AA43" s="51" t="s">
        <v>328</v>
      </c>
      <c r="AB43" s="51" t="s">
        <v>327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</row>
    <row r="44" spans="1:96" s="51" customFormat="1" ht="38.25" x14ac:dyDescent="0.2">
      <c r="A44" s="51" t="s">
        <v>147</v>
      </c>
      <c r="B44" s="51" t="s">
        <v>29</v>
      </c>
      <c r="C44" s="62" t="s">
        <v>276</v>
      </c>
      <c r="D44" s="51" t="s">
        <v>19</v>
      </c>
      <c r="E44" s="52">
        <v>4804000</v>
      </c>
      <c r="F44" s="52">
        <f t="shared" si="3"/>
        <v>4942000</v>
      </c>
      <c r="G44" s="53">
        <v>2823000</v>
      </c>
      <c r="H44" s="53">
        <f t="shared" si="8"/>
        <v>2904000</v>
      </c>
      <c r="I44" s="53"/>
      <c r="J44" s="53"/>
      <c r="K44" s="53">
        <f t="shared" si="10"/>
        <v>5052000</v>
      </c>
      <c r="L44" s="53">
        <f t="shared" si="9"/>
        <v>2969000</v>
      </c>
      <c r="M44" s="53">
        <f t="shared" si="13"/>
        <v>0</v>
      </c>
      <c r="N44" s="53">
        <f t="shared" si="11"/>
        <v>5674300</v>
      </c>
      <c r="O44" s="53">
        <f t="shared" si="12"/>
        <v>3334700</v>
      </c>
      <c r="P44" s="53">
        <f t="shared" si="5"/>
        <v>0</v>
      </c>
      <c r="Q44" s="54">
        <f t="shared" si="6"/>
        <v>9009000</v>
      </c>
      <c r="T44" s="60" t="s">
        <v>336</v>
      </c>
      <c r="W44" s="51" t="s">
        <v>340</v>
      </c>
      <c r="Y44" s="51" t="s">
        <v>327</v>
      </c>
      <c r="Z44" s="51" t="s">
        <v>328</v>
      </c>
      <c r="AA44" s="51" t="s">
        <v>328</v>
      </c>
      <c r="AB44" s="51" t="s">
        <v>327</v>
      </c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</row>
    <row r="45" spans="1:96" s="51" customFormat="1" ht="38.25" x14ac:dyDescent="0.2">
      <c r="A45" s="51" t="s">
        <v>25</v>
      </c>
      <c r="B45" s="51" t="s">
        <v>26</v>
      </c>
      <c r="C45" s="62" t="s">
        <v>185</v>
      </c>
      <c r="D45" s="51" t="s">
        <v>23</v>
      </c>
      <c r="E45" s="52">
        <v>2867000</v>
      </c>
      <c r="F45" s="52">
        <f t="shared" si="3"/>
        <v>2949000</v>
      </c>
      <c r="G45" s="53">
        <v>1583000</v>
      </c>
      <c r="H45" s="53">
        <f t="shared" si="8"/>
        <v>1629000</v>
      </c>
      <c r="I45" s="53"/>
      <c r="J45" s="53"/>
      <c r="K45" s="53">
        <f t="shared" si="10"/>
        <v>3015000</v>
      </c>
      <c r="L45" s="53">
        <f t="shared" si="9"/>
        <v>1666000</v>
      </c>
      <c r="M45" s="53">
        <f t="shared" si="13"/>
        <v>0</v>
      </c>
      <c r="N45" s="53">
        <f t="shared" si="11"/>
        <v>3386400</v>
      </c>
      <c r="O45" s="53">
        <f t="shared" si="12"/>
        <v>1871200</v>
      </c>
      <c r="P45" s="53">
        <f t="shared" si="5"/>
        <v>0</v>
      </c>
      <c r="Q45" s="54">
        <f t="shared" si="6"/>
        <v>5257600</v>
      </c>
      <c r="T45" s="60" t="s">
        <v>336</v>
      </c>
      <c r="W45" s="51" t="s">
        <v>340</v>
      </c>
      <c r="Y45" s="51" t="s">
        <v>327</v>
      </c>
      <c r="Z45" s="51" t="s">
        <v>328</v>
      </c>
      <c r="AA45" s="51" t="s">
        <v>328</v>
      </c>
      <c r="AB45" s="51" t="s">
        <v>327</v>
      </c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</row>
    <row r="46" spans="1:96" s="51" customFormat="1" x14ac:dyDescent="0.2">
      <c r="A46" s="51" t="s">
        <v>27</v>
      </c>
      <c r="B46" s="51" t="s">
        <v>28</v>
      </c>
      <c r="C46" s="62" t="s">
        <v>263</v>
      </c>
      <c r="D46" s="51" t="s">
        <v>21</v>
      </c>
      <c r="E46" s="52">
        <v>3609000</v>
      </c>
      <c r="F46" s="52">
        <f t="shared" si="3"/>
        <v>3713000</v>
      </c>
      <c r="G46" s="53">
        <v>2203000</v>
      </c>
      <c r="H46" s="53">
        <f t="shared" si="8"/>
        <v>2266000</v>
      </c>
      <c r="I46" s="53"/>
      <c r="J46" s="53"/>
      <c r="K46" s="53">
        <f t="shared" si="10"/>
        <v>3796000</v>
      </c>
      <c r="L46" s="53">
        <f t="shared" si="9"/>
        <v>2317000</v>
      </c>
      <c r="M46" s="53">
        <f t="shared" si="13"/>
        <v>0</v>
      </c>
      <c r="N46" s="53">
        <f t="shared" si="11"/>
        <v>4263600</v>
      </c>
      <c r="O46" s="53">
        <f t="shared" si="12"/>
        <v>2602400</v>
      </c>
      <c r="P46" s="53">
        <f t="shared" si="5"/>
        <v>0</v>
      </c>
      <c r="Q46" s="54">
        <f t="shared" si="6"/>
        <v>6866000</v>
      </c>
      <c r="T46" s="51" t="s">
        <v>343</v>
      </c>
      <c r="W46" s="51" t="s">
        <v>340</v>
      </c>
      <c r="Y46" s="51" t="s">
        <v>327</v>
      </c>
      <c r="Z46" s="51" t="s">
        <v>328</v>
      </c>
      <c r="AA46" s="51" t="s">
        <v>328</v>
      </c>
      <c r="AB46" s="51" t="s">
        <v>327</v>
      </c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</row>
    <row r="47" spans="1:96" s="51" customFormat="1" ht="38.25" x14ac:dyDescent="0.2">
      <c r="A47" s="51" t="s">
        <v>148</v>
      </c>
      <c r="B47" s="51" t="s">
        <v>50</v>
      </c>
      <c r="C47" s="62" t="s">
        <v>272</v>
      </c>
      <c r="D47" s="51" t="s">
        <v>228</v>
      </c>
      <c r="E47" s="52">
        <v>5070000</v>
      </c>
      <c r="F47" s="52">
        <f t="shared" si="3"/>
        <v>5215000</v>
      </c>
      <c r="G47" s="53">
        <v>2247000</v>
      </c>
      <c r="H47" s="53">
        <f t="shared" si="8"/>
        <v>2312000</v>
      </c>
      <c r="I47" s="53"/>
      <c r="J47" s="53"/>
      <c r="K47" s="53">
        <f t="shared" si="10"/>
        <v>5331000</v>
      </c>
      <c r="L47" s="53">
        <f t="shared" si="9"/>
        <v>2364000</v>
      </c>
      <c r="M47" s="53">
        <f t="shared" si="13"/>
        <v>0</v>
      </c>
      <c r="N47" s="53">
        <f t="shared" si="11"/>
        <v>5987700</v>
      </c>
      <c r="O47" s="53">
        <f t="shared" si="12"/>
        <v>2655200</v>
      </c>
      <c r="P47" s="53">
        <f t="shared" si="5"/>
        <v>0</v>
      </c>
      <c r="Q47" s="54">
        <f t="shared" si="6"/>
        <v>8642900</v>
      </c>
      <c r="T47" s="60" t="s">
        <v>336</v>
      </c>
      <c r="U47" s="51" t="s">
        <v>327</v>
      </c>
      <c r="W47" s="51" t="s">
        <v>340</v>
      </c>
      <c r="Y47" s="51" t="s">
        <v>327</v>
      </c>
      <c r="Z47" s="51" t="s">
        <v>328</v>
      </c>
      <c r="AA47" s="51" t="s">
        <v>328</v>
      </c>
      <c r="AB47" s="51" t="s">
        <v>327</v>
      </c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</row>
    <row r="48" spans="1:96" s="51" customFormat="1" ht="38.25" x14ac:dyDescent="0.2">
      <c r="A48" s="51" t="s">
        <v>49</v>
      </c>
      <c r="B48" s="51" t="s">
        <v>329</v>
      </c>
      <c r="C48" s="62" t="s">
        <v>330</v>
      </c>
      <c r="D48" s="51" t="s">
        <v>41</v>
      </c>
      <c r="E48" s="52">
        <v>3387000</v>
      </c>
      <c r="F48" s="52">
        <f t="shared" si="3"/>
        <v>3484000</v>
      </c>
      <c r="G48" s="53">
        <v>1661000</v>
      </c>
      <c r="H48" s="53">
        <f t="shared" si="8"/>
        <v>1709000</v>
      </c>
      <c r="I48" s="53"/>
      <c r="J48" s="53"/>
      <c r="K48" s="53">
        <f t="shared" si="10"/>
        <v>3562000</v>
      </c>
      <c r="L48" s="53">
        <f t="shared" si="9"/>
        <v>1747000</v>
      </c>
      <c r="M48" s="53">
        <f t="shared" si="13"/>
        <v>0</v>
      </c>
      <c r="N48" s="53">
        <f t="shared" si="11"/>
        <v>4000800</v>
      </c>
      <c r="O48" s="53">
        <f t="shared" si="12"/>
        <v>1962200</v>
      </c>
      <c r="P48" s="53">
        <f t="shared" si="5"/>
        <v>0</v>
      </c>
      <c r="Q48" s="54">
        <f t="shared" si="6"/>
        <v>5963000</v>
      </c>
      <c r="T48" s="60" t="s">
        <v>336</v>
      </c>
      <c r="U48" s="51" t="s">
        <v>327</v>
      </c>
      <c r="W48" s="51" t="s">
        <v>340</v>
      </c>
      <c r="Y48" s="51" t="s">
        <v>327</v>
      </c>
      <c r="Z48" s="51" t="s">
        <v>328</v>
      </c>
      <c r="AA48" s="51" t="s">
        <v>328</v>
      </c>
      <c r="AB48" s="51" t="s">
        <v>327</v>
      </c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</row>
    <row r="49" spans="1:96" s="51" customFormat="1" x14ac:dyDescent="0.2">
      <c r="A49" s="62" t="s">
        <v>15</v>
      </c>
      <c r="B49" s="62" t="s">
        <v>331</v>
      </c>
      <c r="C49" s="62" t="s">
        <v>332</v>
      </c>
      <c r="D49" s="51" t="s">
        <v>13</v>
      </c>
      <c r="E49" s="52">
        <v>4738000</v>
      </c>
      <c r="F49" s="52">
        <f t="shared" si="3"/>
        <v>4874000</v>
      </c>
      <c r="G49" s="53">
        <v>2613000</v>
      </c>
      <c r="H49" s="53">
        <f t="shared" si="8"/>
        <v>2688000</v>
      </c>
      <c r="I49" s="53"/>
      <c r="J49" s="53"/>
      <c r="K49" s="53">
        <f t="shared" si="10"/>
        <v>4983000</v>
      </c>
      <c r="L49" s="53">
        <f t="shared" si="9"/>
        <v>2748000</v>
      </c>
      <c r="M49" s="53">
        <f t="shared" si="13"/>
        <v>0</v>
      </c>
      <c r="N49" s="53">
        <f t="shared" si="11"/>
        <v>5596800</v>
      </c>
      <c r="O49" s="53">
        <f t="shared" si="12"/>
        <v>3086500</v>
      </c>
      <c r="P49" s="53">
        <f t="shared" si="5"/>
        <v>0</v>
      </c>
      <c r="Q49" s="54">
        <f t="shared" si="6"/>
        <v>8683300</v>
      </c>
      <c r="T49" s="51" t="s">
        <v>327</v>
      </c>
      <c r="U49" s="51" t="s">
        <v>327</v>
      </c>
      <c r="W49" s="51" t="s">
        <v>340</v>
      </c>
      <c r="Y49" s="51" t="s">
        <v>327</v>
      </c>
      <c r="Z49" s="51" t="s">
        <v>328</v>
      </c>
      <c r="AA49" s="51" t="s">
        <v>328</v>
      </c>
      <c r="AB49" s="51" t="s">
        <v>327</v>
      </c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</row>
    <row r="50" spans="1:96" s="51" customFormat="1" ht="51" x14ac:dyDescent="0.2">
      <c r="A50" s="62" t="s">
        <v>112</v>
      </c>
      <c r="B50" s="62" t="s">
        <v>333</v>
      </c>
      <c r="C50" s="62" t="s">
        <v>334</v>
      </c>
      <c r="D50" s="51" t="s">
        <v>335</v>
      </c>
      <c r="E50" s="52">
        <v>14101000</v>
      </c>
      <c r="F50" s="52">
        <f t="shared" si="3"/>
        <v>14504000</v>
      </c>
      <c r="G50" s="53">
        <v>7959000</v>
      </c>
      <c r="H50" s="53">
        <f t="shared" si="8"/>
        <v>8187000</v>
      </c>
      <c r="I50" s="53"/>
      <c r="J50" s="53"/>
      <c r="K50" s="53">
        <f t="shared" si="10"/>
        <v>14827000</v>
      </c>
      <c r="L50" s="53">
        <f t="shared" si="9"/>
        <v>8369000</v>
      </c>
      <c r="M50" s="53">
        <f t="shared" si="13"/>
        <v>0</v>
      </c>
      <c r="N50" s="53">
        <f t="shared" si="11"/>
        <v>16653500</v>
      </c>
      <c r="O50" s="53">
        <f t="shared" si="12"/>
        <v>9400000</v>
      </c>
      <c r="P50" s="53">
        <f t="shared" si="5"/>
        <v>0</v>
      </c>
      <c r="Q50" s="54">
        <f t="shared" si="6"/>
        <v>26053500</v>
      </c>
      <c r="T50" s="51" t="s">
        <v>327</v>
      </c>
      <c r="U50" s="51" t="s">
        <v>327</v>
      </c>
      <c r="W50" s="60" t="s">
        <v>337</v>
      </c>
      <c r="Y50" s="51" t="s">
        <v>327</v>
      </c>
      <c r="Z50" s="51" t="s">
        <v>328</v>
      </c>
      <c r="AA50" s="51" t="s">
        <v>328</v>
      </c>
      <c r="AB50" s="51" t="s">
        <v>327</v>
      </c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</row>
    <row r="51" spans="1:96" s="51" customFormat="1" x14ac:dyDescent="0.2">
      <c r="A51" s="51" t="s">
        <v>111</v>
      </c>
      <c r="B51" s="51" t="s">
        <v>229</v>
      </c>
      <c r="C51" s="62" t="s">
        <v>230</v>
      </c>
      <c r="D51" s="51" t="s">
        <v>7</v>
      </c>
      <c r="E51" s="52">
        <v>795000</v>
      </c>
      <c r="F51" s="52">
        <f t="shared" si="3"/>
        <v>818000</v>
      </c>
      <c r="G51" s="53">
        <v>1110000</v>
      </c>
      <c r="H51" s="53">
        <f t="shared" si="8"/>
        <v>1142000</v>
      </c>
      <c r="I51" s="53"/>
      <c r="J51" s="53"/>
      <c r="K51" s="53">
        <f t="shared" si="10"/>
        <v>837000</v>
      </c>
      <c r="L51" s="53">
        <f t="shared" si="9"/>
        <v>1168000</v>
      </c>
      <c r="M51" s="53">
        <f t="shared" si="13"/>
        <v>0</v>
      </c>
      <c r="N51" s="53">
        <f t="shared" si="11"/>
        <v>940100</v>
      </c>
      <c r="O51" s="53">
        <f t="shared" si="12"/>
        <v>1311900</v>
      </c>
      <c r="P51" s="53">
        <f t="shared" si="5"/>
        <v>0</v>
      </c>
      <c r="Q51" s="54">
        <f t="shared" si="6"/>
        <v>2252000</v>
      </c>
      <c r="T51" s="63" t="s">
        <v>327</v>
      </c>
      <c r="U51" s="51" t="s">
        <v>327</v>
      </c>
      <c r="W51" s="51" t="s">
        <v>340</v>
      </c>
      <c r="Y51" s="51" t="s">
        <v>327</v>
      </c>
      <c r="Z51" s="51" t="s">
        <v>327</v>
      </c>
      <c r="AA51" s="51" t="s">
        <v>327</v>
      </c>
      <c r="AB51" s="51" t="s">
        <v>327</v>
      </c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</row>
    <row r="52" spans="1:96" s="51" customFormat="1" x14ac:dyDescent="0.2">
      <c r="A52" s="51" t="s">
        <v>61</v>
      </c>
      <c r="B52" s="51" t="s">
        <v>231</v>
      </c>
      <c r="C52" s="62" t="s">
        <v>232</v>
      </c>
      <c r="D52" s="51" t="s">
        <v>2</v>
      </c>
      <c r="E52" s="52">
        <v>1096000</v>
      </c>
      <c r="F52" s="52">
        <f t="shared" si="3"/>
        <v>1128000</v>
      </c>
      <c r="G52" s="53">
        <v>832000</v>
      </c>
      <c r="H52" s="53">
        <f t="shared" si="8"/>
        <v>856000</v>
      </c>
      <c r="I52" s="53"/>
      <c r="J52" s="53"/>
      <c r="K52" s="53">
        <f t="shared" si="10"/>
        <v>1154000</v>
      </c>
      <c r="L52" s="53">
        <f t="shared" si="9"/>
        <v>876000</v>
      </c>
      <c r="M52" s="53">
        <f t="shared" si="13"/>
        <v>0</v>
      </c>
      <c r="N52" s="53">
        <f t="shared" si="11"/>
        <v>1296200</v>
      </c>
      <c r="O52" s="53">
        <f t="shared" si="12"/>
        <v>983900</v>
      </c>
      <c r="P52" s="53">
        <f t="shared" si="5"/>
        <v>0</v>
      </c>
      <c r="Q52" s="54">
        <f t="shared" si="6"/>
        <v>2280100</v>
      </c>
      <c r="T52" s="63" t="s">
        <v>327</v>
      </c>
      <c r="U52" s="51" t="s">
        <v>327</v>
      </c>
      <c r="W52" s="51" t="s">
        <v>340</v>
      </c>
      <c r="Y52" s="51" t="s">
        <v>327</v>
      </c>
      <c r="Z52" s="51" t="s">
        <v>327</v>
      </c>
      <c r="AA52" s="51" t="s">
        <v>327</v>
      </c>
      <c r="AB52" s="51" t="s">
        <v>327</v>
      </c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</row>
    <row r="53" spans="1:96" s="51" customFormat="1" x14ac:dyDescent="0.2">
      <c r="A53" s="51" t="s">
        <v>59</v>
      </c>
      <c r="B53" s="51" t="s">
        <v>60</v>
      </c>
      <c r="C53" s="62" t="s">
        <v>233</v>
      </c>
      <c r="D53" s="51" t="s">
        <v>1</v>
      </c>
      <c r="E53" s="52">
        <v>361000</v>
      </c>
      <c r="F53" s="52">
        <f t="shared" si="3"/>
        <v>372000</v>
      </c>
      <c r="G53" s="53">
        <v>530000</v>
      </c>
      <c r="H53" s="53">
        <f t="shared" si="8"/>
        <v>546000</v>
      </c>
      <c r="I53" s="53"/>
      <c r="J53" s="53"/>
      <c r="K53" s="53">
        <f t="shared" si="10"/>
        <v>381000</v>
      </c>
      <c r="L53" s="53">
        <f t="shared" si="9"/>
        <v>559000</v>
      </c>
      <c r="M53" s="53">
        <f t="shared" si="13"/>
        <v>0</v>
      </c>
      <c r="N53" s="53">
        <f t="shared" si="11"/>
        <v>427900</v>
      </c>
      <c r="O53" s="53">
        <f t="shared" si="12"/>
        <v>627900</v>
      </c>
      <c r="P53" s="53">
        <f t="shared" si="5"/>
        <v>0</v>
      </c>
      <c r="Q53" s="54">
        <f t="shared" si="6"/>
        <v>1055800</v>
      </c>
      <c r="T53" s="63" t="s">
        <v>327</v>
      </c>
      <c r="U53" s="51" t="s">
        <v>327</v>
      </c>
      <c r="W53" s="51" t="s">
        <v>340</v>
      </c>
      <c r="Y53" s="51" t="s">
        <v>327</v>
      </c>
      <c r="Z53" s="51" t="s">
        <v>327</v>
      </c>
      <c r="AA53" s="51" t="s">
        <v>327</v>
      </c>
      <c r="AB53" s="51" t="s">
        <v>327</v>
      </c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</row>
    <row r="54" spans="1:96" s="51" customFormat="1" x14ac:dyDescent="0.2">
      <c r="A54" s="51" t="s">
        <v>65</v>
      </c>
      <c r="B54" s="51" t="s">
        <v>66</v>
      </c>
      <c r="C54" s="62" t="s">
        <v>182</v>
      </c>
      <c r="D54" s="51" t="s">
        <v>4</v>
      </c>
      <c r="E54" s="52">
        <v>534000</v>
      </c>
      <c r="F54" s="52">
        <f t="shared" si="3"/>
        <v>550000</v>
      </c>
      <c r="G54" s="53">
        <v>872000</v>
      </c>
      <c r="H54" s="53">
        <f t="shared" si="8"/>
        <v>897000</v>
      </c>
      <c r="I54" s="53"/>
      <c r="J54" s="53"/>
      <c r="K54" s="53">
        <f t="shared" si="10"/>
        <v>563000</v>
      </c>
      <c r="L54" s="53">
        <f t="shared" si="9"/>
        <v>917000</v>
      </c>
      <c r="M54" s="53">
        <f t="shared" si="13"/>
        <v>0</v>
      </c>
      <c r="N54" s="53">
        <f t="shared" si="11"/>
        <v>632400</v>
      </c>
      <c r="O54" s="53">
        <f t="shared" si="12"/>
        <v>1030000</v>
      </c>
      <c r="P54" s="53">
        <f t="shared" si="5"/>
        <v>0</v>
      </c>
      <c r="Q54" s="54">
        <f t="shared" si="6"/>
        <v>1662400</v>
      </c>
      <c r="T54" s="63" t="s">
        <v>327</v>
      </c>
      <c r="U54" s="51" t="s">
        <v>327</v>
      </c>
      <c r="W54" s="51" t="s">
        <v>340</v>
      </c>
      <c r="Y54" s="51" t="s">
        <v>327</v>
      </c>
      <c r="Z54" s="51" t="s">
        <v>327</v>
      </c>
      <c r="AA54" s="51" t="s">
        <v>327</v>
      </c>
      <c r="AB54" s="51" t="s">
        <v>327</v>
      </c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</row>
    <row r="55" spans="1:96" s="51" customFormat="1" x14ac:dyDescent="0.2">
      <c r="A55" s="51" t="s">
        <v>67</v>
      </c>
      <c r="B55" s="51" t="s">
        <v>234</v>
      </c>
      <c r="C55" s="62" t="s">
        <v>235</v>
      </c>
      <c r="D55" s="51" t="s">
        <v>5</v>
      </c>
      <c r="E55" s="52">
        <v>89000</v>
      </c>
      <c r="F55" s="52">
        <f t="shared" si="3"/>
        <v>92000</v>
      </c>
      <c r="G55" s="53">
        <v>359000</v>
      </c>
      <c r="H55" s="53">
        <f t="shared" si="8"/>
        <v>370000</v>
      </c>
      <c r="I55" s="53"/>
      <c r="J55" s="53"/>
      <c r="K55" s="53">
        <f t="shared" si="10"/>
        <v>95000</v>
      </c>
      <c r="L55" s="53">
        <f t="shared" si="9"/>
        <v>379000</v>
      </c>
      <c r="M55" s="53">
        <f t="shared" si="13"/>
        <v>0</v>
      </c>
      <c r="N55" s="53">
        <f t="shared" si="11"/>
        <v>106700</v>
      </c>
      <c r="O55" s="53">
        <f t="shared" si="12"/>
        <v>425700</v>
      </c>
      <c r="P55" s="53">
        <f t="shared" si="5"/>
        <v>0</v>
      </c>
      <c r="Q55" s="54">
        <f t="shared" si="6"/>
        <v>532400</v>
      </c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</row>
    <row r="56" spans="1:96" s="51" customFormat="1" x14ac:dyDescent="0.2">
      <c r="A56" s="51" t="s">
        <v>158</v>
      </c>
      <c r="B56" s="51" t="s">
        <v>69</v>
      </c>
      <c r="C56" s="62" t="s">
        <v>235</v>
      </c>
      <c r="D56" s="51" t="s">
        <v>5</v>
      </c>
      <c r="E56" s="52">
        <v>835000</v>
      </c>
      <c r="F56" s="52">
        <f t="shared" si="3"/>
        <v>859000</v>
      </c>
      <c r="G56" s="53">
        <v>1065000</v>
      </c>
      <c r="H56" s="53">
        <f t="shared" si="8"/>
        <v>1096000</v>
      </c>
      <c r="I56" s="53"/>
      <c r="J56" s="53"/>
      <c r="K56" s="53">
        <f t="shared" si="10"/>
        <v>879000</v>
      </c>
      <c r="L56" s="53">
        <f t="shared" si="9"/>
        <v>1121000</v>
      </c>
      <c r="M56" s="53">
        <f t="shared" si="13"/>
        <v>0</v>
      </c>
      <c r="N56" s="53">
        <f t="shared" si="11"/>
        <v>987300</v>
      </c>
      <c r="O56" s="53">
        <f t="shared" si="12"/>
        <v>1259100</v>
      </c>
      <c r="P56" s="53">
        <f t="shared" si="5"/>
        <v>0</v>
      </c>
      <c r="Q56" s="54">
        <f t="shared" si="6"/>
        <v>2246400</v>
      </c>
      <c r="T56" s="51" t="s">
        <v>327</v>
      </c>
      <c r="U56" s="51" t="s">
        <v>327</v>
      </c>
      <c r="W56" s="51" t="s">
        <v>340</v>
      </c>
      <c r="Y56" s="51" t="s">
        <v>327</v>
      </c>
      <c r="Z56" s="51" t="s">
        <v>327</v>
      </c>
      <c r="AA56" s="51" t="s">
        <v>327</v>
      </c>
      <c r="AB56" s="51" t="s">
        <v>327</v>
      </c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</row>
    <row r="57" spans="1:96" s="51" customFormat="1" x14ac:dyDescent="0.2">
      <c r="A57" s="51" t="s">
        <v>76</v>
      </c>
      <c r="B57" s="51" t="s">
        <v>77</v>
      </c>
      <c r="C57" s="62" t="s">
        <v>180</v>
      </c>
      <c r="D57" s="51" t="s">
        <v>10</v>
      </c>
      <c r="E57" s="52">
        <v>1643000</v>
      </c>
      <c r="F57" s="52">
        <f t="shared" si="3"/>
        <v>1690000</v>
      </c>
      <c r="G57" s="53">
        <v>1333000</v>
      </c>
      <c r="H57" s="53">
        <f t="shared" si="8"/>
        <v>1372000</v>
      </c>
      <c r="I57" s="53"/>
      <c r="J57" s="53"/>
      <c r="K57" s="53">
        <f t="shared" ref="K57:K81" si="14">ROUNDUP(F57*110.4/108,-3)</f>
        <v>1728000</v>
      </c>
      <c r="L57" s="53">
        <f t="shared" si="9"/>
        <v>1403000</v>
      </c>
      <c r="M57" s="53">
        <f t="shared" si="13"/>
        <v>0</v>
      </c>
      <c r="N57" s="53">
        <f t="shared" si="11"/>
        <v>1940900</v>
      </c>
      <c r="O57" s="53">
        <f t="shared" si="12"/>
        <v>1575800</v>
      </c>
      <c r="P57" s="53">
        <f t="shared" si="5"/>
        <v>0</v>
      </c>
      <c r="Q57" s="54">
        <f t="shared" si="6"/>
        <v>3516700</v>
      </c>
      <c r="T57" s="51" t="s">
        <v>327</v>
      </c>
      <c r="U57" s="51" t="s">
        <v>327</v>
      </c>
      <c r="W57" s="51" t="s">
        <v>340</v>
      </c>
      <c r="Y57" s="51" t="s">
        <v>327</v>
      </c>
      <c r="Z57" s="51" t="s">
        <v>327</v>
      </c>
      <c r="AA57" s="51" t="s">
        <v>327</v>
      </c>
      <c r="AB57" s="51" t="s">
        <v>327</v>
      </c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</row>
    <row r="58" spans="1:96" s="51" customFormat="1" x14ac:dyDescent="0.2">
      <c r="A58" s="51" t="s">
        <v>62</v>
      </c>
      <c r="B58" s="51" t="s">
        <v>236</v>
      </c>
      <c r="C58" s="62" t="s">
        <v>237</v>
      </c>
      <c r="D58" s="51" t="s">
        <v>2</v>
      </c>
      <c r="E58" s="52">
        <v>357000</v>
      </c>
      <c r="F58" s="52">
        <f t="shared" si="3"/>
        <v>368000</v>
      </c>
      <c r="G58" s="53">
        <v>804000</v>
      </c>
      <c r="H58" s="53">
        <f t="shared" si="8"/>
        <v>827000</v>
      </c>
      <c r="I58" s="53"/>
      <c r="J58" s="53"/>
      <c r="K58" s="53">
        <f t="shared" si="14"/>
        <v>377000</v>
      </c>
      <c r="L58" s="53">
        <f t="shared" si="9"/>
        <v>846000</v>
      </c>
      <c r="M58" s="53">
        <f t="shared" si="13"/>
        <v>0</v>
      </c>
      <c r="N58" s="53">
        <f t="shared" si="11"/>
        <v>423400</v>
      </c>
      <c r="O58" s="53">
        <f t="shared" si="12"/>
        <v>950200</v>
      </c>
      <c r="P58" s="53">
        <f t="shared" si="5"/>
        <v>0</v>
      </c>
      <c r="Q58" s="54">
        <f t="shared" si="6"/>
        <v>1373600</v>
      </c>
      <c r="T58" s="51" t="s">
        <v>327</v>
      </c>
      <c r="U58" s="51" t="s">
        <v>327</v>
      </c>
      <c r="W58" s="51" t="s">
        <v>340</v>
      </c>
      <c r="Y58" s="51" t="s">
        <v>327</v>
      </c>
      <c r="Z58" s="51" t="s">
        <v>327</v>
      </c>
      <c r="AA58" s="51" t="s">
        <v>327</v>
      </c>
      <c r="AB58" s="51" t="s">
        <v>327</v>
      </c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</row>
    <row r="59" spans="1:96" s="51" customFormat="1" x14ac:dyDescent="0.2">
      <c r="A59" s="51" t="s">
        <v>63</v>
      </c>
      <c r="B59" s="51" t="s">
        <v>238</v>
      </c>
      <c r="C59" s="62" t="s">
        <v>239</v>
      </c>
      <c r="D59" s="51" t="s">
        <v>240</v>
      </c>
      <c r="E59" s="52">
        <v>357000</v>
      </c>
      <c r="F59" s="52">
        <f t="shared" si="3"/>
        <v>368000</v>
      </c>
      <c r="G59" s="53">
        <v>804000</v>
      </c>
      <c r="H59" s="53">
        <f t="shared" si="8"/>
        <v>827000</v>
      </c>
      <c r="I59" s="53"/>
      <c r="J59" s="53"/>
      <c r="K59" s="53">
        <f t="shared" si="14"/>
        <v>377000</v>
      </c>
      <c r="L59" s="53">
        <f t="shared" si="9"/>
        <v>846000</v>
      </c>
      <c r="M59" s="53">
        <f t="shared" si="13"/>
        <v>0</v>
      </c>
      <c r="N59" s="53">
        <f t="shared" si="11"/>
        <v>423400</v>
      </c>
      <c r="O59" s="53">
        <f t="shared" si="12"/>
        <v>950200</v>
      </c>
      <c r="P59" s="53">
        <f t="shared" si="5"/>
        <v>0</v>
      </c>
      <c r="Q59" s="54">
        <f t="shared" si="6"/>
        <v>1373600</v>
      </c>
      <c r="T59" s="51" t="s">
        <v>327</v>
      </c>
      <c r="U59" s="51" t="s">
        <v>327</v>
      </c>
      <c r="W59" s="51" t="s">
        <v>340</v>
      </c>
      <c r="Y59" s="51" t="s">
        <v>327</v>
      </c>
      <c r="Z59" s="51" t="s">
        <v>327</v>
      </c>
      <c r="AA59" s="51" t="s">
        <v>327</v>
      </c>
      <c r="AB59" s="51" t="s">
        <v>327</v>
      </c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</row>
    <row r="60" spans="1:96" s="51" customFormat="1" x14ac:dyDescent="0.2">
      <c r="A60" s="51" t="s">
        <v>72</v>
      </c>
      <c r="B60" s="51" t="s">
        <v>8</v>
      </c>
      <c r="C60" s="62" t="s">
        <v>241</v>
      </c>
      <c r="D60" s="51" t="s">
        <v>9</v>
      </c>
      <c r="E60" s="52">
        <v>457000</v>
      </c>
      <c r="F60" s="52">
        <f t="shared" si="3"/>
        <v>471000</v>
      </c>
      <c r="G60" s="53">
        <v>999000</v>
      </c>
      <c r="H60" s="53">
        <f t="shared" si="8"/>
        <v>1028000</v>
      </c>
      <c r="I60" s="53"/>
      <c r="J60" s="53"/>
      <c r="K60" s="53">
        <f t="shared" si="14"/>
        <v>482000</v>
      </c>
      <c r="L60" s="53">
        <f t="shared" si="9"/>
        <v>1051000</v>
      </c>
      <c r="M60" s="53">
        <f t="shared" si="13"/>
        <v>0</v>
      </c>
      <c r="N60" s="53">
        <f t="shared" si="11"/>
        <v>541400</v>
      </c>
      <c r="O60" s="53">
        <f t="shared" si="12"/>
        <v>1180500</v>
      </c>
      <c r="P60" s="53">
        <f t="shared" si="5"/>
        <v>0</v>
      </c>
      <c r="Q60" s="54">
        <f t="shared" si="6"/>
        <v>1721900</v>
      </c>
      <c r="T60" s="51" t="s">
        <v>327</v>
      </c>
      <c r="U60" s="51" t="s">
        <v>327</v>
      </c>
      <c r="W60" s="51" t="s">
        <v>340</v>
      </c>
      <c r="Y60" s="51" t="s">
        <v>327</v>
      </c>
      <c r="Z60" s="51" t="s">
        <v>327</v>
      </c>
      <c r="AA60" s="51" t="s">
        <v>327</v>
      </c>
      <c r="AB60" s="51" t="s">
        <v>327</v>
      </c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</row>
    <row r="61" spans="1:96" s="51" customFormat="1" x14ac:dyDescent="0.2">
      <c r="A61" s="51" t="s">
        <v>73</v>
      </c>
      <c r="B61" s="51" t="s">
        <v>74</v>
      </c>
      <c r="C61" s="62" t="s">
        <v>242</v>
      </c>
      <c r="D61" s="51" t="s">
        <v>75</v>
      </c>
      <c r="E61" s="52">
        <v>210000</v>
      </c>
      <c r="F61" s="52">
        <f t="shared" si="3"/>
        <v>216000</v>
      </c>
      <c r="G61" s="53">
        <v>625000</v>
      </c>
      <c r="H61" s="53">
        <f t="shared" si="8"/>
        <v>643000</v>
      </c>
      <c r="I61" s="53"/>
      <c r="J61" s="53"/>
      <c r="K61" s="53">
        <f t="shared" si="14"/>
        <v>221000</v>
      </c>
      <c r="L61" s="53">
        <f t="shared" si="9"/>
        <v>658000</v>
      </c>
      <c r="M61" s="53">
        <f t="shared" si="13"/>
        <v>0</v>
      </c>
      <c r="N61" s="53">
        <f t="shared" si="11"/>
        <v>248200</v>
      </c>
      <c r="O61" s="53">
        <f t="shared" si="12"/>
        <v>739100</v>
      </c>
      <c r="P61" s="53">
        <f t="shared" si="5"/>
        <v>0</v>
      </c>
      <c r="Q61" s="54">
        <f t="shared" si="6"/>
        <v>987300</v>
      </c>
      <c r="T61" s="51" t="s">
        <v>327</v>
      </c>
      <c r="U61" s="51" t="s">
        <v>327</v>
      </c>
      <c r="W61" s="51" t="s">
        <v>340</v>
      </c>
      <c r="Y61" s="51" t="s">
        <v>327</v>
      </c>
      <c r="Z61" s="51" t="s">
        <v>327</v>
      </c>
      <c r="AA61" s="51" t="s">
        <v>327</v>
      </c>
      <c r="AB61" s="51" t="s">
        <v>327</v>
      </c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</row>
    <row r="62" spans="1:96" s="51" customFormat="1" x14ac:dyDescent="0.2">
      <c r="A62" s="51" t="s">
        <v>81</v>
      </c>
      <c r="B62" s="51" t="s">
        <v>243</v>
      </c>
      <c r="C62" s="62" t="s">
        <v>244</v>
      </c>
      <c r="D62" s="51" t="s">
        <v>11</v>
      </c>
      <c r="E62" s="52">
        <v>641000</v>
      </c>
      <c r="F62" s="52">
        <f t="shared" ref="F62:F81" si="15">ROUNDUP(E62*108/105,-3)</f>
        <v>660000</v>
      </c>
      <c r="G62" s="53">
        <v>979000</v>
      </c>
      <c r="H62" s="53">
        <f t="shared" si="8"/>
        <v>1007000</v>
      </c>
      <c r="I62" s="53"/>
      <c r="J62" s="53"/>
      <c r="K62" s="53">
        <f t="shared" si="14"/>
        <v>675000</v>
      </c>
      <c r="L62" s="53">
        <f t="shared" si="9"/>
        <v>1030000</v>
      </c>
      <c r="M62" s="53">
        <f t="shared" si="13"/>
        <v>0</v>
      </c>
      <c r="N62" s="53">
        <f t="shared" si="11"/>
        <v>758200</v>
      </c>
      <c r="O62" s="53">
        <f t="shared" si="12"/>
        <v>1156900</v>
      </c>
      <c r="P62" s="53">
        <f t="shared" si="5"/>
        <v>0</v>
      </c>
      <c r="Q62" s="54">
        <f t="shared" si="6"/>
        <v>1915100</v>
      </c>
      <c r="T62" s="51" t="s">
        <v>327</v>
      </c>
      <c r="U62" s="51" t="s">
        <v>327</v>
      </c>
      <c r="W62" s="51" t="s">
        <v>340</v>
      </c>
      <c r="Y62" s="51" t="s">
        <v>327</v>
      </c>
      <c r="Z62" s="51" t="s">
        <v>327</v>
      </c>
      <c r="AA62" s="51" t="s">
        <v>327</v>
      </c>
      <c r="AB62" s="51" t="s">
        <v>327</v>
      </c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</row>
    <row r="63" spans="1:96" s="51" customFormat="1" x14ac:dyDescent="0.2">
      <c r="A63" s="51" t="s">
        <v>245</v>
      </c>
      <c r="B63" s="51" t="s">
        <v>82</v>
      </c>
      <c r="C63" s="62" t="s">
        <v>246</v>
      </c>
      <c r="D63" s="51" t="s">
        <v>12</v>
      </c>
      <c r="E63" s="52">
        <v>1194000</v>
      </c>
      <c r="F63" s="52">
        <f t="shared" si="15"/>
        <v>1229000</v>
      </c>
      <c r="G63" s="53">
        <v>1193000</v>
      </c>
      <c r="H63" s="53">
        <f t="shared" si="8"/>
        <v>1228000</v>
      </c>
      <c r="I63" s="53"/>
      <c r="J63" s="53"/>
      <c r="K63" s="53">
        <f t="shared" si="14"/>
        <v>1257000</v>
      </c>
      <c r="L63" s="53">
        <f t="shared" si="9"/>
        <v>1256000</v>
      </c>
      <c r="M63" s="53">
        <f t="shared" si="13"/>
        <v>0</v>
      </c>
      <c r="N63" s="53">
        <f t="shared" si="11"/>
        <v>1411800</v>
      </c>
      <c r="O63" s="53">
        <f t="shared" si="12"/>
        <v>1410700</v>
      </c>
      <c r="P63" s="53">
        <f t="shared" ref="P63:P94" si="16">ROUND(M63/105.2*122.3,-2)</f>
        <v>0</v>
      </c>
      <c r="Q63" s="54">
        <f t="shared" ref="Q63:Q98" si="17">SUM(N63+O63+P63)</f>
        <v>2822500</v>
      </c>
      <c r="T63" s="51" t="s">
        <v>327</v>
      </c>
      <c r="U63" s="51" t="s">
        <v>327</v>
      </c>
      <c r="W63" s="51" t="s">
        <v>340</v>
      </c>
      <c r="Y63" s="51" t="s">
        <v>327</v>
      </c>
      <c r="Z63" s="51" t="s">
        <v>327</v>
      </c>
      <c r="AA63" s="51" t="s">
        <v>327</v>
      </c>
      <c r="AB63" s="51" t="s">
        <v>327</v>
      </c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</row>
    <row r="64" spans="1:96" s="51" customFormat="1" x14ac:dyDescent="0.2">
      <c r="A64" s="51" t="s">
        <v>83</v>
      </c>
      <c r="B64" s="51" t="s">
        <v>247</v>
      </c>
      <c r="C64" s="62" t="s">
        <v>248</v>
      </c>
      <c r="D64" s="51" t="s">
        <v>13</v>
      </c>
      <c r="E64" s="52">
        <v>776000</v>
      </c>
      <c r="F64" s="52">
        <f t="shared" si="15"/>
        <v>799000</v>
      </c>
      <c r="G64" s="53">
        <v>925000</v>
      </c>
      <c r="H64" s="53">
        <f t="shared" si="8"/>
        <v>952000</v>
      </c>
      <c r="I64" s="53"/>
      <c r="J64" s="53"/>
      <c r="K64" s="53">
        <f t="shared" si="14"/>
        <v>817000</v>
      </c>
      <c r="L64" s="53">
        <f t="shared" si="9"/>
        <v>974000</v>
      </c>
      <c r="M64" s="53">
        <f t="shared" si="13"/>
        <v>0</v>
      </c>
      <c r="N64" s="53">
        <f t="shared" si="11"/>
        <v>917600</v>
      </c>
      <c r="O64" s="53">
        <f t="shared" si="12"/>
        <v>1094000</v>
      </c>
      <c r="P64" s="53">
        <f t="shared" si="16"/>
        <v>0</v>
      </c>
      <c r="Q64" s="54">
        <f t="shared" si="17"/>
        <v>2011600</v>
      </c>
      <c r="T64" s="51" t="s">
        <v>327</v>
      </c>
      <c r="U64" s="51" t="s">
        <v>327</v>
      </c>
      <c r="W64" s="51" t="s">
        <v>340</v>
      </c>
      <c r="Y64" s="51" t="s">
        <v>327</v>
      </c>
      <c r="Z64" s="51" t="s">
        <v>327</v>
      </c>
      <c r="AA64" s="51" t="s">
        <v>327</v>
      </c>
      <c r="AB64" s="51" t="s">
        <v>327</v>
      </c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</row>
    <row r="65" spans="1:96" s="51" customFormat="1" x14ac:dyDescent="0.2">
      <c r="A65" s="51" t="s">
        <v>71</v>
      </c>
      <c r="B65" s="51" t="s">
        <v>38</v>
      </c>
      <c r="C65" s="62" t="s">
        <v>181</v>
      </c>
      <c r="D65" s="51" t="s">
        <v>6</v>
      </c>
      <c r="E65" s="52">
        <v>89000</v>
      </c>
      <c r="F65" s="52">
        <f t="shared" si="15"/>
        <v>92000</v>
      </c>
      <c r="G65" s="53">
        <v>359000</v>
      </c>
      <c r="H65" s="53">
        <f t="shared" si="8"/>
        <v>370000</v>
      </c>
      <c r="I65" s="53"/>
      <c r="J65" s="53"/>
      <c r="K65" s="53">
        <f t="shared" si="14"/>
        <v>95000</v>
      </c>
      <c r="L65" s="53">
        <f t="shared" si="9"/>
        <v>379000</v>
      </c>
      <c r="M65" s="53">
        <f t="shared" si="13"/>
        <v>0</v>
      </c>
      <c r="N65" s="53">
        <f t="shared" si="11"/>
        <v>106700</v>
      </c>
      <c r="O65" s="53">
        <f t="shared" si="12"/>
        <v>425700</v>
      </c>
      <c r="P65" s="53">
        <f t="shared" si="16"/>
        <v>0</v>
      </c>
      <c r="Q65" s="54">
        <f t="shared" si="17"/>
        <v>532400</v>
      </c>
      <c r="T65" s="51" t="s">
        <v>327</v>
      </c>
      <c r="U65" s="51" t="s">
        <v>327</v>
      </c>
      <c r="W65" s="51" t="s">
        <v>340</v>
      </c>
      <c r="Y65" s="51" t="s">
        <v>327</v>
      </c>
      <c r="Z65" s="51" t="s">
        <v>327</v>
      </c>
      <c r="AA65" s="51" t="s">
        <v>327</v>
      </c>
      <c r="AB65" s="51" t="s">
        <v>327</v>
      </c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</row>
    <row r="66" spans="1:96" s="51" customFormat="1" x14ac:dyDescent="0.2">
      <c r="A66" s="51" t="s">
        <v>78</v>
      </c>
      <c r="B66" s="51" t="s">
        <v>79</v>
      </c>
      <c r="C66" s="62" t="s">
        <v>349</v>
      </c>
      <c r="D66" s="51" t="s">
        <v>80</v>
      </c>
      <c r="E66" s="52">
        <v>341000</v>
      </c>
      <c r="F66" s="52">
        <f t="shared" si="15"/>
        <v>351000</v>
      </c>
      <c r="G66" s="53">
        <v>554000</v>
      </c>
      <c r="H66" s="53">
        <f t="shared" si="8"/>
        <v>570000</v>
      </c>
      <c r="I66" s="53"/>
      <c r="J66" s="53"/>
      <c r="K66" s="53">
        <f t="shared" si="14"/>
        <v>359000</v>
      </c>
      <c r="L66" s="53">
        <f t="shared" si="9"/>
        <v>583000</v>
      </c>
      <c r="M66" s="53">
        <f t="shared" si="13"/>
        <v>0</v>
      </c>
      <c r="N66" s="53">
        <f t="shared" si="11"/>
        <v>403200</v>
      </c>
      <c r="O66" s="53">
        <f t="shared" si="12"/>
        <v>654800</v>
      </c>
      <c r="P66" s="53">
        <f t="shared" si="16"/>
        <v>0</v>
      </c>
      <c r="Q66" s="54">
        <f t="shared" si="17"/>
        <v>1058000</v>
      </c>
      <c r="T66" s="51" t="s">
        <v>327</v>
      </c>
      <c r="U66" s="51" t="s">
        <v>327</v>
      </c>
      <c r="W66" s="51" t="s">
        <v>340</v>
      </c>
      <c r="Y66" s="51" t="s">
        <v>327</v>
      </c>
      <c r="Z66" s="51" t="s">
        <v>327</v>
      </c>
      <c r="AA66" s="51" t="s">
        <v>327</v>
      </c>
      <c r="AB66" s="51" t="s">
        <v>327</v>
      </c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</row>
    <row r="67" spans="1:96" s="51" customFormat="1" x14ac:dyDescent="0.2">
      <c r="A67" s="51" t="s">
        <v>85</v>
      </c>
      <c r="B67" s="51" t="s">
        <v>86</v>
      </c>
      <c r="C67" s="62" t="s">
        <v>249</v>
      </c>
      <c r="D67" s="51" t="s">
        <v>250</v>
      </c>
      <c r="E67" s="52">
        <v>275000</v>
      </c>
      <c r="F67" s="52">
        <f t="shared" si="15"/>
        <v>283000</v>
      </c>
      <c r="G67" s="53">
        <v>564000</v>
      </c>
      <c r="H67" s="53">
        <f t="shared" si="8"/>
        <v>581000</v>
      </c>
      <c r="I67" s="53"/>
      <c r="J67" s="53"/>
      <c r="K67" s="53">
        <f t="shared" si="14"/>
        <v>290000</v>
      </c>
      <c r="L67" s="53">
        <f t="shared" si="9"/>
        <v>594000</v>
      </c>
      <c r="M67" s="53">
        <f t="shared" si="13"/>
        <v>0</v>
      </c>
      <c r="N67" s="53">
        <f t="shared" ref="N67:N81" si="18">ROUND(K67/110.4*124,-2)</f>
        <v>325700</v>
      </c>
      <c r="O67" s="53">
        <f t="shared" ref="O67:O81" si="19">ROUND(L67/110.4*124,-2)</f>
        <v>667200</v>
      </c>
      <c r="P67" s="53">
        <f t="shared" si="16"/>
        <v>0</v>
      </c>
      <c r="Q67" s="54">
        <f t="shared" si="17"/>
        <v>992900</v>
      </c>
      <c r="T67" s="51" t="s">
        <v>327</v>
      </c>
      <c r="U67" s="51" t="s">
        <v>327</v>
      </c>
      <c r="W67" s="51" t="s">
        <v>340</v>
      </c>
      <c r="Y67" s="51" t="s">
        <v>327</v>
      </c>
      <c r="Z67" s="51" t="s">
        <v>327</v>
      </c>
      <c r="AA67" s="51" t="s">
        <v>327</v>
      </c>
      <c r="AB67" s="51" t="s">
        <v>327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</row>
    <row r="68" spans="1:96" s="51" customFormat="1" x14ac:dyDescent="0.2">
      <c r="A68" s="51" t="s">
        <v>172</v>
      </c>
      <c r="B68" s="51" t="s">
        <v>121</v>
      </c>
      <c r="C68" s="62" t="s">
        <v>257</v>
      </c>
      <c r="D68" s="62" t="s">
        <v>120</v>
      </c>
      <c r="E68" s="52">
        <v>222000</v>
      </c>
      <c r="F68" s="52">
        <f t="shared" si="15"/>
        <v>229000</v>
      </c>
      <c r="G68" s="53">
        <v>45000</v>
      </c>
      <c r="H68" s="53">
        <f t="shared" si="8"/>
        <v>47000</v>
      </c>
      <c r="I68" s="53"/>
      <c r="J68" s="53"/>
      <c r="K68" s="53">
        <f t="shared" si="14"/>
        <v>235000</v>
      </c>
      <c r="L68" s="53">
        <f t="shared" si="9"/>
        <v>49000</v>
      </c>
      <c r="M68" s="53">
        <f t="shared" ref="M68:M81" si="20">ROUNDUP(J68*105.2/103.5,-3)</f>
        <v>0</v>
      </c>
      <c r="N68" s="53">
        <f t="shared" si="18"/>
        <v>263900</v>
      </c>
      <c r="O68" s="53">
        <f t="shared" si="19"/>
        <v>55000</v>
      </c>
      <c r="P68" s="53">
        <f t="shared" si="16"/>
        <v>0</v>
      </c>
      <c r="Q68" s="54">
        <f t="shared" si="17"/>
        <v>318900</v>
      </c>
      <c r="T68" s="51" t="s">
        <v>327</v>
      </c>
      <c r="Y68" s="51" t="s">
        <v>327</v>
      </c>
      <c r="Z68" s="51" t="s">
        <v>327</v>
      </c>
      <c r="AA68" s="51" t="s">
        <v>327</v>
      </c>
      <c r="AB68" s="51" t="s">
        <v>327</v>
      </c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</row>
    <row r="69" spans="1:96" s="64" customFormat="1" x14ac:dyDescent="0.2">
      <c r="A69" s="51" t="s">
        <v>279</v>
      </c>
      <c r="B69" s="51" t="s">
        <v>155</v>
      </c>
      <c r="C69" s="62" t="s">
        <v>186</v>
      </c>
      <c r="D69" s="62" t="s">
        <v>117</v>
      </c>
      <c r="E69" s="52">
        <v>2402000</v>
      </c>
      <c r="F69" s="52">
        <f t="shared" si="15"/>
        <v>2471000</v>
      </c>
      <c r="G69" s="53">
        <v>2845000</v>
      </c>
      <c r="H69" s="53">
        <f t="shared" si="8"/>
        <v>2927000</v>
      </c>
      <c r="I69" s="53"/>
      <c r="J69" s="53"/>
      <c r="K69" s="53">
        <f t="shared" si="14"/>
        <v>2526000</v>
      </c>
      <c r="L69" s="53">
        <f t="shared" si="9"/>
        <v>2993000</v>
      </c>
      <c r="M69" s="53">
        <f t="shared" si="20"/>
        <v>0</v>
      </c>
      <c r="N69" s="53">
        <f t="shared" si="18"/>
        <v>2837200</v>
      </c>
      <c r="O69" s="53">
        <f t="shared" si="19"/>
        <v>3361700</v>
      </c>
      <c r="P69" s="53">
        <f t="shared" si="16"/>
        <v>0</v>
      </c>
      <c r="Q69" s="54">
        <f t="shared" si="17"/>
        <v>6198900</v>
      </c>
      <c r="T69" s="51" t="s">
        <v>327</v>
      </c>
      <c r="W69" s="51" t="s">
        <v>340</v>
      </c>
      <c r="Y69" s="51" t="s">
        <v>327</v>
      </c>
      <c r="Z69" s="51" t="s">
        <v>327</v>
      </c>
      <c r="AA69" s="51" t="s">
        <v>327</v>
      </c>
      <c r="AB69" s="51" t="s">
        <v>327</v>
      </c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</row>
    <row r="70" spans="1:96" s="64" customFormat="1" x14ac:dyDescent="0.2">
      <c r="A70" s="51" t="s">
        <v>280</v>
      </c>
      <c r="B70" s="51" t="s">
        <v>156</v>
      </c>
      <c r="C70" s="62" t="s">
        <v>183</v>
      </c>
      <c r="D70" s="62" t="s">
        <v>119</v>
      </c>
      <c r="E70" s="52">
        <v>720000</v>
      </c>
      <c r="F70" s="52">
        <f t="shared" si="15"/>
        <v>741000</v>
      </c>
      <c r="G70" s="53">
        <v>919000</v>
      </c>
      <c r="H70" s="53">
        <f t="shared" si="8"/>
        <v>946000</v>
      </c>
      <c r="I70" s="53"/>
      <c r="J70" s="53"/>
      <c r="K70" s="53">
        <f t="shared" si="14"/>
        <v>758000</v>
      </c>
      <c r="L70" s="53">
        <f t="shared" si="9"/>
        <v>968000</v>
      </c>
      <c r="M70" s="53">
        <f t="shared" si="20"/>
        <v>0</v>
      </c>
      <c r="N70" s="53">
        <f t="shared" si="18"/>
        <v>851400</v>
      </c>
      <c r="O70" s="53">
        <f t="shared" si="19"/>
        <v>1087200</v>
      </c>
      <c r="P70" s="53">
        <f t="shared" si="16"/>
        <v>0</v>
      </c>
      <c r="Q70" s="54">
        <f t="shared" si="17"/>
        <v>1938600</v>
      </c>
      <c r="T70" s="51" t="s">
        <v>327</v>
      </c>
      <c r="W70" s="51" t="s">
        <v>340</v>
      </c>
      <c r="Y70" s="51" t="s">
        <v>327</v>
      </c>
      <c r="Z70" s="51" t="s">
        <v>327</v>
      </c>
      <c r="AA70" s="51" t="s">
        <v>327</v>
      </c>
      <c r="AB70" s="51" t="s">
        <v>327</v>
      </c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</row>
    <row r="71" spans="1:96" s="64" customFormat="1" x14ac:dyDescent="0.2">
      <c r="A71" s="51" t="s">
        <v>281</v>
      </c>
      <c r="B71" s="51" t="s">
        <v>251</v>
      </c>
      <c r="C71" s="66">
        <v>4513</v>
      </c>
      <c r="D71" s="62" t="s">
        <v>120</v>
      </c>
      <c r="E71" s="52">
        <v>720000</v>
      </c>
      <c r="F71" s="52">
        <f t="shared" si="15"/>
        <v>741000</v>
      </c>
      <c r="G71" s="53">
        <v>986000</v>
      </c>
      <c r="H71" s="53">
        <f t="shared" si="8"/>
        <v>1015000</v>
      </c>
      <c r="I71" s="53"/>
      <c r="J71" s="53"/>
      <c r="K71" s="53">
        <f t="shared" si="14"/>
        <v>758000</v>
      </c>
      <c r="L71" s="53">
        <f t="shared" si="9"/>
        <v>1038000</v>
      </c>
      <c r="M71" s="53">
        <f t="shared" si="20"/>
        <v>0</v>
      </c>
      <c r="N71" s="53">
        <f t="shared" si="18"/>
        <v>851400</v>
      </c>
      <c r="O71" s="53">
        <f t="shared" si="19"/>
        <v>1165900</v>
      </c>
      <c r="P71" s="53">
        <f t="shared" si="16"/>
        <v>0</v>
      </c>
      <c r="Q71" s="54">
        <f t="shared" si="17"/>
        <v>2017300</v>
      </c>
      <c r="T71" s="51" t="s">
        <v>327</v>
      </c>
      <c r="W71" s="51" t="s">
        <v>340</v>
      </c>
      <c r="Y71" s="51" t="s">
        <v>327</v>
      </c>
      <c r="Z71" s="51" t="s">
        <v>327</v>
      </c>
      <c r="AA71" s="51" t="s">
        <v>327</v>
      </c>
      <c r="AB71" s="51" t="s">
        <v>327</v>
      </c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</row>
    <row r="72" spans="1:96" s="51" customFormat="1" ht="63.75" x14ac:dyDescent="0.2">
      <c r="A72" s="51" t="s">
        <v>170</v>
      </c>
      <c r="B72" s="51" t="s">
        <v>122</v>
      </c>
      <c r="C72" s="62" t="s">
        <v>356</v>
      </c>
      <c r="D72" s="62" t="s">
        <v>100</v>
      </c>
      <c r="E72" s="52">
        <v>1019000</v>
      </c>
      <c r="F72" s="52">
        <f t="shared" si="15"/>
        <v>1049000</v>
      </c>
      <c r="G72" s="53">
        <v>1384000</v>
      </c>
      <c r="H72" s="53">
        <f t="shared" si="8"/>
        <v>1424000</v>
      </c>
      <c r="I72" s="53"/>
      <c r="J72" s="53"/>
      <c r="K72" s="53">
        <f t="shared" si="14"/>
        <v>1073000</v>
      </c>
      <c r="L72" s="53">
        <f t="shared" si="9"/>
        <v>1456000</v>
      </c>
      <c r="M72" s="53">
        <f t="shared" si="20"/>
        <v>0</v>
      </c>
      <c r="N72" s="53">
        <f t="shared" si="18"/>
        <v>1205200</v>
      </c>
      <c r="O72" s="53">
        <f t="shared" si="19"/>
        <v>1635400</v>
      </c>
      <c r="P72" s="53">
        <f t="shared" si="16"/>
        <v>0</v>
      </c>
      <c r="Q72" s="54">
        <f t="shared" si="17"/>
        <v>2840600</v>
      </c>
      <c r="T72" s="51" t="s">
        <v>327</v>
      </c>
      <c r="W72" s="60" t="s">
        <v>344</v>
      </c>
      <c r="Y72" s="51" t="s">
        <v>327</v>
      </c>
      <c r="Z72" s="51" t="s">
        <v>327</v>
      </c>
      <c r="AA72" s="51" t="s">
        <v>327</v>
      </c>
      <c r="AB72" s="51" t="s">
        <v>327</v>
      </c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</row>
    <row r="73" spans="1:96" s="51" customFormat="1" x14ac:dyDescent="0.2">
      <c r="A73" s="51" t="s">
        <v>252</v>
      </c>
      <c r="B73" s="51" t="s">
        <v>253</v>
      </c>
      <c r="C73" s="62" t="s">
        <v>349</v>
      </c>
      <c r="D73" s="62" t="s">
        <v>113</v>
      </c>
      <c r="E73" s="52">
        <v>1495000</v>
      </c>
      <c r="F73" s="52">
        <f t="shared" si="15"/>
        <v>1538000</v>
      </c>
      <c r="G73" s="53">
        <v>2413000</v>
      </c>
      <c r="H73" s="53">
        <f t="shared" si="8"/>
        <v>2482000</v>
      </c>
      <c r="I73" s="53"/>
      <c r="J73" s="53"/>
      <c r="K73" s="53">
        <f t="shared" si="14"/>
        <v>1573000</v>
      </c>
      <c r="L73" s="53">
        <f t="shared" si="9"/>
        <v>2538000</v>
      </c>
      <c r="M73" s="53">
        <f t="shared" si="20"/>
        <v>0</v>
      </c>
      <c r="N73" s="53">
        <f t="shared" si="18"/>
        <v>1766800</v>
      </c>
      <c r="O73" s="53">
        <f t="shared" si="19"/>
        <v>2850700</v>
      </c>
      <c r="P73" s="53">
        <f t="shared" si="16"/>
        <v>0</v>
      </c>
      <c r="Q73" s="54">
        <f t="shared" si="17"/>
        <v>4617500</v>
      </c>
      <c r="T73" s="51" t="s">
        <v>327</v>
      </c>
      <c r="W73" s="51" t="s">
        <v>340</v>
      </c>
      <c r="Y73" s="51" t="s">
        <v>327</v>
      </c>
      <c r="Z73" s="51" t="s">
        <v>327</v>
      </c>
      <c r="AA73" s="51" t="s">
        <v>327</v>
      </c>
      <c r="AB73" s="51" t="s">
        <v>327</v>
      </c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</row>
    <row r="74" spans="1:96" s="51" customFormat="1" x14ac:dyDescent="0.2">
      <c r="A74" s="51" t="s">
        <v>171</v>
      </c>
      <c r="B74" s="51" t="s">
        <v>123</v>
      </c>
      <c r="C74" s="62" t="s">
        <v>254</v>
      </c>
      <c r="D74" s="62" t="s">
        <v>124</v>
      </c>
      <c r="E74" s="52">
        <v>2170000</v>
      </c>
      <c r="F74" s="52">
        <f t="shared" si="15"/>
        <v>2232000</v>
      </c>
      <c r="G74" s="53">
        <v>2214000</v>
      </c>
      <c r="H74" s="53">
        <f t="shared" si="8"/>
        <v>2278000</v>
      </c>
      <c r="I74" s="53"/>
      <c r="J74" s="53"/>
      <c r="K74" s="53">
        <f t="shared" si="14"/>
        <v>2282000</v>
      </c>
      <c r="L74" s="53">
        <f t="shared" si="9"/>
        <v>2329000</v>
      </c>
      <c r="M74" s="53">
        <f t="shared" si="20"/>
        <v>0</v>
      </c>
      <c r="N74" s="53">
        <f t="shared" si="18"/>
        <v>2563100</v>
      </c>
      <c r="O74" s="53">
        <f t="shared" si="19"/>
        <v>2615900</v>
      </c>
      <c r="P74" s="53">
        <f t="shared" si="16"/>
        <v>0</v>
      </c>
      <c r="Q74" s="54">
        <f t="shared" si="17"/>
        <v>5179000</v>
      </c>
      <c r="T74" s="51" t="s">
        <v>327</v>
      </c>
      <c r="W74" s="51" t="s">
        <v>340</v>
      </c>
      <c r="Y74" s="51" t="s">
        <v>327</v>
      </c>
      <c r="Z74" s="51" t="s">
        <v>327</v>
      </c>
      <c r="AA74" s="51" t="s">
        <v>327</v>
      </c>
      <c r="AB74" s="51" t="s">
        <v>327</v>
      </c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</row>
    <row r="75" spans="1:96" s="51" customFormat="1" x14ac:dyDescent="0.2">
      <c r="A75" s="51" t="s">
        <v>125</v>
      </c>
      <c r="B75" s="51" t="s">
        <v>219</v>
      </c>
      <c r="C75" s="62">
        <v>4569</v>
      </c>
      <c r="D75" s="62" t="s">
        <v>126</v>
      </c>
      <c r="E75" s="52">
        <v>1461000</v>
      </c>
      <c r="F75" s="52">
        <f t="shared" si="15"/>
        <v>1503000</v>
      </c>
      <c r="G75" s="53">
        <v>2247000</v>
      </c>
      <c r="H75" s="53">
        <f t="shared" si="8"/>
        <v>2312000</v>
      </c>
      <c r="I75" s="53"/>
      <c r="J75" s="53"/>
      <c r="K75" s="53">
        <f t="shared" si="14"/>
        <v>1537000</v>
      </c>
      <c r="L75" s="53">
        <f t="shared" si="9"/>
        <v>2364000</v>
      </c>
      <c r="M75" s="53">
        <f t="shared" si="20"/>
        <v>0</v>
      </c>
      <c r="N75" s="53">
        <f t="shared" si="18"/>
        <v>1726300</v>
      </c>
      <c r="O75" s="53">
        <f t="shared" si="19"/>
        <v>2655200</v>
      </c>
      <c r="P75" s="53">
        <f t="shared" si="16"/>
        <v>0</v>
      </c>
      <c r="Q75" s="54">
        <f t="shared" si="17"/>
        <v>4381500</v>
      </c>
      <c r="T75" s="51" t="s">
        <v>327</v>
      </c>
      <c r="W75" s="51" t="s">
        <v>340</v>
      </c>
      <c r="Y75" s="51" t="s">
        <v>327</v>
      </c>
      <c r="Z75" s="51" t="s">
        <v>327</v>
      </c>
      <c r="AA75" s="51" t="s">
        <v>327</v>
      </c>
      <c r="AB75" s="51" t="s">
        <v>327</v>
      </c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</row>
    <row r="76" spans="1:96" s="51" customFormat="1" x14ac:dyDescent="0.2">
      <c r="A76" s="51" t="s">
        <v>127</v>
      </c>
      <c r="B76" s="51" t="s">
        <v>128</v>
      </c>
      <c r="C76" s="62" t="s">
        <v>274</v>
      </c>
      <c r="D76" s="62" t="s">
        <v>113</v>
      </c>
      <c r="E76" s="52">
        <v>19292000</v>
      </c>
      <c r="F76" s="52">
        <f t="shared" si="15"/>
        <v>19844000</v>
      </c>
      <c r="G76" s="53">
        <v>12806000</v>
      </c>
      <c r="H76" s="53">
        <f t="shared" si="8"/>
        <v>13172000</v>
      </c>
      <c r="I76" s="53"/>
      <c r="J76" s="53"/>
      <c r="K76" s="53">
        <f t="shared" si="14"/>
        <v>20285000</v>
      </c>
      <c r="L76" s="53">
        <f t="shared" si="9"/>
        <v>13465000</v>
      </c>
      <c r="M76" s="53">
        <f t="shared" si="20"/>
        <v>0</v>
      </c>
      <c r="N76" s="53">
        <f t="shared" si="18"/>
        <v>22783900</v>
      </c>
      <c r="O76" s="53">
        <f t="shared" si="19"/>
        <v>15123700</v>
      </c>
      <c r="P76" s="53">
        <f t="shared" si="16"/>
        <v>0</v>
      </c>
      <c r="Q76" s="54">
        <f t="shared" si="17"/>
        <v>37907600</v>
      </c>
      <c r="T76" s="51" t="s">
        <v>327</v>
      </c>
      <c r="W76" s="51" t="s">
        <v>340</v>
      </c>
      <c r="Y76" s="51" t="s">
        <v>327</v>
      </c>
      <c r="Z76" s="51" t="s">
        <v>328</v>
      </c>
      <c r="AA76" s="51" t="s">
        <v>328</v>
      </c>
      <c r="AB76" s="51" t="s">
        <v>327</v>
      </c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</row>
    <row r="77" spans="1:96" s="51" customFormat="1" x14ac:dyDescent="0.2">
      <c r="A77" s="51" t="s">
        <v>129</v>
      </c>
      <c r="B77" s="51" t="s">
        <v>130</v>
      </c>
      <c r="C77" s="62" t="s">
        <v>260</v>
      </c>
      <c r="D77" s="62" t="s">
        <v>259</v>
      </c>
      <c r="E77" s="52">
        <v>6221000</v>
      </c>
      <c r="F77" s="52">
        <f t="shared" si="15"/>
        <v>6399000</v>
      </c>
      <c r="G77" s="53">
        <v>2624000</v>
      </c>
      <c r="H77" s="53">
        <f t="shared" si="8"/>
        <v>2699000</v>
      </c>
      <c r="I77" s="53"/>
      <c r="J77" s="53"/>
      <c r="K77" s="53">
        <f t="shared" si="14"/>
        <v>6542000</v>
      </c>
      <c r="L77" s="53">
        <f t="shared" si="9"/>
        <v>2759000</v>
      </c>
      <c r="M77" s="53">
        <f t="shared" si="20"/>
        <v>0</v>
      </c>
      <c r="N77" s="53">
        <f t="shared" si="18"/>
        <v>7347900</v>
      </c>
      <c r="O77" s="53">
        <f t="shared" si="19"/>
        <v>3098900</v>
      </c>
      <c r="P77" s="53">
        <f t="shared" si="16"/>
        <v>0</v>
      </c>
      <c r="Q77" s="54">
        <f t="shared" si="17"/>
        <v>10446800</v>
      </c>
      <c r="T77" s="51" t="s">
        <v>327</v>
      </c>
      <c r="W77" s="51" t="s">
        <v>340</v>
      </c>
      <c r="Y77" s="51" t="s">
        <v>327</v>
      </c>
      <c r="Z77" s="51" t="s">
        <v>328</v>
      </c>
      <c r="AA77" s="51" t="s">
        <v>328</v>
      </c>
      <c r="AB77" s="51" t="s">
        <v>327</v>
      </c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</row>
    <row r="78" spans="1:96" s="51" customFormat="1" x14ac:dyDescent="0.2">
      <c r="A78" s="51" t="s">
        <v>131</v>
      </c>
      <c r="B78" s="51" t="s">
        <v>132</v>
      </c>
      <c r="C78" s="62" t="s">
        <v>264</v>
      </c>
      <c r="D78" s="62" t="s">
        <v>133</v>
      </c>
      <c r="E78" s="52">
        <v>2458000</v>
      </c>
      <c r="F78" s="52">
        <f t="shared" si="15"/>
        <v>2529000</v>
      </c>
      <c r="G78" s="53">
        <v>1550000</v>
      </c>
      <c r="H78" s="53">
        <f t="shared" si="8"/>
        <v>1595000</v>
      </c>
      <c r="I78" s="53"/>
      <c r="J78" s="53"/>
      <c r="K78" s="53">
        <f t="shared" si="14"/>
        <v>2586000</v>
      </c>
      <c r="L78" s="53">
        <f t="shared" si="9"/>
        <v>1631000</v>
      </c>
      <c r="M78" s="53">
        <f t="shared" si="20"/>
        <v>0</v>
      </c>
      <c r="N78" s="53">
        <f t="shared" si="18"/>
        <v>2904600</v>
      </c>
      <c r="O78" s="53">
        <f t="shared" si="19"/>
        <v>1831900</v>
      </c>
      <c r="P78" s="53">
        <f t="shared" si="16"/>
        <v>0</v>
      </c>
      <c r="Q78" s="54">
        <f t="shared" si="17"/>
        <v>4736500</v>
      </c>
      <c r="T78" s="51" t="s">
        <v>327</v>
      </c>
      <c r="W78" s="51" t="s">
        <v>340</v>
      </c>
      <c r="Y78" s="51" t="s">
        <v>327</v>
      </c>
      <c r="Z78" s="51" t="s">
        <v>328</v>
      </c>
      <c r="AA78" s="51" t="s">
        <v>328</v>
      </c>
      <c r="AB78" s="51" t="s">
        <v>327</v>
      </c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</row>
    <row r="79" spans="1:96" s="51" customFormat="1" ht="25.5" x14ac:dyDescent="0.2">
      <c r="A79" s="51" t="s">
        <v>134</v>
      </c>
      <c r="B79" s="51" t="s">
        <v>135</v>
      </c>
      <c r="C79" s="62" t="s">
        <v>184</v>
      </c>
      <c r="D79" s="62" t="s">
        <v>119</v>
      </c>
      <c r="E79" s="52">
        <v>4140000</v>
      </c>
      <c r="F79" s="52">
        <f t="shared" si="15"/>
        <v>4259000</v>
      </c>
      <c r="G79" s="53">
        <v>1628000</v>
      </c>
      <c r="H79" s="53">
        <f t="shared" si="8"/>
        <v>1675000</v>
      </c>
      <c r="I79" s="53"/>
      <c r="J79" s="53"/>
      <c r="K79" s="53">
        <f t="shared" si="14"/>
        <v>4354000</v>
      </c>
      <c r="L79" s="53">
        <f t="shared" si="9"/>
        <v>1713000</v>
      </c>
      <c r="M79" s="53">
        <f t="shared" si="20"/>
        <v>0</v>
      </c>
      <c r="N79" s="53">
        <f t="shared" si="18"/>
        <v>4890400</v>
      </c>
      <c r="O79" s="53">
        <f t="shared" si="19"/>
        <v>1924000</v>
      </c>
      <c r="P79" s="53">
        <f t="shared" si="16"/>
        <v>0</v>
      </c>
      <c r="Q79" s="54">
        <f t="shared" si="17"/>
        <v>6814400</v>
      </c>
      <c r="T79" s="60" t="s">
        <v>338</v>
      </c>
      <c r="W79" s="51" t="s">
        <v>340</v>
      </c>
      <c r="Y79" s="51" t="s">
        <v>327</v>
      </c>
      <c r="Z79" s="51" t="s">
        <v>328</v>
      </c>
      <c r="AA79" s="51" t="s">
        <v>328</v>
      </c>
      <c r="AB79" s="51" t="s">
        <v>327</v>
      </c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</row>
    <row r="80" spans="1:96" s="51" customFormat="1" ht="25.5" x14ac:dyDescent="0.2">
      <c r="A80" s="51" t="s">
        <v>136</v>
      </c>
      <c r="B80" s="51" t="s">
        <v>137</v>
      </c>
      <c r="C80" s="62" t="s">
        <v>267</v>
      </c>
      <c r="D80" s="62" t="s">
        <v>138</v>
      </c>
      <c r="E80" s="52">
        <v>2502000</v>
      </c>
      <c r="F80" s="52">
        <f t="shared" si="15"/>
        <v>2574000</v>
      </c>
      <c r="G80" s="53">
        <v>1307000</v>
      </c>
      <c r="H80" s="53">
        <f t="shared" si="8"/>
        <v>1345000</v>
      </c>
      <c r="I80" s="53"/>
      <c r="J80" s="53"/>
      <c r="K80" s="53">
        <f t="shared" si="14"/>
        <v>2632000</v>
      </c>
      <c r="L80" s="53">
        <f t="shared" si="9"/>
        <v>1375000</v>
      </c>
      <c r="M80" s="53">
        <f t="shared" si="20"/>
        <v>0</v>
      </c>
      <c r="N80" s="53">
        <f t="shared" si="18"/>
        <v>2956200</v>
      </c>
      <c r="O80" s="53">
        <f t="shared" si="19"/>
        <v>1544400</v>
      </c>
      <c r="P80" s="53">
        <f t="shared" si="16"/>
        <v>0</v>
      </c>
      <c r="Q80" s="54">
        <f t="shared" si="17"/>
        <v>4500600</v>
      </c>
      <c r="T80" s="60" t="s">
        <v>338</v>
      </c>
      <c r="W80" s="51" t="s">
        <v>340</v>
      </c>
      <c r="Y80" s="51" t="s">
        <v>327</v>
      </c>
      <c r="Z80" s="51" t="s">
        <v>328</v>
      </c>
      <c r="AA80" s="51" t="s">
        <v>328</v>
      </c>
      <c r="AB80" s="51" t="s">
        <v>327</v>
      </c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</row>
    <row r="81" spans="1:96" s="51" customFormat="1" x14ac:dyDescent="0.2">
      <c r="A81" s="51" t="s">
        <v>154</v>
      </c>
      <c r="B81" s="51" t="s">
        <v>157</v>
      </c>
      <c r="C81" s="62" t="s">
        <v>268</v>
      </c>
      <c r="D81" s="62" t="s">
        <v>139</v>
      </c>
      <c r="E81" s="52">
        <v>6818000</v>
      </c>
      <c r="F81" s="52">
        <f t="shared" si="15"/>
        <v>7013000</v>
      </c>
      <c r="G81" s="53">
        <v>4605000</v>
      </c>
      <c r="H81" s="53">
        <f t="shared" ref="H81" si="21">ROUNDUP(G81*108/105,-3)</f>
        <v>4737000</v>
      </c>
      <c r="I81" s="53"/>
      <c r="J81" s="53"/>
      <c r="K81" s="53">
        <f t="shared" si="14"/>
        <v>7169000</v>
      </c>
      <c r="L81" s="53">
        <f t="shared" ref="L81" si="22">ROUNDUP(H81*110.4/108,-3)</f>
        <v>4843000</v>
      </c>
      <c r="M81" s="53">
        <f t="shared" si="20"/>
        <v>0</v>
      </c>
      <c r="N81" s="53">
        <f t="shared" si="18"/>
        <v>8052100</v>
      </c>
      <c r="O81" s="53">
        <f t="shared" si="19"/>
        <v>5439600</v>
      </c>
      <c r="P81" s="53">
        <f t="shared" si="16"/>
        <v>0</v>
      </c>
      <c r="Q81" s="54">
        <f t="shared" si="17"/>
        <v>13491700</v>
      </c>
      <c r="T81" s="51" t="s">
        <v>327</v>
      </c>
      <c r="W81" s="51" t="s">
        <v>340</v>
      </c>
      <c r="Y81" s="51" t="s">
        <v>327</v>
      </c>
      <c r="Z81" s="51" t="s">
        <v>328</v>
      </c>
      <c r="AA81" s="51" t="s">
        <v>328</v>
      </c>
      <c r="AB81" s="51" t="s">
        <v>327</v>
      </c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</row>
    <row r="82" spans="1:96" s="51" customFormat="1" x14ac:dyDescent="0.2">
      <c r="A82" s="51" t="s">
        <v>282</v>
      </c>
      <c r="B82" s="51" t="s">
        <v>351</v>
      </c>
      <c r="C82" s="62" t="s">
        <v>352</v>
      </c>
      <c r="D82" s="62" t="s">
        <v>295</v>
      </c>
      <c r="E82" s="52"/>
      <c r="F82" s="52"/>
      <c r="G82" s="53"/>
      <c r="H82" s="53"/>
      <c r="I82" s="53"/>
      <c r="J82" s="53"/>
      <c r="K82" s="53"/>
      <c r="L82" s="53"/>
      <c r="M82" s="53"/>
      <c r="N82" s="53">
        <v>2800000</v>
      </c>
      <c r="O82" s="53">
        <v>700000</v>
      </c>
      <c r="P82" s="53">
        <f t="shared" si="16"/>
        <v>0</v>
      </c>
      <c r="Q82" s="54">
        <f t="shared" si="17"/>
        <v>3500000</v>
      </c>
      <c r="T82" s="51" t="s">
        <v>327</v>
      </c>
      <c r="W82" s="51" t="s">
        <v>340</v>
      </c>
      <c r="Y82" s="51" t="s">
        <v>327</v>
      </c>
      <c r="Z82" s="51" t="s">
        <v>327</v>
      </c>
      <c r="AA82" s="51" t="s">
        <v>327</v>
      </c>
      <c r="AB82" s="51" t="s">
        <v>327</v>
      </c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</row>
    <row r="83" spans="1:96" s="51" customFormat="1" ht="51" x14ac:dyDescent="0.2">
      <c r="A83" s="51" t="s">
        <v>283</v>
      </c>
      <c r="B83" s="60" t="s">
        <v>354</v>
      </c>
      <c r="C83" s="62"/>
      <c r="D83" s="62" t="s">
        <v>100</v>
      </c>
      <c r="E83" s="52"/>
      <c r="F83" s="52"/>
      <c r="G83" s="53"/>
      <c r="H83" s="53"/>
      <c r="I83" s="53"/>
      <c r="J83" s="53"/>
      <c r="K83" s="53"/>
      <c r="L83" s="53"/>
      <c r="M83" s="53"/>
      <c r="N83" s="53">
        <v>400000</v>
      </c>
      <c r="O83" s="53">
        <v>500000</v>
      </c>
      <c r="P83" s="53">
        <f t="shared" si="16"/>
        <v>0</v>
      </c>
      <c r="Q83" s="54">
        <f t="shared" si="17"/>
        <v>900000</v>
      </c>
      <c r="T83" s="51" t="s">
        <v>327</v>
      </c>
      <c r="W83" s="51" t="s">
        <v>340</v>
      </c>
      <c r="Y83" s="51" t="s">
        <v>327</v>
      </c>
      <c r="Z83" s="51" t="s">
        <v>327</v>
      </c>
      <c r="AA83" s="51" t="s">
        <v>327</v>
      </c>
      <c r="AB83" s="51" t="s">
        <v>327</v>
      </c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</row>
    <row r="84" spans="1:96" s="51" customFormat="1" x14ac:dyDescent="0.2">
      <c r="A84" s="51" t="s">
        <v>284</v>
      </c>
      <c r="B84" s="51" t="s">
        <v>353</v>
      </c>
      <c r="C84" s="62" t="s">
        <v>349</v>
      </c>
      <c r="D84" s="62" t="s">
        <v>100</v>
      </c>
      <c r="E84" s="52"/>
      <c r="F84" s="52"/>
      <c r="G84" s="53"/>
      <c r="H84" s="53"/>
      <c r="I84" s="53"/>
      <c r="J84" s="53"/>
      <c r="K84" s="53"/>
      <c r="L84" s="53"/>
      <c r="M84" s="53"/>
      <c r="N84" s="53">
        <v>80000</v>
      </c>
      <c r="O84" s="53">
        <v>600000</v>
      </c>
      <c r="P84" s="53">
        <f t="shared" si="16"/>
        <v>0</v>
      </c>
      <c r="Q84" s="54">
        <f t="shared" si="17"/>
        <v>680000</v>
      </c>
      <c r="T84" s="51" t="s">
        <v>327</v>
      </c>
      <c r="W84" s="51" t="s">
        <v>340</v>
      </c>
      <c r="Y84" s="51" t="s">
        <v>327</v>
      </c>
      <c r="Z84" s="51" t="s">
        <v>327</v>
      </c>
      <c r="AA84" s="51" t="s">
        <v>327</v>
      </c>
      <c r="AB84" s="51" t="s">
        <v>327</v>
      </c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</row>
    <row r="85" spans="1:96" s="51" customFormat="1" x14ac:dyDescent="0.2">
      <c r="A85" s="51" t="s">
        <v>285</v>
      </c>
      <c r="B85" s="51" t="s">
        <v>208</v>
      </c>
      <c r="C85" s="62" t="s">
        <v>349</v>
      </c>
      <c r="D85" s="62" t="s">
        <v>296</v>
      </c>
      <c r="E85" s="52"/>
      <c r="F85" s="52"/>
      <c r="G85" s="53"/>
      <c r="H85" s="53"/>
      <c r="I85" s="53"/>
      <c r="J85" s="53"/>
      <c r="K85" s="53"/>
      <c r="L85" s="53"/>
      <c r="M85" s="53"/>
      <c r="N85" s="53">
        <v>80000</v>
      </c>
      <c r="O85" s="53">
        <v>400000</v>
      </c>
      <c r="P85" s="53">
        <f t="shared" si="16"/>
        <v>0</v>
      </c>
      <c r="Q85" s="54">
        <f t="shared" si="17"/>
        <v>480000</v>
      </c>
      <c r="T85" s="51" t="s">
        <v>327</v>
      </c>
      <c r="W85" s="51" t="s">
        <v>340</v>
      </c>
      <c r="Y85" s="51" t="s">
        <v>327</v>
      </c>
      <c r="Z85" s="51" t="s">
        <v>327</v>
      </c>
      <c r="AA85" s="51" t="s">
        <v>327</v>
      </c>
      <c r="AB85" s="51" t="s">
        <v>327</v>
      </c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</row>
    <row r="86" spans="1:96" s="51" customFormat="1" x14ac:dyDescent="0.2">
      <c r="A86" s="51" t="s">
        <v>286</v>
      </c>
      <c r="C86" s="62"/>
      <c r="D86" s="62" t="s">
        <v>297</v>
      </c>
      <c r="E86" s="52"/>
      <c r="F86" s="52"/>
      <c r="G86" s="53"/>
      <c r="H86" s="53"/>
      <c r="I86" s="53"/>
      <c r="J86" s="53"/>
      <c r="K86" s="53"/>
      <c r="L86" s="53"/>
      <c r="M86" s="53"/>
      <c r="N86" s="53">
        <v>15000</v>
      </c>
      <c r="O86" s="53">
        <v>100000</v>
      </c>
      <c r="P86" s="53">
        <f t="shared" si="16"/>
        <v>0</v>
      </c>
      <c r="Q86" s="54">
        <f t="shared" si="17"/>
        <v>115000</v>
      </c>
      <c r="T86" s="51" t="s">
        <v>327</v>
      </c>
      <c r="W86" s="51" t="s">
        <v>340</v>
      </c>
      <c r="Y86" s="51" t="s">
        <v>327</v>
      </c>
      <c r="Z86" s="51" t="s">
        <v>327</v>
      </c>
      <c r="AA86" s="51" t="s">
        <v>327</v>
      </c>
      <c r="AB86" s="51" t="s">
        <v>327</v>
      </c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</row>
    <row r="87" spans="1:96" s="51" customFormat="1" x14ac:dyDescent="0.2">
      <c r="A87" s="51" t="s">
        <v>287</v>
      </c>
      <c r="B87" s="51" t="s">
        <v>355</v>
      </c>
      <c r="C87" s="62">
        <v>4796</v>
      </c>
      <c r="D87" s="62" t="s">
        <v>298</v>
      </c>
      <c r="E87" s="52"/>
      <c r="F87" s="52"/>
      <c r="G87" s="53"/>
      <c r="H87" s="53"/>
      <c r="I87" s="53"/>
      <c r="J87" s="53"/>
      <c r="K87" s="53"/>
      <c r="L87" s="53"/>
      <c r="M87" s="53"/>
      <c r="N87" s="53">
        <v>50000</v>
      </c>
      <c r="O87" s="53">
        <v>100000</v>
      </c>
      <c r="P87" s="53">
        <f t="shared" si="16"/>
        <v>0</v>
      </c>
      <c r="Q87" s="54">
        <f t="shared" si="17"/>
        <v>150000</v>
      </c>
      <c r="T87" s="51" t="s">
        <v>327</v>
      </c>
      <c r="W87" s="51" t="s">
        <v>340</v>
      </c>
      <c r="Y87" s="51" t="s">
        <v>327</v>
      </c>
      <c r="Z87" s="51" t="s">
        <v>327</v>
      </c>
      <c r="AA87" s="51" t="s">
        <v>327</v>
      </c>
      <c r="AB87" s="51" t="s">
        <v>327</v>
      </c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</row>
    <row r="88" spans="1:96" s="51" customFormat="1" x14ac:dyDescent="0.2">
      <c r="A88" s="51" t="s">
        <v>288</v>
      </c>
      <c r="B88" s="51" t="s">
        <v>357</v>
      </c>
      <c r="C88" s="62" t="s">
        <v>358</v>
      </c>
      <c r="D88" s="62" t="s">
        <v>299</v>
      </c>
      <c r="E88" s="52"/>
      <c r="F88" s="52"/>
      <c r="G88" s="53"/>
      <c r="H88" s="53"/>
      <c r="I88" s="53"/>
      <c r="J88" s="53"/>
      <c r="K88" s="53"/>
      <c r="L88" s="53"/>
      <c r="M88" s="53"/>
      <c r="N88" s="53">
        <v>30000</v>
      </c>
      <c r="O88" s="53">
        <v>100000</v>
      </c>
      <c r="P88" s="53">
        <f t="shared" si="16"/>
        <v>0</v>
      </c>
      <c r="Q88" s="54">
        <f t="shared" si="17"/>
        <v>130000</v>
      </c>
      <c r="T88" s="51" t="s">
        <v>327</v>
      </c>
      <c r="W88" s="51" t="s">
        <v>340</v>
      </c>
      <c r="Y88" s="51" t="s">
        <v>327</v>
      </c>
      <c r="Z88" s="51" t="s">
        <v>327</v>
      </c>
      <c r="AA88" s="51" t="s">
        <v>327</v>
      </c>
      <c r="AB88" s="51" t="s">
        <v>327</v>
      </c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</row>
    <row r="89" spans="1:96" s="51" customFormat="1" x14ac:dyDescent="0.2">
      <c r="A89" s="51" t="s">
        <v>289</v>
      </c>
      <c r="B89" s="51" t="s">
        <v>359</v>
      </c>
      <c r="C89" s="62">
        <v>4334</v>
      </c>
      <c r="D89" s="62" t="s">
        <v>300</v>
      </c>
      <c r="E89" s="52"/>
      <c r="F89" s="52"/>
      <c r="G89" s="53"/>
      <c r="H89" s="53"/>
      <c r="I89" s="53"/>
      <c r="J89" s="53"/>
      <c r="K89" s="53"/>
      <c r="L89" s="53"/>
      <c r="M89" s="53"/>
      <c r="N89" s="53">
        <v>120000</v>
      </c>
      <c r="O89" s="53">
        <v>2500000</v>
      </c>
      <c r="P89" s="53">
        <f t="shared" si="16"/>
        <v>0</v>
      </c>
      <c r="Q89" s="54">
        <f t="shared" si="17"/>
        <v>2620000</v>
      </c>
      <c r="T89" s="51" t="s">
        <v>327</v>
      </c>
      <c r="W89" s="51" t="s">
        <v>340</v>
      </c>
      <c r="Y89" s="51" t="s">
        <v>327</v>
      </c>
      <c r="Z89" s="51" t="s">
        <v>327</v>
      </c>
      <c r="AA89" s="51" t="s">
        <v>327</v>
      </c>
      <c r="AB89" s="51" t="s">
        <v>327</v>
      </c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</row>
    <row r="90" spans="1:96" s="51" customFormat="1" x14ac:dyDescent="0.2">
      <c r="A90" s="51" t="s">
        <v>290</v>
      </c>
      <c r="B90" s="51" t="s">
        <v>360</v>
      </c>
      <c r="C90" s="62">
        <v>4333</v>
      </c>
      <c r="D90" s="62" t="s">
        <v>301</v>
      </c>
      <c r="E90" s="52"/>
      <c r="F90" s="52"/>
      <c r="G90" s="53"/>
      <c r="H90" s="53"/>
      <c r="I90" s="53"/>
      <c r="J90" s="53"/>
      <c r="K90" s="53"/>
      <c r="L90" s="53"/>
      <c r="M90" s="53"/>
      <c r="N90" s="53">
        <v>50000</v>
      </c>
      <c r="O90" s="53">
        <v>1200000</v>
      </c>
      <c r="P90" s="53">
        <f t="shared" si="16"/>
        <v>0</v>
      </c>
      <c r="Q90" s="54">
        <f t="shared" si="17"/>
        <v>1250000</v>
      </c>
      <c r="T90" s="51" t="s">
        <v>327</v>
      </c>
      <c r="W90" s="51" t="s">
        <v>340</v>
      </c>
      <c r="Y90" s="51" t="s">
        <v>327</v>
      </c>
      <c r="Z90" s="51" t="s">
        <v>327</v>
      </c>
      <c r="AA90" s="51" t="s">
        <v>327</v>
      </c>
      <c r="AB90" s="51" t="s">
        <v>327</v>
      </c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</row>
    <row r="91" spans="1:96" s="51" customFormat="1" x14ac:dyDescent="0.2">
      <c r="A91" s="51" t="s">
        <v>291</v>
      </c>
      <c r="B91" s="51" t="s">
        <v>361</v>
      </c>
      <c r="C91" s="62">
        <v>4321</v>
      </c>
      <c r="D91" s="62" t="s">
        <v>302</v>
      </c>
      <c r="E91" s="52"/>
      <c r="F91" s="52"/>
      <c r="G91" s="53"/>
      <c r="H91" s="53"/>
      <c r="I91" s="53"/>
      <c r="J91" s="53"/>
      <c r="K91" s="53"/>
      <c r="L91" s="53"/>
      <c r="M91" s="53"/>
      <c r="N91" s="53">
        <v>120000</v>
      </c>
      <c r="O91" s="53">
        <v>1200000</v>
      </c>
      <c r="P91" s="53">
        <f t="shared" si="16"/>
        <v>0</v>
      </c>
      <c r="Q91" s="54">
        <f t="shared" si="17"/>
        <v>1320000</v>
      </c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</row>
    <row r="92" spans="1:96" s="51" customFormat="1" x14ac:dyDescent="0.2">
      <c r="A92" s="51" t="s">
        <v>292</v>
      </c>
      <c r="B92" s="51" t="s">
        <v>362</v>
      </c>
      <c r="C92" s="62">
        <v>4423</v>
      </c>
      <c r="D92" s="62" t="s">
        <v>303</v>
      </c>
      <c r="E92" s="52"/>
      <c r="F92" s="52"/>
      <c r="G92" s="53"/>
      <c r="H92" s="53"/>
      <c r="I92" s="53"/>
      <c r="J92" s="53"/>
      <c r="K92" s="53"/>
      <c r="L92" s="53"/>
      <c r="M92" s="53"/>
      <c r="N92" s="53">
        <v>400000</v>
      </c>
      <c r="O92" s="53">
        <v>628000</v>
      </c>
      <c r="P92" s="53">
        <f t="shared" si="16"/>
        <v>0</v>
      </c>
      <c r="Q92" s="54">
        <f t="shared" si="17"/>
        <v>1028000</v>
      </c>
      <c r="T92" s="51" t="s">
        <v>327</v>
      </c>
      <c r="W92" s="51" t="s">
        <v>340</v>
      </c>
      <c r="Y92" s="51" t="s">
        <v>327</v>
      </c>
      <c r="Z92" s="51" t="s">
        <v>327</v>
      </c>
      <c r="AA92" s="51" t="s">
        <v>327</v>
      </c>
      <c r="AB92" s="51" t="s">
        <v>327</v>
      </c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</row>
    <row r="93" spans="1:96" s="51" customFormat="1" x14ac:dyDescent="0.2">
      <c r="A93" s="51" t="s">
        <v>293</v>
      </c>
      <c r="B93" s="51" t="s">
        <v>363</v>
      </c>
      <c r="C93" s="62">
        <v>4693</v>
      </c>
      <c r="D93" s="62" t="s">
        <v>44</v>
      </c>
      <c r="E93" s="52"/>
      <c r="F93" s="52"/>
      <c r="G93" s="53"/>
      <c r="H93" s="53"/>
      <c r="I93" s="53"/>
      <c r="J93" s="53"/>
      <c r="K93" s="53"/>
      <c r="L93" s="53"/>
      <c r="M93" s="53"/>
      <c r="N93" s="53">
        <v>120000</v>
      </c>
      <c r="O93" s="53">
        <v>1200000</v>
      </c>
      <c r="P93" s="53">
        <f t="shared" si="16"/>
        <v>0</v>
      </c>
      <c r="Q93" s="54">
        <f t="shared" si="17"/>
        <v>1320000</v>
      </c>
      <c r="T93" s="51" t="s">
        <v>327</v>
      </c>
      <c r="W93" s="51" t="s">
        <v>340</v>
      </c>
      <c r="Y93" s="51" t="s">
        <v>327</v>
      </c>
      <c r="Z93" s="51" t="s">
        <v>327</v>
      </c>
      <c r="AA93" s="51" t="s">
        <v>327</v>
      </c>
      <c r="AB93" s="51" t="s">
        <v>327</v>
      </c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</row>
    <row r="94" spans="1:96" s="51" customFormat="1" x14ac:dyDescent="0.2">
      <c r="A94" s="51" t="s">
        <v>294</v>
      </c>
      <c r="B94" s="51" t="s">
        <v>350</v>
      </c>
      <c r="C94" s="62" t="s">
        <v>349</v>
      </c>
      <c r="D94" s="62" t="s">
        <v>304</v>
      </c>
      <c r="E94" s="52"/>
      <c r="F94" s="52"/>
      <c r="G94" s="53"/>
      <c r="H94" s="53"/>
      <c r="I94" s="53"/>
      <c r="J94" s="53"/>
      <c r="K94" s="53"/>
      <c r="L94" s="53"/>
      <c r="M94" s="53"/>
      <c r="N94" s="53">
        <v>90000</v>
      </c>
      <c r="O94" s="53">
        <v>350000</v>
      </c>
      <c r="P94" s="53">
        <f t="shared" si="16"/>
        <v>0</v>
      </c>
      <c r="Q94" s="54">
        <f t="shared" si="17"/>
        <v>440000</v>
      </c>
      <c r="T94" s="51" t="s">
        <v>327</v>
      </c>
      <c r="W94" s="51" t="s">
        <v>340</v>
      </c>
      <c r="Y94" s="51" t="s">
        <v>327</v>
      </c>
      <c r="Z94" s="51" t="s">
        <v>327</v>
      </c>
      <c r="AA94" s="51" t="s">
        <v>327</v>
      </c>
      <c r="AB94" s="51" t="s">
        <v>327</v>
      </c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</row>
    <row r="95" spans="1:96" s="51" customFormat="1" x14ac:dyDescent="0.2">
      <c r="A95" s="67" t="s">
        <v>312</v>
      </c>
      <c r="B95" s="51" t="s">
        <v>306</v>
      </c>
      <c r="C95" s="62" t="s">
        <v>364</v>
      </c>
      <c r="D95" s="62" t="s">
        <v>310</v>
      </c>
      <c r="E95" s="52"/>
      <c r="F95" s="52"/>
      <c r="G95" s="53"/>
      <c r="H95" s="53"/>
      <c r="I95" s="53"/>
      <c r="J95" s="53"/>
      <c r="K95" s="53"/>
      <c r="L95" s="53"/>
      <c r="M95" s="53"/>
      <c r="N95" s="53">
        <f t="shared" ref="N95:N98" si="23">ROUND(K95/110.4*124,-2)</f>
        <v>0</v>
      </c>
      <c r="O95" s="53">
        <f t="shared" ref="O95:O98" si="24">ROUND(L95/110.4*124,-2)</f>
        <v>0</v>
      </c>
      <c r="P95" s="53">
        <v>30000</v>
      </c>
      <c r="Q95" s="54">
        <f t="shared" si="17"/>
        <v>30000</v>
      </c>
      <c r="T95" s="51" t="s">
        <v>341</v>
      </c>
      <c r="W95" s="51" t="s">
        <v>340</v>
      </c>
      <c r="Y95" s="51" t="s">
        <v>328</v>
      </c>
      <c r="Z95" s="51" t="s">
        <v>328</v>
      </c>
      <c r="AA95" s="51" t="s">
        <v>328</v>
      </c>
      <c r="AB95" s="51" t="s">
        <v>327</v>
      </c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</row>
    <row r="96" spans="1:96" s="51" customFormat="1" x14ac:dyDescent="0.2">
      <c r="A96" s="68"/>
      <c r="B96" s="51" t="s">
        <v>307</v>
      </c>
      <c r="C96" s="62" t="s">
        <v>365</v>
      </c>
      <c r="D96" s="62" t="s">
        <v>311</v>
      </c>
      <c r="E96" s="52"/>
      <c r="F96" s="52"/>
      <c r="G96" s="53"/>
      <c r="H96" s="53"/>
      <c r="I96" s="53"/>
      <c r="J96" s="53"/>
      <c r="K96" s="53"/>
      <c r="L96" s="53"/>
      <c r="M96" s="53"/>
      <c r="N96" s="53">
        <f t="shared" si="23"/>
        <v>0</v>
      </c>
      <c r="O96" s="53">
        <f t="shared" si="24"/>
        <v>0</v>
      </c>
      <c r="P96" s="53">
        <v>30000</v>
      </c>
      <c r="Q96" s="54">
        <f t="shared" si="17"/>
        <v>30000</v>
      </c>
      <c r="W96" s="51" t="s">
        <v>340</v>
      </c>
      <c r="Y96" s="51" t="s">
        <v>328</v>
      </c>
      <c r="Z96" s="51" t="s">
        <v>328</v>
      </c>
      <c r="AA96" s="51" t="s">
        <v>328</v>
      </c>
      <c r="AB96" s="51" t="s">
        <v>327</v>
      </c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</row>
    <row r="97" spans="1:96" s="51" customFormat="1" x14ac:dyDescent="0.2">
      <c r="A97" s="68"/>
      <c r="B97" s="51" t="s">
        <v>308</v>
      </c>
      <c r="C97" s="62" t="s">
        <v>366</v>
      </c>
      <c r="D97" s="62" t="s">
        <v>100</v>
      </c>
      <c r="E97" s="52"/>
      <c r="F97" s="52"/>
      <c r="G97" s="53"/>
      <c r="H97" s="53"/>
      <c r="I97" s="53"/>
      <c r="J97" s="53"/>
      <c r="K97" s="53"/>
      <c r="L97" s="53"/>
      <c r="M97" s="53"/>
      <c r="N97" s="53">
        <f t="shared" si="23"/>
        <v>0</v>
      </c>
      <c r="O97" s="53">
        <f t="shared" si="24"/>
        <v>0</v>
      </c>
      <c r="P97" s="53">
        <v>35000</v>
      </c>
      <c r="Q97" s="54">
        <f t="shared" si="17"/>
        <v>35000</v>
      </c>
      <c r="T97" s="51" t="s">
        <v>341</v>
      </c>
      <c r="W97" s="51" t="s">
        <v>340</v>
      </c>
      <c r="Y97" s="51" t="s">
        <v>328</v>
      </c>
      <c r="Z97" s="51" t="s">
        <v>328</v>
      </c>
      <c r="AA97" s="51" t="s">
        <v>328</v>
      </c>
      <c r="AB97" s="51" t="s">
        <v>327</v>
      </c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</row>
    <row r="98" spans="1:96" s="51" customFormat="1" x14ac:dyDescent="0.2">
      <c r="A98" s="68"/>
      <c r="B98" s="44" t="s">
        <v>309</v>
      </c>
      <c r="D98" s="62" t="s">
        <v>16</v>
      </c>
      <c r="E98" s="52"/>
      <c r="F98" s="52"/>
      <c r="G98" s="53"/>
      <c r="H98" s="53"/>
      <c r="I98" s="53"/>
      <c r="J98" s="53"/>
      <c r="K98" s="53"/>
      <c r="L98" s="53"/>
      <c r="M98" s="53"/>
      <c r="N98" s="53">
        <f t="shared" si="23"/>
        <v>0</v>
      </c>
      <c r="O98" s="53">
        <f t="shared" si="24"/>
        <v>0</v>
      </c>
      <c r="P98" s="53">
        <v>10000</v>
      </c>
      <c r="Q98" s="54">
        <f t="shared" si="17"/>
        <v>10000</v>
      </c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</row>
    <row r="99" spans="1:96" s="6" customFormat="1" x14ac:dyDescent="0.2">
      <c r="A99" s="1"/>
      <c r="B99" s="1"/>
      <c r="C99" s="1"/>
      <c r="D99" s="4"/>
      <c r="E99" s="3"/>
      <c r="F99" s="3"/>
      <c r="G99" s="14"/>
      <c r="H99" s="13"/>
      <c r="I99" s="14"/>
      <c r="J99" s="14"/>
      <c r="K99" s="13"/>
      <c r="L99" s="13"/>
      <c r="M99" s="13"/>
      <c r="N99" s="13"/>
      <c r="O99" s="13"/>
      <c r="P99" s="13"/>
      <c r="Q99" s="22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</row>
    <row r="100" spans="1:96" ht="13.5" thickBot="1" x14ac:dyDescent="0.25">
      <c r="A100" s="7" t="s">
        <v>160</v>
      </c>
      <c r="B100" s="7"/>
      <c r="C100" s="7"/>
      <c r="D100" s="7"/>
      <c r="E100" s="8">
        <f t="shared" ref="E100:J100" si="25">SUM(E3:E81)</f>
        <v>180837000</v>
      </c>
      <c r="F100" s="8">
        <f t="shared" si="25"/>
        <v>186043000</v>
      </c>
      <c r="G100" s="15">
        <f t="shared" si="25"/>
        <v>106908000</v>
      </c>
      <c r="H100" s="15">
        <f t="shared" si="25"/>
        <v>109993000</v>
      </c>
      <c r="I100" s="15">
        <f t="shared" si="25"/>
        <v>9891000</v>
      </c>
      <c r="J100" s="15">
        <f t="shared" si="25"/>
        <v>10083000</v>
      </c>
      <c r="K100" s="15">
        <f t="shared" ref="K100:L100" si="26">SUM(K3:K94)</f>
        <v>190256000</v>
      </c>
      <c r="L100" s="15">
        <f t="shared" si="26"/>
        <v>112466000</v>
      </c>
      <c r="M100" s="15">
        <f>SUM(M3:M94)</f>
        <v>10255000</v>
      </c>
      <c r="N100" s="15">
        <f t="shared" ref="N100:P100" si="27">SUM(N3:N99)</f>
        <v>218048100</v>
      </c>
      <c r="O100" s="15">
        <f t="shared" si="27"/>
        <v>135898600</v>
      </c>
      <c r="P100" s="15">
        <f t="shared" si="27"/>
        <v>12026900</v>
      </c>
      <c r="Q100" s="15">
        <f>SUM(Q3:Q99)</f>
        <v>365973600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1:96" ht="13.5" thickTop="1" x14ac:dyDescent="0.2">
      <c r="A101" s="1"/>
      <c r="B101" s="1"/>
      <c r="C101" s="1"/>
      <c r="D101" s="1"/>
      <c r="E101" s="4"/>
      <c r="F101" s="4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22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1:96" x14ac:dyDescent="0.2">
      <c r="A102" s="1"/>
      <c r="B102" s="1"/>
      <c r="C102" s="1"/>
      <c r="D102" s="1"/>
      <c r="E102" s="4"/>
      <c r="F102" s="4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6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1:96" x14ac:dyDescent="0.2">
      <c r="A103" s="1"/>
      <c r="B103" s="1"/>
      <c r="C103" s="1"/>
      <c r="D103" s="1"/>
      <c r="E103" s="3">
        <f>F100-E100</f>
        <v>5206000</v>
      </c>
      <c r="F103" s="4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6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1:96" x14ac:dyDescent="0.2">
      <c r="A104" s="51"/>
      <c r="B104" s="1"/>
      <c r="C104" s="1"/>
      <c r="D104" s="1"/>
      <c r="E104" s="3">
        <f>H100-G100</f>
        <v>3085000</v>
      </c>
      <c r="F104" s="4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6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1:96" x14ac:dyDescent="0.2">
      <c r="A105" s="45" t="s">
        <v>342</v>
      </c>
      <c r="B105" s="1"/>
      <c r="C105" s="1"/>
      <c r="D105" s="1"/>
      <c r="E105" s="4"/>
      <c r="F105" s="4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6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1:96" x14ac:dyDescent="0.2">
      <c r="A106" s="1"/>
      <c r="B106" s="1"/>
      <c r="C106" s="1"/>
      <c r="D106" s="1"/>
      <c r="E106" s="4"/>
      <c r="F106" s="4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6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1:96" x14ac:dyDescent="0.2">
      <c r="A107" s="50"/>
      <c r="B107" s="1"/>
      <c r="C107" s="1"/>
      <c r="D107" s="1"/>
      <c r="E107" s="4"/>
      <c r="F107" s="4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6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1:96" x14ac:dyDescent="0.2">
      <c r="A108" s="43"/>
      <c r="B108" s="1"/>
      <c r="C108" s="1"/>
      <c r="D108" s="1"/>
      <c r="E108" s="4"/>
      <c r="F108" s="4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6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1:96" x14ac:dyDescent="0.2">
      <c r="A109" s="1"/>
      <c r="B109" s="1"/>
      <c r="C109" s="1"/>
      <c r="D109" s="1"/>
      <c r="E109" s="4"/>
      <c r="F109" s="4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6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1:96" x14ac:dyDescent="0.2">
      <c r="B110" s="1"/>
      <c r="C110" s="1"/>
      <c r="D110" s="1"/>
      <c r="E110" s="4"/>
      <c r="F110" s="4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6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1:96" s="9" customFormat="1" x14ac:dyDescent="0.2">
      <c r="A111" s="1"/>
      <c r="B111" s="1"/>
      <c r="C111" s="1"/>
      <c r="D111" s="1"/>
      <c r="E111" s="4"/>
      <c r="F111" s="4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6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1:96" s="1" customFormat="1" x14ac:dyDescent="0.2">
      <c r="E112" s="4"/>
      <c r="F112" s="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7"/>
    </row>
    <row r="113" spans="5:17" s="1" customFormat="1" x14ac:dyDescent="0.2">
      <c r="E113" s="4"/>
      <c r="F113" s="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7"/>
    </row>
    <row r="114" spans="5:17" s="1" customFormat="1" x14ac:dyDescent="0.2">
      <c r="E114" s="4"/>
      <c r="F114" s="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7"/>
    </row>
    <row r="115" spans="5:17" s="1" customFormat="1" x14ac:dyDescent="0.2">
      <c r="E115" s="4"/>
      <c r="F115" s="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7"/>
    </row>
    <row r="116" spans="5:17" s="1" customFormat="1" x14ac:dyDescent="0.2">
      <c r="E116" s="4"/>
      <c r="F116" s="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7"/>
    </row>
    <row r="117" spans="5:17" s="1" customFormat="1" x14ac:dyDescent="0.2">
      <c r="E117" s="4"/>
      <c r="F117" s="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7"/>
    </row>
    <row r="118" spans="5:17" s="1" customFormat="1" x14ac:dyDescent="0.2">
      <c r="E118" s="4"/>
      <c r="F118" s="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7"/>
    </row>
    <row r="119" spans="5:17" s="1" customFormat="1" x14ac:dyDescent="0.2">
      <c r="E119" s="4"/>
      <c r="F119" s="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7"/>
    </row>
    <row r="120" spans="5:17" s="1" customFormat="1" x14ac:dyDescent="0.2">
      <c r="E120" s="4"/>
      <c r="F120" s="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7"/>
    </row>
    <row r="121" spans="5:17" s="1" customFormat="1" x14ac:dyDescent="0.2">
      <c r="E121" s="4"/>
      <c r="F121" s="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7"/>
    </row>
    <row r="122" spans="5:17" s="1" customFormat="1" x14ac:dyDescent="0.2">
      <c r="E122" s="4"/>
      <c r="F122" s="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7"/>
    </row>
    <row r="123" spans="5:17" s="1" customFormat="1" x14ac:dyDescent="0.2">
      <c r="E123" s="4"/>
      <c r="F123" s="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7"/>
    </row>
    <row r="124" spans="5:17" s="1" customFormat="1" x14ac:dyDescent="0.2">
      <c r="E124" s="4"/>
      <c r="F124" s="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7"/>
    </row>
    <row r="125" spans="5:17" s="1" customFormat="1" x14ac:dyDescent="0.2">
      <c r="E125" s="4"/>
      <c r="F125" s="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7"/>
    </row>
    <row r="126" spans="5:17" s="1" customFormat="1" x14ac:dyDescent="0.2">
      <c r="E126" s="4"/>
      <c r="F126" s="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7"/>
    </row>
    <row r="127" spans="5:17" s="1" customFormat="1" x14ac:dyDescent="0.2">
      <c r="E127" s="4"/>
      <c r="F127" s="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7"/>
    </row>
    <row r="128" spans="5:17" s="1" customFormat="1" x14ac:dyDescent="0.2">
      <c r="E128" s="4"/>
      <c r="F128" s="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7"/>
    </row>
    <row r="129" spans="5:17" s="1" customFormat="1" x14ac:dyDescent="0.2">
      <c r="E129" s="4"/>
      <c r="F129" s="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7"/>
    </row>
    <row r="130" spans="5:17" s="1" customFormat="1" x14ac:dyDescent="0.2">
      <c r="E130" s="4"/>
      <c r="F130" s="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7"/>
    </row>
    <row r="131" spans="5:17" s="1" customFormat="1" x14ac:dyDescent="0.2">
      <c r="E131" s="4"/>
      <c r="F131" s="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7"/>
    </row>
    <row r="132" spans="5:17" s="1" customFormat="1" x14ac:dyDescent="0.2">
      <c r="E132" s="4"/>
      <c r="F132" s="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7"/>
    </row>
    <row r="133" spans="5:17" s="1" customFormat="1" x14ac:dyDescent="0.2">
      <c r="E133" s="4"/>
      <c r="F133" s="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7"/>
    </row>
    <row r="134" spans="5:17" s="1" customFormat="1" x14ac:dyDescent="0.2">
      <c r="E134" s="4"/>
      <c r="F134" s="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7"/>
    </row>
    <row r="135" spans="5:17" s="1" customFormat="1" x14ac:dyDescent="0.2">
      <c r="E135" s="4"/>
      <c r="F135" s="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7"/>
    </row>
    <row r="136" spans="5:17" s="1" customFormat="1" x14ac:dyDescent="0.2">
      <c r="E136" s="4"/>
      <c r="F136" s="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7"/>
    </row>
    <row r="137" spans="5:17" s="1" customFormat="1" x14ac:dyDescent="0.2">
      <c r="E137" s="4"/>
      <c r="F137" s="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7"/>
    </row>
    <row r="138" spans="5:17" s="1" customFormat="1" x14ac:dyDescent="0.2">
      <c r="E138" s="4"/>
      <c r="F138" s="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7"/>
    </row>
    <row r="139" spans="5:17" s="1" customFormat="1" x14ac:dyDescent="0.2">
      <c r="E139" s="4"/>
      <c r="F139" s="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7"/>
    </row>
    <row r="140" spans="5:17" s="1" customFormat="1" x14ac:dyDescent="0.2">
      <c r="E140" s="4"/>
      <c r="F140" s="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7"/>
    </row>
    <row r="141" spans="5:17" s="1" customFormat="1" x14ac:dyDescent="0.2">
      <c r="E141" s="4"/>
      <c r="F141" s="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7"/>
    </row>
    <row r="142" spans="5:17" s="1" customFormat="1" x14ac:dyDescent="0.2">
      <c r="E142" s="4"/>
      <c r="F142" s="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7"/>
    </row>
    <row r="143" spans="5:17" s="1" customFormat="1" x14ac:dyDescent="0.2">
      <c r="E143" s="4"/>
      <c r="F143" s="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7"/>
    </row>
    <row r="144" spans="5:17" s="1" customFormat="1" x14ac:dyDescent="0.2">
      <c r="E144" s="4"/>
      <c r="F144" s="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7"/>
    </row>
    <row r="145" spans="5:17" s="1" customFormat="1" x14ac:dyDescent="0.2">
      <c r="E145" s="4"/>
      <c r="F145" s="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7"/>
    </row>
    <row r="146" spans="5:17" s="1" customFormat="1" x14ac:dyDescent="0.2">
      <c r="E146" s="4"/>
      <c r="F146" s="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7"/>
    </row>
    <row r="147" spans="5:17" s="1" customFormat="1" x14ac:dyDescent="0.2">
      <c r="E147" s="4"/>
      <c r="F147" s="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7"/>
    </row>
    <row r="148" spans="5:17" s="1" customFormat="1" x14ac:dyDescent="0.2">
      <c r="E148" s="4"/>
      <c r="F148" s="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7"/>
    </row>
    <row r="149" spans="5:17" s="1" customFormat="1" x14ac:dyDescent="0.2">
      <c r="E149" s="4"/>
      <c r="F149" s="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7"/>
    </row>
    <row r="150" spans="5:17" s="1" customFormat="1" x14ac:dyDescent="0.2">
      <c r="E150" s="4"/>
      <c r="F150" s="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7"/>
    </row>
    <row r="151" spans="5:17" s="1" customFormat="1" x14ac:dyDescent="0.2">
      <c r="E151" s="4"/>
      <c r="F151" s="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7"/>
    </row>
    <row r="152" spans="5:17" s="1" customFormat="1" x14ac:dyDescent="0.2">
      <c r="E152" s="4"/>
      <c r="F152" s="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7"/>
    </row>
    <row r="153" spans="5:17" s="1" customFormat="1" x14ac:dyDescent="0.2">
      <c r="E153" s="4"/>
      <c r="F153" s="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7"/>
    </row>
    <row r="154" spans="5:17" s="1" customFormat="1" x14ac:dyDescent="0.2">
      <c r="E154" s="4"/>
      <c r="F154" s="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7"/>
    </row>
    <row r="155" spans="5:17" s="1" customFormat="1" x14ac:dyDescent="0.2">
      <c r="E155" s="4"/>
      <c r="F155" s="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7"/>
    </row>
    <row r="156" spans="5:17" s="1" customFormat="1" x14ac:dyDescent="0.2">
      <c r="E156" s="4"/>
      <c r="F156" s="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7"/>
    </row>
    <row r="157" spans="5:17" s="1" customFormat="1" x14ac:dyDescent="0.2">
      <c r="E157" s="4"/>
      <c r="F157" s="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7"/>
    </row>
    <row r="158" spans="5:17" s="1" customFormat="1" x14ac:dyDescent="0.2">
      <c r="E158" s="4"/>
      <c r="F158" s="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7"/>
    </row>
    <row r="159" spans="5:17" s="1" customFormat="1" x14ac:dyDescent="0.2">
      <c r="E159" s="4"/>
      <c r="F159" s="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7"/>
    </row>
    <row r="160" spans="5:17" s="1" customFormat="1" x14ac:dyDescent="0.2">
      <c r="E160" s="4"/>
      <c r="F160" s="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7"/>
    </row>
    <row r="161" spans="5:17" s="1" customFormat="1" x14ac:dyDescent="0.2">
      <c r="E161" s="4"/>
      <c r="F161" s="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7"/>
    </row>
    <row r="162" spans="5:17" s="1" customFormat="1" x14ac:dyDescent="0.2">
      <c r="E162" s="4"/>
      <c r="F162" s="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7"/>
    </row>
    <row r="163" spans="5:17" s="1" customFormat="1" x14ac:dyDescent="0.2">
      <c r="E163" s="4"/>
      <c r="F163" s="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7"/>
    </row>
    <row r="164" spans="5:17" s="1" customFormat="1" x14ac:dyDescent="0.2">
      <c r="E164" s="4"/>
      <c r="F164" s="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7"/>
    </row>
    <row r="165" spans="5:17" s="1" customFormat="1" x14ac:dyDescent="0.2">
      <c r="E165" s="4"/>
      <c r="F165" s="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7"/>
    </row>
    <row r="166" spans="5:17" s="1" customFormat="1" x14ac:dyDescent="0.2">
      <c r="E166" s="4"/>
      <c r="F166" s="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7"/>
    </row>
    <row r="167" spans="5:17" s="1" customFormat="1" x14ac:dyDescent="0.2">
      <c r="E167" s="4"/>
      <c r="F167" s="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7"/>
    </row>
    <row r="168" spans="5:17" s="1" customFormat="1" x14ac:dyDescent="0.2">
      <c r="E168" s="4"/>
      <c r="F168" s="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7"/>
    </row>
    <row r="169" spans="5:17" s="1" customFormat="1" x14ac:dyDescent="0.2">
      <c r="E169" s="4"/>
      <c r="F169" s="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7"/>
    </row>
    <row r="170" spans="5:17" s="1" customFormat="1" x14ac:dyDescent="0.2">
      <c r="E170" s="4"/>
      <c r="F170" s="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7"/>
    </row>
    <row r="171" spans="5:17" s="1" customFormat="1" x14ac:dyDescent="0.2">
      <c r="E171" s="4"/>
      <c r="F171" s="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7"/>
    </row>
    <row r="172" spans="5:17" s="1" customFormat="1" x14ac:dyDescent="0.2">
      <c r="E172" s="4"/>
      <c r="F172" s="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7"/>
    </row>
    <row r="173" spans="5:17" s="1" customFormat="1" x14ac:dyDescent="0.2">
      <c r="E173" s="4"/>
      <c r="F173" s="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7"/>
    </row>
    <row r="174" spans="5:17" s="1" customFormat="1" x14ac:dyDescent="0.2">
      <c r="E174" s="4"/>
      <c r="F174" s="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7"/>
    </row>
    <row r="175" spans="5:17" s="1" customFormat="1" x14ac:dyDescent="0.2">
      <c r="E175" s="4"/>
      <c r="F175" s="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7"/>
    </row>
    <row r="176" spans="5:17" s="1" customFormat="1" x14ac:dyDescent="0.2">
      <c r="E176" s="4"/>
      <c r="F176" s="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7"/>
    </row>
    <row r="177" spans="5:17" s="1" customFormat="1" x14ac:dyDescent="0.2">
      <c r="E177" s="4"/>
      <c r="F177" s="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7"/>
    </row>
    <row r="178" spans="5:17" s="1" customFormat="1" x14ac:dyDescent="0.2">
      <c r="E178" s="4"/>
      <c r="F178" s="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7"/>
    </row>
    <row r="179" spans="5:17" s="1" customFormat="1" x14ac:dyDescent="0.2">
      <c r="E179" s="4"/>
      <c r="F179" s="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7"/>
    </row>
    <row r="180" spans="5:17" s="1" customFormat="1" x14ac:dyDescent="0.2">
      <c r="E180" s="4"/>
      <c r="F180" s="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7"/>
    </row>
    <row r="181" spans="5:17" s="1" customFormat="1" x14ac:dyDescent="0.2">
      <c r="E181" s="4"/>
      <c r="F181" s="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7"/>
    </row>
    <row r="182" spans="5:17" s="1" customFormat="1" x14ac:dyDescent="0.2">
      <c r="E182" s="4"/>
      <c r="F182" s="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7"/>
    </row>
    <row r="183" spans="5:17" s="1" customFormat="1" x14ac:dyDescent="0.2">
      <c r="E183" s="4"/>
      <c r="F183" s="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7"/>
    </row>
    <row r="184" spans="5:17" s="1" customFormat="1" x14ac:dyDescent="0.2">
      <c r="E184" s="4"/>
      <c r="F184" s="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7"/>
    </row>
    <row r="185" spans="5:17" s="1" customFormat="1" x14ac:dyDescent="0.2">
      <c r="E185" s="4"/>
      <c r="F185" s="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7"/>
    </row>
    <row r="186" spans="5:17" s="1" customFormat="1" x14ac:dyDescent="0.2">
      <c r="E186" s="4"/>
      <c r="F186" s="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7"/>
    </row>
    <row r="187" spans="5:17" s="1" customFormat="1" x14ac:dyDescent="0.2">
      <c r="E187" s="4"/>
      <c r="F187" s="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7"/>
    </row>
    <row r="188" spans="5:17" s="1" customFormat="1" x14ac:dyDescent="0.2">
      <c r="E188" s="4"/>
      <c r="F188" s="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7"/>
    </row>
    <row r="189" spans="5:17" s="1" customFormat="1" x14ac:dyDescent="0.2">
      <c r="E189" s="4"/>
      <c r="F189" s="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7"/>
    </row>
    <row r="190" spans="5:17" s="1" customFormat="1" x14ac:dyDescent="0.2">
      <c r="E190" s="4"/>
      <c r="F190" s="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7"/>
    </row>
    <row r="191" spans="5:17" s="1" customFormat="1" x14ac:dyDescent="0.2">
      <c r="E191" s="4"/>
      <c r="F191" s="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7"/>
    </row>
    <row r="192" spans="5:17" s="1" customFormat="1" x14ac:dyDescent="0.2">
      <c r="E192" s="4"/>
      <c r="F192" s="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7"/>
    </row>
    <row r="193" spans="5:17" s="1" customFormat="1" x14ac:dyDescent="0.2">
      <c r="E193" s="4"/>
      <c r="F193" s="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7"/>
    </row>
    <row r="194" spans="5:17" s="1" customFormat="1" x14ac:dyDescent="0.2">
      <c r="E194" s="4"/>
      <c r="F194" s="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7"/>
    </row>
    <row r="195" spans="5:17" s="1" customFormat="1" x14ac:dyDescent="0.2">
      <c r="E195" s="4"/>
      <c r="F195" s="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7"/>
    </row>
    <row r="196" spans="5:17" s="1" customFormat="1" x14ac:dyDescent="0.2">
      <c r="E196" s="4"/>
      <c r="F196" s="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7"/>
    </row>
    <row r="197" spans="5:17" s="1" customFormat="1" x14ac:dyDescent="0.2">
      <c r="E197" s="4"/>
      <c r="F197" s="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7"/>
    </row>
    <row r="198" spans="5:17" s="1" customFormat="1" x14ac:dyDescent="0.2">
      <c r="E198" s="4"/>
      <c r="F198" s="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7"/>
    </row>
    <row r="199" spans="5:17" s="1" customFormat="1" x14ac:dyDescent="0.2">
      <c r="E199" s="4"/>
      <c r="F199" s="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7"/>
    </row>
    <row r="200" spans="5:17" s="1" customFormat="1" x14ac:dyDescent="0.2">
      <c r="E200" s="4"/>
      <c r="F200" s="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7"/>
    </row>
    <row r="201" spans="5:17" s="1" customFormat="1" x14ac:dyDescent="0.2">
      <c r="E201" s="4"/>
      <c r="F201" s="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7"/>
    </row>
    <row r="202" spans="5:17" s="1" customFormat="1" x14ac:dyDescent="0.2">
      <c r="E202" s="4"/>
      <c r="F202" s="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7"/>
    </row>
    <row r="203" spans="5:17" s="1" customFormat="1" x14ac:dyDescent="0.2">
      <c r="E203" s="4"/>
      <c r="F203" s="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7"/>
    </row>
    <row r="204" spans="5:17" s="1" customFormat="1" x14ac:dyDescent="0.2">
      <c r="E204" s="4"/>
      <c r="F204" s="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7"/>
    </row>
    <row r="205" spans="5:17" s="1" customFormat="1" x14ac:dyDescent="0.2">
      <c r="E205" s="4"/>
      <c r="F205" s="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7"/>
    </row>
    <row r="206" spans="5:17" s="1" customFormat="1" x14ac:dyDescent="0.2">
      <c r="E206" s="4"/>
      <c r="F206" s="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7"/>
    </row>
    <row r="207" spans="5:17" s="1" customFormat="1" x14ac:dyDescent="0.2">
      <c r="E207" s="4"/>
      <c r="F207" s="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7"/>
    </row>
    <row r="208" spans="5:17" s="1" customFormat="1" x14ac:dyDescent="0.2">
      <c r="E208" s="4"/>
      <c r="F208" s="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7"/>
    </row>
    <row r="209" spans="5:17" s="1" customFormat="1" x14ac:dyDescent="0.2">
      <c r="E209" s="4"/>
      <c r="F209" s="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7"/>
    </row>
    <row r="210" spans="5:17" s="1" customFormat="1" x14ac:dyDescent="0.2">
      <c r="E210" s="4"/>
      <c r="F210" s="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7"/>
    </row>
    <row r="211" spans="5:17" s="1" customFormat="1" x14ac:dyDescent="0.2">
      <c r="E211" s="4"/>
      <c r="F211" s="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7"/>
    </row>
    <row r="212" spans="5:17" s="1" customFormat="1" x14ac:dyDescent="0.2">
      <c r="E212" s="4"/>
      <c r="F212" s="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7"/>
    </row>
    <row r="213" spans="5:17" s="1" customFormat="1" x14ac:dyDescent="0.2">
      <c r="E213" s="4"/>
      <c r="F213" s="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7"/>
    </row>
    <row r="214" spans="5:17" s="1" customFormat="1" x14ac:dyDescent="0.2">
      <c r="E214" s="4"/>
      <c r="F214" s="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7"/>
    </row>
    <row r="215" spans="5:17" s="1" customFormat="1" x14ac:dyDescent="0.2">
      <c r="E215" s="4"/>
      <c r="F215" s="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7"/>
    </row>
    <row r="216" spans="5:17" s="1" customFormat="1" x14ac:dyDescent="0.2">
      <c r="E216" s="4"/>
      <c r="F216" s="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7"/>
    </row>
    <row r="217" spans="5:17" s="1" customFormat="1" x14ac:dyDescent="0.2">
      <c r="E217" s="4"/>
      <c r="F217" s="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7"/>
    </row>
    <row r="218" spans="5:17" s="1" customFormat="1" x14ac:dyDescent="0.2">
      <c r="E218" s="4"/>
      <c r="F218" s="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7"/>
    </row>
    <row r="219" spans="5:17" s="1" customFormat="1" x14ac:dyDescent="0.2">
      <c r="E219" s="4"/>
      <c r="F219" s="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7"/>
    </row>
    <row r="220" spans="5:17" s="1" customFormat="1" x14ac:dyDescent="0.2">
      <c r="E220" s="4"/>
      <c r="F220" s="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7"/>
    </row>
    <row r="221" spans="5:17" s="1" customFormat="1" x14ac:dyDescent="0.2">
      <c r="E221" s="4"/>
      <c r="F221" s="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7"/>
    </row>
    <row r="222" spans="5:17" s="1" customFormat="1" x14ac:dyDescent="0.2">
      <c r="E222" s="4"/>
      <c r="F222" s="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7"/>
    </row>
    <row r="223" spans="5:17" s="1" customFormat="1" x14ac:dyDescent="0.2">
      <c r="E223" s="4"/>
      <c r="F223" s="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7"/>
    </row>
    <row r="224" spans="5:17" s="1" customFormat="1" x14ac:dyDescent="0.2">
      <c r="E224" s="4"/>
      <c r="F224" s="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7"/>
    </row>
    <row r="225" spans="5:17" s="1" customFormat="1" x14ac:dyDescent="0.2">
      <c r="E225" s="4"/>
      <c r="F225" s="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7"/>
    </row>
    <row r="226" spans="5:17" s="1" customFormat="1" x14ac:dyDescent="0.2">
      <c r="E226" s="4"/>
      <c r="F226" s="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7"/>
    </row>
    <row r="227" spans="5:17" s="1" customFormat="1" x14ac:dyDescent="0.2">
      <c r="E227" s="4"/>
      <c r="F227" s="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7"/>
    </row>
    <row r="228" spans="5:17" s="1" customFormat="1" x14ac:dyDescent="0.2">
      <c r="E228" s="4"/>
      <c r="F228" s="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7"/>
    </row>
    <row r="229" spans="5:17" s="1" customFormat="1" x14ac:dyDescent="0.2">
      <c r="E229" s="4"/>
      <c r="F229" s="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7"/>
    </row>
    <row r="230" spans="5:17" s="1" customFormat="1" x14ac:dyDescent="0.2">
      <c r="E230" s="4"/>
      <c r="F230" s="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7"/>
    </row>
    <row r="231" spans="5:17" s="1" customFormat="1" x14ac:dyDescent="0.2">
      <c r="E231" s="4"/>
      <c r="F231" s="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7"/>
    </row>
    <row r="232" spans="5:17" s="1" customFormat="1" x14ac:dyDescent="0.2">
      <c r="E232" s="4"/>
      <c r="F232" s="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7"/>
    </row>
    <row r="233" spans="5:17" s="1" customFormat="1" x14ac:dyDescent="0.2">
      <c r="E233" s="4"/>
      <c r="F233" s="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7"/>
    </row>
    <row r="234" spans="5:17" s="1" customFormat="1" x14ac:dyDescent="0.2">
      <c r="E234" s="4"/>
      <c r="F234" s="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7"/>
    </row>
    <row r="235" spans="5:17" s="1" customFormat="1" x14ac:dyDescent="0.2">
      <c r="E235" s="4"/>
      <c r="F235" s="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7"/>
    </row>
    <row r="236" spans="5:17" s="1" customFormat="1" x14ac:dyDescent="0.2">
      <c r="E236" s="4"/>
      <c r="F236" s="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7"/>
    </row>
    <row r="237" spans="5:17" s="1" customFormat="1" x14ac:dyDescent="0.2">
      <c r="E237" s="4"/>
      <c r="F237" s="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7"/>
    </row>
    <row r="238" spans="5:17" s="1" customFormat="1" x14ac:dyDescent="0.2">
      <c r="E238" s="4"/>
      <c r="F238" s="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7"/>
    </row>
    <row r="239" spans="5:17" s="1" customFormat="1" x14ac:dyDescent="0.2">
      <c r="E239" s="4"/>
      <c r="F239" s="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7"/>
    </row>
    <row r="240" spans="5:17" s="1" customFormat="1" x14ac:dyDescent="0.2">
      <c r="E240" s="4"/>
      <c r="F240" s="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7"/>
    </row>
    <row r="241" spans="5:17" s="1" customFormat="1" x14ac:dyDescent="0.2">
      <c r="E241" s="4"/>
      <c r="F241" s="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7"/>
    </row>
    <row r="242" spans="5:17" s="1" customFormat="1" x14ac:dyDescent="0.2">
      <c r="E242" s="4"/>
      <c r="F242" s="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7"/>
    </row>
    <row r="243" spans="5:17" s="1" customFormat="1" x14ac:dyDescent="0.2">
      <c r="E243" s="4"/>
      <c r="F243" s="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7"/>
    </row>
    <row r="244" spans="5:17" s="1" customFormat="1" x14ac:dyDescent="0.2">
      <c r="E244" s="4"/>
      <c r="F244" s="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7"/>
    </row>
    <row r="245" spans="5:17" s="1" customFormat="1" x14ac:dyDescent="0.2">
      <c r="E245" s="4"/>
      <c r="F245" s="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7"/>
    </row>
    <row r="246" spans="5:17" s="1" customFormat="1" x14ac:dyDescent="0.2">
      <c r="E246" s="4"/>
      <c r="F246" s="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7"/>
    </row>
    <row r="247" spans="5:17" s="1" customFormat="1" x14ac:dyDescent="0.2">
      <c r="E247" s="4"/>
      <c r="F247" s="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7"/>
    </row>
    <row r="248" spans="5:17" s="1" customFormat="1" x14ac:dyDescent="0.2">
      <c r="E248" s="4"/>
      <c r="F248" s="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7"/>
    </row>
    <row r="249" spans="5:17" s="1" customFormat="1" x14ac:dyDescent="0.2">
      <c r="E249" s="4"/>
      <c r="F249" s="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7"/>
    </row>
    <row r="250" spans="5:17" s="1" customFormat="1" x14ac:dyDescent="0.2">
      <c r="E250" s="4"/>
      <c r="F250" s="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7"/>
    </row>
    <row r="251" spans="5:17" s="1" customFormat="1" x14ac:dyDescent="0.2">
      <c r="E251" s="4"/>
      <c r="F251" s="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7"/>
    </row>
    <row r="252" spans="5:17" s="1" customFormat="1" x14ac:dyDescent="0.2">
      <c r="E252" s="4"/>
      <c r="F252" s="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7"/>
    </row>
    <row r="253" spans="5:17" s="1" customFormat="1" x14ac:dyDescent="0.2">
      <c r="E253" s="4"/>
      <c r="F253" s="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7"/>
    </row>
    <row r="254" spans="5:17" s="1" customFormat="1" x14ac:dyDescent="0.2">
      <c r="E254" s="4"/>
      <c r="F254" s="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7"/>
    </row>
    <row r="255" spans="5:17" s="1" customFormat="1" x14ac:dyDescent="0.2">
      <c r="E255" s="4"/>
      <c r="F255" s="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7"/>
    </row>
    <row r="256" spans="5:17" s="1" customFormat="1" x14ac:dyDescent="0.2">
      <c r="E256" s="4"/>
      <c r="F256" s="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7"/>
    </row>
    <row r="257" spans="5:17" s="1" customFormat="1" x14ac:dyDescent="0.2">
      <c r="E257" s="4"/>
      <c r="F257" s="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7"/>
    </row>
    <row r="258" spans="5:17" s="1" customFormat="1" x14ac:dyDescent="0.2">
      <c r="E258" s="4"/>
      <c r="F258" s="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7"/>
    </row>
    <row r="259" spans="5:17" s="1" customFormat="1" x14ac:dyDescent="0.2">
      <c r="E259" s="4"/>
      <c r="F259" s="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7"/>
    </row>
    <row r="260" spans="5:17" s="1" customFormat="1" x14ac:dyDescent="0.2">
      <c r="E260" s="4"/>
      <c r="F260" s="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7"/>
    </row>
    <row r="261" spans="5:17" s="1" customFormat="1" x14ac:dyDescent="0.2">
      <c r="E261" s="4"/>
      <c r="F261" s="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7"/>
    </row>
    <row r="262" spans="5:17" s="1" customFormat="1" x14ac:dyDescent="0.2">
      <c r="E262" s="4"/>
      <c r="F262" s="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7"/>
    </row>
    <row r="263" spans="5:17" s="1" customFormat="1" x14ac:dyDescent="0.2">
      <c r="E263" s="4"/>
      <c r="F263" s="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7"/>
    </row>
    <row r="264" spans="5:17" s="1" customFormat="1" x14ac:dyDescent="0.2">
      <c r="E264" s="4"/>
      <c r="F264" s="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7"/>
    </row>
    <row r="265" spans="5:17" s="1" customFormat="1" x14ac:dyDescent="0.2">
      <c r="E265" s="4"/>
      <c r="F265" s="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7"/>
    </row>
    <row r="266" spans="5:17" s="1" customFormat="1" x14ac:dyDescent="0.2">
      <c r="E266" s="4"/>
      <c r="F266" s="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7"/>
    </row>
    <row r="267" spans="5:17" s="1" customFormat="1" x14ac:dyDescent="0.2">
      <c r="E267" s="4"/>
      <c r="F267" s="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7"/>
    </row>
    <row r="268" spans="5:17" s="1" customFormat="1" x14ac:dyDescent="0.2">
      <c r="E268" s="4"/>
      <c r="F268" s="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7"/>
    </row>
    <row r="269" spans="5:17" s="1" customFormat="1" x14ac:dyDescent="0.2">
      <c r="E269" s="4"/>
      <c r="F269" s="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7"/>
    </row>
    <row r="270" spans="5:17" s="1" customFormat="1" x14ac:dyDescent="0.2">
      <c r="E270" s="4"/>
      <c r="F270" s="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7"/>
    </row>
    <row r="271" spans="5:17" s="1" customFormat="1" x14ac:dyDescent="0.2">
      <c r="E271" s="4"/>
      <c r="F271" s="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7"/>
    </row>
    <row r="272" spans="5:17" s="1" customFormat="1" x14ac:dyDescent="0.2">
      <c r="E272" s="4"/>
      <c r="F272" s="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7"/>
    </row>
    <row r="273" spans="5:17" s="1" customFormat="1" x14ac:dyDescent="0.2">
      <c r="E273" s="4"/>
      <c r="F273" s="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7"/>
    </row>
    <row r="274" spans="5:17" s="1" customFormat="1" x14ac:dyDescent="0.2">
      <c r="E274" s="4"/>
      <c r="F274" s="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7"/>
    </row>
    <row r="275" spans="5:17" s="1" customFormat="1" x14ac:dyDescent="0.2">
      <c r="E275" s="4"/>
      <c r="F275" s="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7"/>
    </row>
    <row r="276" spans="5:17" s="1" customFormat="1" x14ac:dyDescent="0.2">
      <c r="E276" s="4"/>
      <c r="F276" s="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7"/>
    </row>
    <row r="277" spans="5:17" s="1" customFormat="1" x14ac:dyDescent="0.2">
      <c r="E277" s="4"/>
      <c r="F277" s="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7"/>
    </row>
    <row r="278" spans="5:17" s="1" customFormat="1" x14ac:dyDescent="0.2">
      <c r="E278" s="4"/>
      <c r="F278" s="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7"/>
    </row>
    <row r="279" spans="5:17" s="1" customFormat="1" x14ac:dyDescent="0.2">
      <c r="E279" s="4"/>
      <c r="F279" s="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7"/>
    </row>
    <row r="280" spans="5:17" s="1" customFormat="1" x14ac:dyDescent="0.2">
      <c r="E280" s="4"/>
      <c r="F280" s="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7"/>
    </row>
    <row r="281" spans="5:17" s="1" customFormat="1" x14ac:dyDescent="0.2">
      <c r="E281" s="4"/>
      <c r="F281" s="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7"/>
    </row>
    <row r="282" spans="5:17" s="1" customFormat="1" x14ac:dyDescent="0.2">
      <c r="E282" s="4"/>
      <c r="F282" s="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7"/>
    </row>
    <row r="283" spans="5:17" s="1" customFormat="1" x14ac:dyDescent="0.2">
      <c r="E283" s="4"/>
      <c r="F283" s="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7"/>
    </row>
    <row r="284" spans="5:17" s="1" customFormat="1" x14ac:dyDescent="0.2">
      <c r="E284" s="4"/>
      <c r="F284" s="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7"/>
    </row>
    <row r="285" spans="5:17" s="1" customFormat="1" x14ac:dyDescent="0.2">
      <c r="E285" s="4"/>
      <c r="F285" s="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7"/>
    </row>
    <row r="286" spans="5:17" s="1" customFormat="1" x14ac:dyDescent="0.2">
      <c r="E286" s="4"/>
      <c r="F286" s="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7"/>
    </row>
    <row r="287" spans="5:17" s="1" customFormat="1" x14ac:dyDescent="0.2">
      <c r="E287" s="4"/>
      <c r="F287" s="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7"/>
    </row>
    <row r="288" spans="5:17" s="1" customFormat="1" x14ac:dyDescent="0.2">
      <c r="E288" s="4"/>
      <c r="F288" s="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7"/>
    </row>
    <row r="289" spans="5:17" s="1" customFormat="1" x14ac:dyDescent="0.2">
      <c r="E289" s="4"/>
      <c r="F289" s="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7"/>
    </row>
    <row r="290" spans="5:17" s="1" customFormat="1" x14ac:dyDescent="0.2">
      <c r="E290" s="4"/>
      <c r="F290" s="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7"/>
    </row>
    <row r="291" spans="5:17" s="1" customFormat="1" x14ac:dyDescent="0.2">
      <c r="E291" s="4"/>
      <c r="F291" s="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7"/>
    </row>
    <row r="292" spans="5:17" s="1" customFormat="1" x14ac:dyDescent="0.2">
      <c r="E292" s="4"/>
      <c r="F292" s="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7"/>
    </row>
    <row r="293" spans="5:17" s="1" customFormat="1" x14ac:dyDescent="0.2">
      <c r="E293" s="4"/>
      <c r="F293" s="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7"/>
    </row>
    <row r="294" spans="5:17" s="1" customFormat="1" x14ac:dyDescent="0.2">
      <c r="E294" s="4"/>
      <c r="F294" s="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7"/>
    </row>
    <row r="295" spans="5:17" s="1" customFormat="1" x14ac:dyDescent="0.2">
      <c r="E295" s="4"/>
      <c r="F295" s="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7"/>
    </row>
    <row r="296" spans="5:17" s="1" customFormat="1" x14ac:dyDescent="0.2">
      <c r="E296" s="4"/>
      <c r="F296" s="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7"/>
    </row>
    <row r="297" spans="5:17" s="1" customFormat="1" x14ac:dyDescent="0.2">
      <c r="E297" s="4"/>
      <c r="F297" s="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7"/>
    </row>
    <row r="298" spans="5:17" s="1" customFormat="1" x14ac:dyDescent="0.2">
      <c r="E298" s="4"/>
      <c r="F298" s="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7"/>
    </row>
    <row r="299" spans="5:17" s="1" customFormat="1" x14ac:dyDescent="0.2">
      <c r="E299" s="4"/>
      <c r="F299" s="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7"/>
    </row>
    <row r="300" spans="5:17" s="1" customFormat="1" x14ac:dyDescent="0.2">
      <c r="E300" s="4"/>
      <c r="F300" s="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7"/>
    </row>
    <row r="301" spans="5:17" s="1" customFormat="1" x14ac:dyDescent="0.2">
      <c r="E301" s="4"/>
      <c r="F301" s="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7"/>
    </row>
    <row r="302" spans="5:17" s="1" customFormat="1" x14ac:dyDescent="0.2">
      <c r="E302" s="4"/>
      <c r="F302" s="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7"/>
    </row>
    <row r="303" spans="5:17" s="1" customFormat="1" x14ac:dyDescent="0.2">
      <c r="E303" s="4"/>
      <c r="F303" s="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7"/>
    </row>
    <row r="304" spans="5:17" s="1" customFormat="1" x14ac:dyDescent="0.2">
      <c r="E304" s="4"/>
      <c r="F304" s="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7"/>
    </row>
    <row r="305" spans="5:17" s="1" customFormat="1" x14ac:dyDescent="0.2">
      <c r="E305" s="4"/>
      <c r="F305" s="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7"/>
    </row>
    <row r="306" spans="5:17" s="1" customFormat="1" x14ac:dyDescent="0.2">
      <c r="E306" s="4"/>
      <c r="F306" s="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7"/>
    </row>
    <row r="307" spans="5:17" s="1" customFormat="1" x14ac:dyDescent="0.2">
      <c r="E307" s="4"/>
      <c r="F307" s="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7"/>
    </row>
    <row r="308" spans="5:17" s="1" customFormat="1" x14ac:dyDescent="0.2">
      <c r="E308" s="4"/>
      <c r="F308" s="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7"/>
    </row>
    <row r="309" spans="5:17" s="1" customFormat="1" x14ac:dyDescent="0.2">
      <c r="E309" s="4"/>
      <c r="F309" s="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7"/>
    </row>
    <row r="310" spans="5:17" s="1" customFormat="1" x14ac:dyDescent="0.2">
      <c r="E310" s="4"/>
      <c r="F310" s="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7"/>
    </row>
    <row r="311" spans="5:17" s="1" customFormat="1" x14ac:dyDescent="0.2">
      <c r="E311" s="4"/>
      <c r="F311" s="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7"/>
    </row>
    <row r="312" spans="5:17" s="1" customFormat="1" x14ac:dyDescent="0.2">
      <c r="E312" s="4"/>
      <c r="F312" s="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7"/>
    </row>
    <row r="313" spans="5:17" s="1" customFormat="1" x14ac:dyDescent="0.2">
      <c r="E313" s="4"/>
      <c r="F313" s="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7"/>
    </row>
    <row r="314" spans="5:17" s="1" customFormat="1" x14ac:dyDescent="0.2">
      <c r="E314" s="4"/>
      <c r="F314" s="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7"/>
    </row>
    <row r="315" spans="5:17" s="1" customFormat="1" x14ac:dyDescent="0.2">
      <c r="E315" s="4"/>
      <c r="F315" s="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7"/>
    </row>
    <row r="316" spans="5:17" s="1" customFormat="1" x14ac:dyDescent="0.2">
      <c r="E316" s="4"/>
      <c r="F316" s="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7"/>
    </row>
    <row r="317" spans="5:17" s="1" customFormat="1" x14ac:dyDescent="0.2">
      <c r="E317" s="4"/>
      <c r="F317" s="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7"/>
    </row>
    <row r="318" spans="5:17" s="1" customFormat="1" x14ac:dyDescent="0.2">
      <c r="E318" s="4"/>
      <c r="F318" s="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7"/>
    </row>
    <row r="319" spans="5:17" s="1" customFormat="1" x14ac:dyDescent="0.2">
      <c r="E319" s="4"/>
      <c r="F319" s="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7"/>
    </row>
    <row r="320" spans="5:17" s="1" customFormat="1" x14ac:dyDescent="0.2">
      <c r="E320" s="4"/>
      <c r="F320" s="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7"/>
    </row>
    <row r="321" spans="5:17" s="1" customFormat="1" x14ac:dyDescent="0.2">
      <c r="E321" s="4"/>
      <c r="F321" s="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7"/>
    </row>
    <row r="322" spans="5:17" s="1" customFormat="1" x14ac:dyDescent="0.2">
      <c r="E322" s="4"/>
      <c r="F322" s="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7"/>
    </row>
    <row r="323" spans="5:17" s="1" customFormat="1" x14ac:dyDescent="0.2">
      <c r="E323" s="4"/>
      <c r="F323" s="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7"/>
    </row>
    <row r="324" spans="5:17" s="1" customFormat="1" x14ac:dyDescent="0.2">
      <c r="E324" s="4"/>
      <c r="F324" s="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7"/>
    </row>
    <row r="325" spans="5:17" s="1" customFormat="1" x14ac:dyDescent="0.2">
      <c r="E325" s="4"/>
      <c r="F325" s="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7"/>
    </row>
    <row r="326" spans="5:17" s="1" customFormat="1" x14ac:dyDescent="0.2">
      <c r="E326" s="4"/>
      <c r="F326" s="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7"/>
    </row>
    <row r="327" spans="5:17" s="1" customFormat="1" x14ac:dyDescent="0.2">
      <c r="E327" s="4"/>
      <c r="F327" s="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7"/>
    </row>
    <row r="328" spans="5:17" s="1" customFormat="1" x14ac:dyDescent="0.2">
      <c r="E328" s="4"/>
      <c r="F328" s="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7"/>
    </row>
    <row r="329" spans="5:17" s="1" customFormat="1" x14ac:dyDescent="0.2">
      <c r="E329" s="4"/>
      <c r="F329" s="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7"/>
    </row>
    <row r="330" spans="5:17" s="1" customFormat="1" x14ac:dyDescent="0.2">
      <c r="E330" s="4"/>
      <c r="F330" s="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7"/>
    </row>
    <row r="331" spans="5:17" s="1" customFormat="1" x14ac:dyDescent="0.2">
      <c r="E331" s="4"/>
      <c r="F331" s="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7"/>
    </row>
    <row r="332" spans="5:17" s="1" customFormat="1" x14ac:dyDescent="0.2">
      <c r="E332" s="4"/>
      <c r="F332" s="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7"/>
    </row>
    <row r="333" spans="5:17" s="1" customFormat="1" x14ac:dyDescent="0.2">
      <c r="E333" s="4"/>
      <c r="F333" s="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7"/>
    </row>
    <row r="334" spans="5:17" s="1" customFormat="1" x14ac:dyDescent="0.2">
      <c r="E334" s="4"/>
      <c r="F334" s="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7"/>
    </row>
    <row r="335" spans="5:17" s="1" customFormat="1" x14ac:dyDescent="0.2">
      <c r="E335" s="4"/>
      <c r="F335" s="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7"/>
    </row>
    <row r="336" spans="5:17" s="1" customFormat="1" x14ac:dyDescent="0.2">
      <c r="E336" s="4"/>
      <c r="F336" s="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7"/>
    </row>
    <row r="337" spans="5:17" s="1" customFormat="1" x14ac:dyDescent="0.2">
      <c r="E337" s="4"/>
      <c r="F337" s="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7"/>
    </row>
    <row r="338" spans="5:17" s="1" customFormat="1" x14ac:dyDescent="0.2">
      <c r="E338" s="4"/>
      <c r="F338" s="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7"/>
    </row>
    <row r="339" spans="5:17" s="1" customFormat="1" x14ac:dyDescent="0.2">
      <c r="E339" s="4"/>
      <c r="F339" s="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7"/>
    </row>
    <row r="340" spans="5:17" s="1" customFormat="1" x14ac:dyDescent="0.2">
      <c r="E340" s="4"/>
      <c r="F340" s="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7"/>
    </row>
    <row r="341" spans="5:17" s="1" customFormat="1" x14ac:dyDescent="0.2">
      <c r="E341" s="4"/>
      <c r="F341" s="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7"/>
    </row>
    <row r="342" spans="5:17" s="1" customFormat="1" x14ac:dyDescent="0.2">
      <c r="E342" s="4"/>
      <c r="F342" s="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7"/>
    </row>
    <row r="343" spans="5:17" s="1" customFormat="1" x14ac:dyDescent="0.2">
      <c r="E343" s="4"/>
      <c r="F343" s="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7"/>
    </row>
    <row r="344" spans="5:17" s="1" customFormat="1" x14ac:dyDescent="0.2">
      <c r="E344" s="4"/>
      <c r="F344" s="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7"/>
    </row>
    <row r="345" spans="5:17" s="1" customFormat="1" x14ac:dyDescent="0.2">
      <c r="E345" s="4"/>
      <c r="F345" s="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7"/>
    </row>
    <row r="346" spans="5:17" s="1" customFormat="1" x14ac:dyDescent="0.2">
      <c r="E346" s="4"/>
      <c r="F346" s="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7"/>
    </row>
    <row r="347" spans="5:17" s="1" customFormat="1" x14ac:dyDescent="0.2">
      <c r="E347" s="4"/>
      <c r="F347" s="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7"/>
    </row>
    <row r="348" spans="5:17" s="1" customFormat="1" x14ac:dyDescent="0.2">
      <c r="E348" s="4"/>
      <c r="F348" s="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7"/>
    </row>
    <row r="349" spans="5:17" s="1" customFormat="1" x14ac:dyDescent="0.2">
      <c r="E349" s="4"/>
      <c r="F349" s="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7"/>
    </row>
    <row r="350" spans="5:17" s="1" customFormat="1" x14ac:dyDescent="0.2">
      <c r="E350" s="4"/>
      <c r="F350" s="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7"/>
    </row>
    <row r="351" spans="5:17" s="1" customFormat="1" x14ac:dyDescent="0.2">
      <c r="E351" s="4"/>
      <c r="F351" s="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7"/>
    </row>
    <row r="352" spans="5:17" s="1" customFormat="1" x14ac:dyDescent="0.2">
      <c r="E352" s="4"/>
      <c r="F352" s="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7"/>
    </row>
    <row r="353" spans="5:17" s="1" customFormat="1" x14ac:dyDescent="0.2">
      <c r="E353" s="4"/>
      <c r="F353" s="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7"/>
    </row>
    <row r="354" spans="5:17" s="1" customFormat="1" x14ac:dyDescent="0.2">
      <c r="E354" s="4"/>
      <c r="F354" s="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7"/>
    </row>
    <row r="355" spans="5:17" s="1" customFormat="1" x14ac:dyDescent="0.2">
      <c r="E355" s="4"/>
      <c r="F355" s="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7"/>
    </row>
    <row r="356" spans="5:17" s="1" customFormat="1" x14ac:dyDescent="0.2">
      <c r="E356" s="4"/>
      <c r="F356" s="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7"/>
    </row>
    <row r="357" spans="5:17" s="1" customFormat="1" x14ac:dyDescent="0.2">
      <c r="E357" s="4"/>
      <c r="F357" s="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7"/>
    </row>
    <row r="358" spans="5:17" s="1" customFormat="1" x14ac:dyDescent="0.2">
      <c r="E358" s="4"/>
      <c r="F358" s="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7"/>
    </row>
    <row r="359" spans="5:17" s="1" customFormat="1" x14ac:dyDescent="0.2">
      <c r="E359" s="4"/>
      <c r="F359" s="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7"/>
    </row>
    <row r="360" spans="5:17" s="1" customFormat="1" x14ac:dyDescent="0.2">
      <c r="E360" s="4"/>
      <c r="F360" s="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7"/>
    </row>
    <row r="361" spans="5:17" s="1" customFormat="1" x14ac:dyDescent="0.2">
      <c r="E361" s="4"/>
      <c r="F361" s="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7"/>
    </row>
    <row r="362" spans="5:17" s="1" customFormat="1" x14ac:dyDescent="0.2">
      <c r="E362" s="4"/>
      <c r="F362" s="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7"/>
    </row>
    <row r="363" spans="5:17" s="1" customFormat="1" x14ac:dyDescent="0.2">
      <c r="E363" s="4"/>
      <c r="F363" s="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7"/>
    </row>
    <row r="364" spans="5:17" s="1" customFormat="1" x14ac:dyDescent="0.2">
      <c r="E364" s="4"/>
      <c r="F364" s="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7"/>
    </row>
    <row r="365" spans="5:17" s="1" customFormat="1" x14ac:dyDescent="0.2">
      <c r="E365" s="4"/>
      <c r="F365" s="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7"/>
    </row>
    <row r="366" spans="5:17" s="1" customFormat="1" x14ac:dyDescent="0.2">
      <c r="E366" s="4"/>
      <c r="F366" s="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7"/>
    </row>
    <row r="367" spans="5:17" s="1" customFormat="1" x14ac:dyDescent="0.2">
      <c r="E367" s="4"/>
      <c r="F367" s="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7"/>
    </row>
    <row r="368" spans="5:17" s="1" customFormat="1" x14ac:dyDescent="0.2">
      <c r="E368" s="4"/>
      <c r="F368" s="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7"/>
    </row>
    <row r="369" spans="5:17" s="1" customFormat="1" x14ac:dyDescent="0.2">
      <c r="E369" s="4"/>
      <c r="F369" s="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7"/>
    </row>
    <row r="370" spans="5:17" s="1" customFormat="1" x14ac:dyDescent="0.2">
      <c r="E370" s="4"/>
      <c r="F370" s="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7"/>
    </row>
    <row r="371" spans="5:17" s="1" customFormat="1" x14ac:dyDescent="0.2">
      <c r="E371" s="4"/>
      <c r="F371" s="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7"/>
    </row>
    <row r="372" spans="5:17" s="1" customFormat="1" x14ac:dyDescent="0.2">
      <c r="E372" s="4"/>
      <c r="F372" s="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7"/>
    </row>
    <row r="373" spans="5:17" s="1" customFormat="1" x14ac:dyDescent="0.2">
      <c r="E373" s="4"/>
      <c r="F373" s="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7"/>
    </row>
    <row r="374" spans="5:17" s="1" customFormat="1" x14ac:dyDescent="0.2">
      <c r="E374" s="4"/>
      <c r="F374" s="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7"/>
    </row>
    <row r="375" spans="5:17" s="1" customFormat="1" x14ac:dyDescent="0.2">
      <c r="E375" s="4"/>
      <c r="F375" s="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7"/>
    </row>
    <row r="376" spans="5:17" s="1" customFormat="1" x14ac:dyDescent="0.2">
      <c r="E376" s="4"/>
      <c r="F376" s="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7"/>
    </row>
    <row r="377" spans="5:17" s="1" customFormat="1" x14ac:dyDescent="0.2">
      <c r="E377" s="4"/>
      <c r="F377" s="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7"/>
    </row>
    <row r="378" spans="5:17" s="1" customFormat="1" x14ac:dyDescent="0.2">
      <c r="E378" s="4"/>
      <c r="F378" s="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7"/>
    </row>
    <row r="379" spans="5:17" s="1" customFormat="1" x14ac:dyDescent="0.2">
      <c r="E379" s="4"/>
      <c r="F379" s="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7"/>
    </row>
    <row r="380" spans="5:17" s="1" customFormat="1" x14ac:dyDescent="0.2">
      <c r="E380" s="4"/>
      <c r="F380" s="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7"/>
    </row>
    <row r="381" spans="5:17" s="1" customFormat="1" x14ac:dyDescent="0.2">
      <c r="E381" s="4"/>
      <c r="F381" s="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7"/>
    </row>
    <row r="382" spans="5:17" s="1" customFormat="1" x14ac:dyDescent="0.2">
      <c r="E382" s="4"/>
      <c r="F382" s="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7"/>
    </row>
    <row r="383" spans="5:17" s="1" customFormat="1" x14ac:dyDescent="0.2">
      <c r="E383" s="4"/>
      <c r="F383" s="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7"/>
    </row>
    <row r="384" spans="5:17" s="1" customFormat="1" x14ac:dyDescent="0.2">
      <c r="E384" s="4"/>
      <c r="F384" s="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7"/>
    </row>
    <row r="385" spans="5:17" s="1" customFormat="1" x14ac:dyDescent="0.2">
      <c r="E385" s="4"/>
      <c r="F385" s="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7"/>
    </row>
    <row r="386" spans="5:17" s="1" customFormat="1" x14ac:dyDescent="0.2">
      <c r="E386" s="4"/>
      <c r="F386" s="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7"/>
    </row>
    <row r="387" spans="5:17" s="1" customFormat="1" x14ac:dyDescent="0.2">
      <c r="E387" s="4"/>
      <c r="F387" s="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7"/>
    </row>
    <row r="388" spans="5:17" s="1" customFormat="1" x14ac:dyDescent="0.2">
      <c r="E388" s="4"/>
      <c r="F388" s="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7"/>
    </row>
    <row r="389" spans="5:17" s="1" customFormat="1" x14ac:dyDescent="0.2">
      <c r="E389" s="4"/>
      <c r="F389" s="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7"/>
    </row>
    <row r="390" spans="5:17" s="1" customFormat="1" x14ac:dyDescent="0.2">
      <c r="E390" s="4"/>
      <c r="F390" s="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7"/>
    </row>
    <row r="391" spans="5:17" s="1" customFormat="1" x14ac:dyDescent="0.2">
      <c r="E391" s="4"/>
      <c r="F391" s="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7"/>
    </row>
    <row r="392" spans="5:17" s="1" customFormat="1" x14ac:dyDescent="0.2">
      <c r="E392" s="4"/>
      <c r="F392" s="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7"/>
    </row>
    <row r="393" spans="5:17" s="1" customFormat="1" x14ac:dyDescent="0.2">
      <c r="E393" s="4"/>
      <c r="F393" s="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7"/>
    </row>
    <row r="394" spans="5:17" s="1" customFormat="1" x14ac:dyDescent="0.2">
      <c r="E394" s="4"/>
      <c r="F394" s="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7"/>
    </row>
    <row r="395" spans="5:17" s="1" customFormat="1" x14ac:dyDescent="0.2">
      <c r="E395" s="4"/>
      <c r="F395" s="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7"/>
    </row>
    <row r="396" spans="5:17" s="1" customFormat="1" x14ac:dyDescent="0.2">
      <c r="E396" s="4"/>
      <c r="F396" s="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7"/>
    </row>
    <row r="397" spans="5:17" s="1" customFormat="1" x14ac:dyDescent="0.2">
      <c r="E397" s="4"/>
      <c r="F397" s="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7"/>
    </row>
    <row r="398" spans="5:17" s="1" customFormat="1" x14ac:dyDescent="0.2">
      <c r="E398" s="4"/>
      <c r="F398" s="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7"/>
    </row>
    <row r="399" spans="5:17" s="1" customFormat="1" x14ac:dyDescent="0.2">
      <c r="E399" s="4"/>
      <c r="F399" s="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7"/>
    </row>
    <row r="400" spans="5:17" s="1" customFormat="1" x14ac:dyDescent="0.2">
      <c r="E400" s="4"/>
      <c r="F400" s="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7"/>
    </row>
    <row r="401" spans="5:17" s="1" customFormat="1" x14ac:dyDescent="0.2">
      <c r="E401" s="4"/>
      <c r="F401" s="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7"/>
    </row>
    <row r="402" spans="5:17" s="1" customFormat="1" x14ac:dyDescent="0.2">
      <c r="E402" s="4"/>
      <c r="F402" s="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7"/>
    </row>
    <row r="403" spans="5:17" s="1" customFormat="1" x14ac:dyDescent="0.2">
      <c r="E403" s="4"/>
      <c r="F403" s="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7"/>
    </row>
    <row r="404" spans="5:17" s="1" customFormat="1" x14ac:dyDescent="0.2">
      <c r="E404" s="4"/>
      <c r="F404" s="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7"/>
    </row>
    <row r="405" spans="5:17" s="1" customFormat="1" x14ac:dyDescent="0.2">
      <c r="E405" s="4"/>
      <c r="F405" s="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7"/>
    </row>
    <row r="406" spans="5:17" s="1" customFormat="1" x14ac:dyDescent="0.2">
      <c r="E406" s="4"/>
      <c r="F406" s="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7"/>
    </row>
    <row r="407" spans="5:17" s="1" customFormat="1" x14ac:dyDescent="0.2">
      <c r="E407" s="4"/>
      <c r="F407" s="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7"/>
    </row>
    <row r="408" spans="5:17" s="1" customFormat="1" x14ac:dyDescent="0.2">
      <c r="E408" s="4"/>
      <c r="F408" s="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7"/>
    </row>
    <row r="409" spans="5:17" s="1" customFormat="1" x14ac:dyDescent="0.2">
      <c r="E409" s="4"/>
      <c r="F409" s="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7"/>
    </row>
    <row r="410" spans="5:17" s="1" customFormat="1" x14ac:dyDescent="0.2">
      <c r="E410" s="4"/>
      <c r="F410" s="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7"/>
    </row>
    <row r="411" spans="5:17" s="1" customFormat="1" x14ac:dyDescent="0.2">
      <c r="E411" s="4"/>
      <c r="F411" s="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7"/>
    </row>
    <row r="412" spans="5:17" s="1" customFormat="1" x14ac:dyDescent="0.2">
      <c r="E412" s="4"/>
      <c r="F412" s="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7"/>
    </row>
    <row r="413" spans="5:17" s="1" customFormat="1" x14ac:dyDescent="0.2">
      <c r="E413" s="4"/>
      <c r="F413" s="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7"/>
    </row>
    <row r="414" spans="5:17" s="1" customFormat="1" x14ac:dyDescent="0.2">
      <c r="E414" s="4"/>
      <c r="F414" s="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7"/>
    </row>
    <row r="415" spans="5:17" s="1" customFormat="1" x14ac:dyDescent="0.2">
      <c r="E415" s="4"/>
      <c r="F415" s="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7"/>
    </row>
    <row r="416" spans="5:17" s="1" customFormat="1" x14ac:dyDescent="0.2">
      <c r="E416" s="4"/>
      <c r="F416" s="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7"/>
    </row>
    <row r="417" spans="5:17" s="1" customFormat="1" x14ac:dyDescent="0.2">
      <c r="E417" s="4"/>
      <c r="F417" s="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7"/>
    </row>
    <row r="418" spans="5:17" s="1" customFormat="1" x14ac:dyDescent="0.2">
      <c r="E418" s="4"/>
      <c r="F418" s="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7"/>
    </row>
    <row r="419" spans="5:17" s="1" customFormat="1" x14ac:dyDescent="0.2">
      <c r="E419" s="4"/>
      <c r="F419" s="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7"/>
    </row>
    <row r="420" spans="5:17" s="1" customFormat="1" x14ac:dyDescent="0.2">
      <c r="E420" s="4"/>
      <c r="F420" s="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7"/>
    </row>
    <row r="421" spans="5:17" s="1" customFormat="1" x14ac:dyDescent="0.2">
      <c r="E421" s="4"/>
      <c r="F421" s="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7"/>
    </row>
    <row r="422" spans="5:17" s="1" customFormat="1" x14ac:dyDescent="0.2">
      <c r="E422" s="4"/>
      <c r="F422" s="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7"/>
    </row>
    <row r="423" spans="5:17" s="1" customFormat="1" x14ac:dyDescent="0.2">
      <c r="E423" s="4"/>
      <c r="F423" s="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7"/>
    </row>
    <row r="424" spans="5:17" s="1" customFormat="1" x14ac:dyDescent="0.2">
      <c r="E424" s="4"/>
      <c r="F424" s="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7"/>
    </row>
    <row r="425" spans="5:17" s="1" customFormat="1" x14ac:dyDescent="0.2">
      <c r="E425" s="4"/>
      <c r="F425" s="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7"/>
    </row>
    <row r="426" spans="5:17" s="1" customFormat="1" x14ac:dyDescent="0.2">
      <c r="E426" s="4"/>
      <c r="F426" s="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7"/>
    </row>
    <row r="427" spans="5:17" s="1" customFormat="1" x14ac:dyDescent="0.2">
      <c r="E427" s="4"/>
      <c r="F427" s="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7"/>
    </row>
    <row r="428" spans="5:17" s="1" customFormat="1" x14ac:dyDescent="0.2">
      <c r="E428" s="4"/>
      <c r="F428" s="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7"/>
    </row>
    <row r="429" spans="5:17" s="1" customFormat="1" x14ac:dyDescent="0.2">
      <c r="E429" s="4"/>
      <c r="F429" s="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7"/>
    </row>
    <row r="430" spans="5:17" s="1" customFormat="1" x14ac:dyDescent="0.2">
      <c r="E430" s="4"/>
      <c r="F430" s="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7"/>
    </row>
    <row r="431" spans="5:17" s="1" customFormat="1" x14ac:dyDescent="0.2">
      <c r="E431" s="4"/>
      <c r="F431" s="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7"/>
    </row>
    <row r="432" spans="5:17" s="1" customFormat="1" x14ac:dyDescent="0.2">
      <c r="E432" s="4"/>
      <c r="F432" s="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7"/>
    </row>
    <row r="433" spans="5:17" s="1" customFormat="1" x14ac:dyDescent="0.2">
      <c r="E433" s="4"/>
      <c r="F433" s="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7"/>
    </row>
    <row r="434" spans="5:17" s="1" customFormat="1" x14ac:dyDescent="0.2">
      <c r="E434" s="4"/>
      <c r="F434" s="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7"/>
    </row>
    <row r="435" spans="5:17" s="1" customFormat="1" x14ac:dyDescent="0.2">
      <c r="E435" s="4"/>
      <c r="F435" s="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7"/>
    </row>
    <row r="436" spans="5:17" s="1" customFormat="1" x14ac:dyDescent="0.2">
      <c r="E436" s="4"/>
      <c r="F436" s="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7"/>
    </row>
    <row r="437" spans="5:17" s="1" customFormat="1" x14ac:dyDescent="0.2">
      <c r="E437" s="4"/>
      <c r="F437" s="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7"/>
    </row>
    <row r="438" spans="5:17" s="1" customFormat="1" x14ac:dyDescent="0.2">
      <c r="E438" s="4"/>
      <c r="F438" s="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7"/>
    </row>
    <row r="439" spans="5:17" s="1" customFormat="1" x14ac:dyDescent="0.2">
      <c r="E439" s="4"/>
      <c r="F439" s="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7"/>
    </row>
    <row r="440" spans="5:17" s="1" customFormat="1" x14ac:dyDescent="0.2">
      <c r="E440" s="4"/>
      <c r="F440" s="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7"/>
    </row>
    <row r="441" spans="5:17" s="1" customFormat="1" x14ac:dyDescent="0.2">
      <c r="E441" s="4"/>
      <c r="F441" s="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7"/>
    </row>
    <row r="442" spans="5:17" s="1" customFormat="1" x14ac:dyDescent="0.2">
      <c r="E442" s="4"/>
      <c r="F442" s="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7"/>
    </row>
    <row r="443" spans="5:17" s="1" customFormat="1" x14ac:dyDescent="0.2">
      <c r="E443" s="4"/>
      <c r="F443" s="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7"/>
    </row>
    <row r="444" spans="5:17" s="1" customFormat="1" x14ac:dyDescent="0.2">
      <c r="E444" s="4"/>
      <c r="F444" s="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7"/>
    </row>
    <row r="445" spans="5:17" s="1" customFormat="1" x14ac:dyDescent="0.2">
      <c r="E445" s="4"/>
      <c r="F445" s="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7"/>
    </row>
    <row r="446" spans="5:17" s="1" customFormat="1" x14ac:dyDescent="0.2">
      <c r="E446" s="4"/>
      <c r="F446" s="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7"/>
    </row>
    <row r="447" spans="5:17" s="1" customFormat="1" x14ac:dyDescent="0.2">
      <c r="E447" s="4"/>
      <c r="F447" s="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7"/>
    </row>
    <row r="448" spans="5:17" s="1" customFormat="1" x14ac:dyDescent="0.2">
      <c r="E448" s="4"/>
      <c r="F448" s="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7"/>
    </row>
    <row r="449" spans="5:17" s="1" customFormat="1" x14ac:dyDescent="0.2">
      <c r="E449" s="4"/>
      <c r="F449" s="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7"/>
    </row>
    <row r="450" spans="5:17" s="1" customFormat="1" x14ac:dyDescent="0.2">
      <c r="E450" s="4"/>
      <c r="F450" s="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7"/>
    </row>
    <row r="451" spans="5:17" s="1" customFormat="1" x14ac:dyDescent="0.2">
      <c r="E451" s="4"/>
      <c r="F451" s="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7"/>
    </row>
    <row r="452" spans="5:17" s="1" customFormat="1" x14ac:dyDescent="0.2">
      <c r="E452" s="4"/>
      <c r="F452" s="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7"/>
    </row>
    <row r="453" spans="5:17" s="1" customFormat="1" x14ac:dyDescent="0.2">
      <c r="E453" s="4"/>
      <c r="F453" s="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7"/>
    </row>
    <row r="454" spans="5:17" s="1" customFormat="1" x14ac:dyDescent="0.2">
      <c r="E454" s="4"/>
      <c r="F454" s="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7"/>
    </row>
    <row r="455" spans="5:17" s="1" customFormat="1" x14ac:dyDescent="0.2">
      <c r="E455" s="4"/>
      <c r="F455" s="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7"/>
    </row>
    <row r="456" spans="5:17" s="1" customFormat="1" x14ac:dyDescent="0.2">
      <c r="E456" s="4"/>
      <c r="F456" s="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7"/>
    </row>
    <row r="457" spans="5:17" s="1" customFormat="1" x14ac:dyDescent="0.2">
      <c r="E457" s="4"/>
      <c r="F457" s="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7"/>
    </row>
    <row r="458" spans="5:17" s="1" customFormat="1" x14ac:dyDescent="0.2">
      <c r="E458" s="4"/>
      <c r="F458" s="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7"/>
    </row>
    <row r="459" spans="5:17" s="1" customFormat="1" x14ac:dyDescent="0.2">
      <c r="E459" s="4"/>
      <c r="F459" s="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7"/>
    </row>
    <row r="460" spans="5:17" s="1" customFormat="1" x14ac:dyDescent="0.2">
      <c r="E460" s="4"/>
      <c r="F460" s="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7"/>
    </row>
    <row r="461" spans="5:17" s="1" customFormat="1" x14ac:dyDescent="0.2">
      <c r="E461" s="4"/>
      <c r="F461" s="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7"/>
    </row>
    <row r="462" spans="5:17" s="1" customFormat="1" x14ac:dyDescent="0.2">
      <c r="E462" s="4"/>
      <c r="F462" s="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7"/>
    </row>
    <row r="463" spans="5:17" s="1" customFormat="1" x14ac:dyDescent="0.2">
      <c r="E463" s="4"/>
      <c r="F463" s="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7"/>
    </row>
    <row r="464" spans="5:17" s="1" customFormat="1" x14ac:dyDescent="0.2">
      <c r="E464" s="4"/>
      <c r="F464" s="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7"/>
    </row>
    <row r="465" spans="5:17" s="1" customFormat="1" x14ac:dyDescent="0.2">
      <c r="E465" s="4"/>
      <c r="F465" s="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7"/>
    </row>
    <row r="466" spans="5:17" s="1" customFormat="1" x14ac:dyDescent="0.2">
      <c r="E466" s="4"/>
      <c r="F466" s="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7"/>
    </row>
    <row r="467" spans="5:17" s="1" customFormat="1" x14ac:dyDescent="0.2">
      <c r="E467" s="4"/>
      <c r="F467" s="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7"/>
    </row>
    <row r="468" spans="5:17" s="1" customFormat="1" x14ac:dyDescent="0.2">
      <c r="E468" s="4"/>
      <c r="F468" s="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7"/>
    </row>
    <row r="469" spans="5:17" s="1" customFormat="1" x14ac:dyDescent="0.2">
      <c r="E469" s="4"/>
      <c r="F469" s="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7"/>
    </row>
    <row r="470" spans="5:17" s="1" customFormat="1" x14ac:dyDescent="0.2">
      <c r="E470" s="4"/>
      <c r="F470" s="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7"/>
    </row>
    <row r="471" spans="5:17" s="1" customFormat="1" x14ac:dyDescent="0.2">
      <c r="E471" s="4"/>
      <c r="F471" s="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7"/>
    </row>
    <row r="472" spans="5:17" s="1" customFormat="1" x14ac:dyDescent="0.2">
      <c r="E472" s="4"/>
      <c r="F472" s="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7"/>
    </row>
    <row r="473" spans="5:17" s="1" customFormat="1" x14ac:dyDescent="0.2">
      <c r="E473" s="4"/>
      <c r="F473" s="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7"/>
    </row>
    <row r="474" spans="5:17" s="1" customFormat="1" x14ac:dyDescent="0.2">
      <c r="E474" s="4"/>
      <c r="F474" s="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7"/>
    </row>
    <row r="475" spans="5:17" s="1" customFormat="1" x14ac:dyDescent="0.2">
      <c r="E475" s="4"/>
      <c r="F475" s="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7"/>
    </row>
    <row r="476" spans="5:17" s="1" customFormat="1" x14ac:dyDescent="0.2">
      <c r="E476" s="4"/>
      <c r="F476" s="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7"/>
    </row>
    <row r="477" spans="5:17" s="1" customFormat="1" x14ac:dyDescent="0.2">
      <c r="E477" s="4"/>
      <c r="F477" s="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7"/>
    </row>
    <row r="478" spans="5:17" s="1" customFormat="1" x14ac:dyDescent="0.2">
      <c r="E478" s="4"/>
      <c r="F478" s="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7"/>
    </row>
    <row r="479" spans="5:17" s="1" customFormat="1" x14ac:dyDescent="0.2">
      <c r="E479" s="4"/>
      <c r="F479" s="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7"/>
    </row>
    <row r="480" spans="5:17" s="1" customFormat="1" x14ac:dyDescent="0.2">
      <c r="E480" s="4"/>
      <c r="F480" s="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7"/>
    </row>
    <row r="481" spans="5:17" s="1" customFormat="1" x14ac:dyDescent="0.2">
      <c r="E481" s="4"/>
      <c r="F481" s="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7"/>
    </row>
    <row r="482" spans="5:17" s="1" customFormat="1" x14ac:dyDescent="0.2">
      <c r="E482" s="4"/>
      <c r="F482" s="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7"/>
    </row>
    <row r="483" spans="5:17" s="1" customFormat="1" x14ac:dyDescent="0.2">
      <c r="E483" s="4"/>
      <c r="F483" s="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7"/>
    </row>
    <row r="484" spans="5:17" s="1" customFormat="1" x14ac:dyDescent="0.2">
      <c r="E484" s="4"/>
      <c r="F484" s="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7"/>
    </row>
    <row r="485" spans="5:17" s="1" customFormat="1" x14ac:dyDescent="0.2">
      <c r="E485" s="4"/>
      <c r="F485" s="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7"/>
    </row>
    <row r="486" spans="5:17" s="1" customFormat="1" x14ac:dyDescent="0.2">
      <c r="E486" s="4"/>
      <c r="F486" s="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7"/>
    </row>
    <row r="487" spans="5:17" s="1" customFormat="1" x14ac:dyDescent="0.2">
      <c r="E487" s="4"/>
      <c r="F487" s="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7"/>
    </row>
    <row r="488" spans="5:17" s="1" customFormat="1" x14ac:dyDescent="0.2">
      <c r="E488" s="4"/>
      <c r="F488" s="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7"/>
    </row>
    <row r="489" spans="5:17" s="1" customFormat="1" x14ac:dyDescent="0.2">
      <c r="E489" s="4"/>
      <c r="F489" s="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7"/>
    </row>
    <row r="490" spans="5:17" s="1" customFormat="1" x14ac:dyDescent="0.2">
      <c r="E490" s="4"/>
      <c r="F490" s="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7"/>
    </row>
    <row r="491" spans="5:17" s="1" customFormat="1" x14ac:dyDescent="0.2">
      <c r="E491" s="4"/>
      <c r="F491" s="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7"/>
    </row>
    <row r="492" spans="5:17" s="1" customFormat="1" x14ac:dyDescent="0.2">
      <c r="E492" s="4"/>
      <c r="F492" s="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7"/>
    </row>
    <row r="493" spans="5:17" s="1" customFormat="1" x14ac:dyDescent="0.2">
      <c r="E493" s="4"/>
      <c r="F493" s="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7"/>
    </row>
    <row r="494" spans="5:17" s="1" customFormat="1" x14ac:dyDescent="0.2">
      <c r="E494" s="4"/>
      <c r="F494" s="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7"/>
    </row>
    <row r="495" spans="5:17" s="1" customFormat="1" x14ac:dyDescent="0.2">
      <c r="E495" s="4"/>
      <c r="F495" s="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7"/>
    </row>
    <row r="496" spans="5:17" s="1" customFormat="1" x14ac:dyDescent="0.2">
      <c r="E496" s="4"/>
      <c r="F496" s="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7"/>
    </row>
    <row r="497" spans="5:17" s="1" customFormat="1" x14ac:dyDescent="0.2">
      <c r="E497" s="4"/>
      <c r="F497" s="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7"/>
    </row>
    <row r="498" spans="5:17" s="1" customFormat="1" x14ac:dyDescent="0.2">
      <c r="E498" s="4"/>
      <c r="F498" s="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7"/>
    </row>
    <row r="499" spans="5:17" s="1" customFormat="1" x14ac:dyDescent="0.2">
      <c r="E499" s="4"/>
      <c r="F499" s="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7"/>
    </row>
    <row r="500" spans="5:17" s="1" customFormat="1" x14ac:dyDescent="0.2">
      <c r="E500" s="4"/>
      <c r="F500" s="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7"/>
    </row>
    <row r="501" spans="5:17" s="1" customFormat="1" x14ac:dyDescent="0.2">
      <c r="E501" s="4"/>
      <c r="F501" s="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7"/>
    </row>
    <row r="502" spans="5:17" s="1" customFormat="1" x14ac:dyDescent="0.2">
      <c r="E502" s="4"/>
      <c r="F502" s="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7"/>
    </row>
    <row r="503" spans="5:17" s="1" customFormat="1" x14ac:dyDescent="0.2">
      <c r="E503" s="4"/>
      <c r="F503" s="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7"/>
    </row>
    <row r="504" spans="5:17" s="1" customFormat="1" x14ac:dyDescent="0.2">
      <c r="E504" s="4"/>
      <c r="F504" s="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7"/>
    </row>
    <row r="505" spans="5:17" s="1" customFormat="1" x14ac:dyDescent="0.2">
      <c r="E505" s="4"/>
      <c r="F505" s="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7"/>
    </row>
    <row r="506" spans="5:17" s="1" customFormat="1" x14ac:dyDescent="0.2">
      <c r="E506" s="4"/>
      <c r="F506" s="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7"/>
    </row>
    <row r="507" spans="5:17" s="1" customFormat="1" x14ac:dyDescent="0.2">
      <c r="E507" s="4"/>
      <c r="F507" s="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7"/>
    </row>
    <row r="508" spans="5:17" s="1" customFormat="1" x14ac:dyDescent="0.2">
      <c r="E508" s="4"/>
      <c r="F508" s="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7"/>
    </row>
    <row r="509" spans="5:17" s="1" customFormat="1" x14ac:dyDescent="0.2">
      <c r="E509" s="4"/>
      <c r="F509" s="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7"/>
    </row>
    <row r="510" spans="5:17" s="1" customFormat="1" x14ac:dyDescent="0.2">
      <c r="E510" s="4"/>
      <c r="F510" s="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7"/>
    </row>
    <row r="511" spans="5:17" s="1" customFormat="1" x14ac:dyDescent="0.2">
      <c r="E511" s="4"/>
      <c r="F511" s="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7"/>
    </row>
    <row r="512" spans="5:17" s="1" customFormat="1" x14ac:dyDescent="0.2">
      <c r="E512" s="4"/>
      <c r="F512" s="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7"/>
    </row>
    <row r="513" spans="5:17" s="1" customFormat="1" x14ac:dyDescent="0.2">
      <c r="E513" s="4"/>
      <c r="F513" s="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7"/>
    </row>
    <row r="514" spans="5:17" s="1" customFormat="1" x14ac:dyDescent="0.2">
      <c r="E514" s="4"/>
      <c r="F514" s="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7"/>
    </row>
    <row r="515" spans="5:17" s="1" customFormat="1" x14ac:dyDescent="0.2">
      <c r="E515" s="4"/>
      <c r="F515" s="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7"/>
    </row>
    <row r="516" spans="5:17" s="1" customFormat="1" x14ac:dyDescent="0.2">
      <c r="E516" s="4"/>
      <c r="F516" s="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7"/>
    </row>
    <row r="517" spans="5:17" s="1" customFormat="1" x14ac:dyDescent="0.2">
      <c r="E517" s="4"/>
      <c r="F517" s="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7"/>
    </row>
    <row r="518" spans="5:17" s="1" customFormat="1" x14ac:dyDescent="0.2">
      <c r="E518" s="4"/>
      <c r="F518" s="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7"/>
    </row>
    <row r="519" spans="5:17" s="1" customFormat="1" x14ac:dyDescent="0.2">
      <c r="E519" s="4"/>
      <c r="F519" s="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7"/>
    </row>
    <row r="520" spans="5:17" s="1" customFormat="1" x14ac:dyDescent="0.2">
      <c r="E520" s="4"/>
      <c r="F520" s="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7"/>
    </row>
    <row r="521" spans="5:17" s="1" customFormat="1" x14ac:dyDescent="0.2">
      <c r="E521" s="4"/>
      <c r="F521" s="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7"/>
    </row>
    <row r="522" spans="5:17" s="1" customFormat="1" x14ac:dyDescent="0.2">
      <c r="E522" s="4"/>
      <c r="F522" s="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7"/>
    </row>
    <row r="523" spans="5:17" s="1" customFormat="1" x14ac:dyDescent="0.2">
      <c r="E523" s="4"/>
      <c r="F523" s="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7"/>
    </row>
    <row r="524" spans="5:17" s="1" customFormat="1" x14ac:dyDescent="0.2">
      <c r="E524" s="4"/>
      <c r="F524" s="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7"/>
    </row>
    <row r="525" spans="5:17" s="1" customFormat="1" x14ac:dyDescent="0.2">
      <c r="E525" s="4"/>
      <c r="F525" s="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7"/>
    </row>
    <row r="526" spans="5:17" s="1" customFormat="1" x14ac:dyDescent="0.2">
      <c r="E526" s="4"/>
      <c r="F526" s="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7"/>
    </row>
    <row r="527" spans="5:17" s="1" customFormat="1" x14ac:dyDescent="0.2">
      <c r="E527" s="4"/>
      <c r="F527" s="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7"/>
    </row>
    <row r="528" spans="5:17" s="1" customFormat="1" x14ac:dyDescent="0.2">
      <c r="E528" s="4"/>
      <c r="F528" s="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7"/>
    </row>
    <row r="529" spans="5:17" s="1" customFormat="1" x14ac:dyDescent="0.2">
      <c r="E529" s="4"/>
      <c r="F529" s="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7"/>
    </row>
    <row r="530" spans="5:17" s="1" customFormat="1" x14ac:dyDescent="0.2">
      <c r="E530" s="4"/>
      <c r="F530" s="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7"/>
    </row>
    <row r="531" spans="5:17" s="1" customFormat="1" x14ac:dyDescent="0.2">
      <c r="E531" s="4"/>
      <c r="F531" s="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7"/>
    </row>
    <row r="532" spans="5:17" s="1" customFormat="1" x14ac:dyDescent="0.2">
      <c r="E532" s="4"/>
      <c r="F532" s="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7"/>
    </row>
    <row r="533" spans="5:17" s="1" customFormat="1" x14ac:dyDescent="0.2">
      <c r="E533" s="4"/>
      <c r="F533" s="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7"/>
    </row>
    <row r="534" spans="5:17" s="1" customFormat="1" x14ac:dyDescent="0.2">
      <c r="E534" s="4"/>
      <c r="F534" s="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7"/>
    </row>
    <row r="535" spans="5:17" s="1" customFormat="1" x14ac:dyDescent="0.2">
      <c r="E535" s="4"/>
      <c r="F535" s="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7"/>
    </row>
    <row r="536" spans="5:17" s="1" customFormat="1" x14ac:dyDescent="0.2">
      <c r="E536" s="4"/>
      <c r="F536" s="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7"/>
    </row>
    <row r="537" spans="5:17" s="1" customFormat="1" x14ac:dyDescent="0.2">
      <c r="E537" s="4"/>
      <c r="F537" s="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7"/>
    </row>
    <row r="538" spans="5:17" s="1" customFormat="1" x14ac:dyDescent="0.2">
      <c r="E538" s="4"/>
      <c r="F538" s="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7"/>
    </row>
    <row r="539" spans="5:17" s="1" customFormat="1" x14ac:dyDescent="0.2">
      <c r="E539" s="4"/>
      <c r="F539" s="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7"/>
    </row>
    <row r="540" spans="5:17" s="1" customFormat="1" x14ac:dyDescent="0.2">
      <c r="E540" s="4"/>
      <c r="F540" s="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7"/>
    </row>
    <row r="541" spans="5:17" s="1" customFormat="1" x14ac:dyDescent="0.2">
      <c r="E541" s="4"/>
      <c r="F541" s="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7"/>
    </row>
    <row r="542" spans="5:17" s="1" customFormat="1" x14ac:dyDescent="0.2">
      <c r="E542" s="4"/>
      <c r="F542" s="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7"/>
    </row>
    <row r="543" spans="5:17" s="1" customFormat="1" x14ac:dyDescent="0.2">
      <c r="E543" s="4"/>
      <c r="F543" s="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7"/>
    </row>
    <row r="544" spans="5:17" s="1" customFormat="1" x14ac:dyDescent="0.2">
      <c r="E544" s="4"/>
      <c r="F544" s="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7"/>
    </row>
    <row r="545" spans="5:17" s="1" customFormat="1" x14ac:dyDescent="0.2">
      <c r="E545" s="4"/>
      <c r="F545" s="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7"/>
    </row>
    <row r="546" spans="5:17" s="1" customFormat="1" x14ac:dyDescent="0.2">
      <c r="E546" s="4"/>
      <c r="F546" s="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7"/>
    </row>
    <row r="547" spans="5:17" s="1" customFormat="1" x14ac:dyDescent="0.2">
      <c r="E547" s="4"/>
      <c r="F547" s="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7"/>
    </row>
    <row r="548" spans="5:17" s="1" customFormat="1" x14ac:dyDescent="0.2">
      <c r="E548" s="4"/>
      <c r="F548" s="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7"/>
    </row>
    <row r="549" spans="5:17" s="1" customFormat="1" x14ac:dyDescent="0.2">
      <c r="E549" s="4"/>
      <c r="F549" s="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7"/>
    </row>
    <row r="550" spans="5:17" s="1" customFormat="1" x14ac:dyDescent="0.2">
      <c r="E550" s="4"/>
      <c r="F550" s="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7"/>
    </row>
    <row r="551" spans="5:17" s="1" customFormat="1" x14ac:dyDescent="0.2">
      <c r="E551" s="4"/>
      <c r="F551" s="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7"/>
    </row>
    <row r="552" spans="5:17" s="1" customFormat="1" x14ac:dyDescent="0.2">
      <c r="E552" s="4"/>
      <c r="F552" s="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7"/>
    </row>
    <row r="553" spans="5:17" s="1" customFormat="1" x14ac:dyDescent="0.2">
      <c r="E553" s="4"/>
      <c r="F553" s="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7"/>
    </row>
    <row r="554" spans="5:17" s="1" customFormat="1" x14ac:dyDescent="0.2">
      <c r="E554" s="4"/>
      <c r="F554" s="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7"/>
    </row>
    <row r="555" spans="5:17" s="1" customFormat="1" x14ac:dyDescent="0.2">
      <c r="E555" s="4"/>
      <c r="F555" s="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7"/>
    </row>
    <row r="556" spans="5:17" s="1" customFormat="1" x14ac:dyDescent="0.2">
      <c r="E556" s="4"/>
      <c r="F556" s="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7"/>
    </row>
    <row r="557" spans="5:17" s="1" customFormat="1" x14ac:dyDescent="0.2">
      <c r="E557" s="4"/>
      <c r="F557" s="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7"/>
    </row>
    <row r="558" spans="5:17" s="1" customFormat="1" x14ac:dyDescent="0.2">
      <c r="E558" s="4"/>
      <c r="F558" s="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7"/>
    </row>
    <row r="559" spans="5:17" s="1" customFormat="1" x14ac:dyDescent="0.2">
      <c r="E559" s="4"/>
      <c r="F559" s="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7"/>
    </row>
    <row r="560" spans="5:17" s="1" customFormat="1" x14ac:dyDescent="0.2">
      <c r="E560" s="4"/>
      <c r="F560" s="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7"/>
    </row>
    <row r="561" spans="5:17" s="1" customFormat="1" x14ac:dyDescent="0.2">
      <c r="E561" s="4"/>
      <c r="F561" s="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7"/>
    </row>
    <row r="562" spans="5:17" s="1" customFormat="1" x14ac:dyDescent="0.2">
      <c r="E562" s="4"/>
      <c r="F562" s="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7"/>
    </row>
    <row r="563" spans="5:17" s="1" customFormat="1" x14ac:dyDescent="0.2">
      <c r="E563" s="4"/>
      <c r="F563" s="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7"/>
    </row>
    <row r="564" spans="5:17" s="1" customFormat="1" x14ac:dyDescent="0.2">
      <c r="E564" s="4"/>
      <c r="F564" s="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7"/>
    </row>
    <row r="565" spans="5:17" s="1" customFormat="1" x14ac:dyDescent="0.2">
      <c r="E565" s="4"/>
      <c r="F565" s="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7"/>
    </row>
    <row r="566" spans="5:17" s="1" customFormat="1" x14ac:dyDescent="0.2">
      <c r="E566" s="4"/>
      <c r="F566" s="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7"/>
    </row>
    <row r="567" spans="5:17" s="1" customFormat="1" x14ac:dyDescent="0.2">
      <c r="E567" s="4"/>
      <c r="F567" s="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7"/>
    </row>
    <row r="568" spans="5:17" s="1" customFormat="1" x14ac:dyDescent="0.2">
      <c r="E568" s="4"/>
      <c r="F568" s="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7"/>
    </row>
    <row r="569" spans="5:17" s="1" customFormat="1" x14ac:dyDescent="0.2">
      <c r="E569" s="4"/>
      <c r="F569" s="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7"/>
    </row>
    <row r="570" spans="5:17" s="1" customFormat="1" x14ac:dyDescent="0.2">
      <c r="E570" s="4"/>
      <c r="F570" s="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7"/>
    </row>
    <row r="571" spans="5:17" s="1" customFormat="1" x14ac:dyDescent="0.2">
      <c r="E571" s="4"/>
      <c r="F571" s="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7"/>
    </row>
    <row r="572" spans="5:17" s="1" customFormat="1" x14ac:dyDescent="0.2">
      <c r="E572" s="4"/>
      <c r="F572" s="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7"/>
    </row>
    <row r="573" spans="5:17" s="1" customFormat="1" x14ac:dyDescent="0.2">
      <c r="E573" s="4"/>
      <c r="F573" s="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7"/>
    </row>
    <row r="574" spans="5:17" s="1" customFormat="1" x14ac:dyDescent="0.2">
      <c r="E574" s="4"/>
      <c r="F574" s="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7"/>
    </row>
    <row r="575" spans="5:17" s="1" customFormat="1" x14ac:dyDescent="0.2">
      <c r="E575" s="4"/>
      <c r="F575" s="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7"/>
    </row>
    <row r="576" spans="5:17" s="1" customFormat="1" x14ac:dyDescent="0.2">
      <c r="E576" s="4"/>
      <c r="F576" s="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7"/>
    </row>
    <row r="577" spans="5:17" s="1" customFormat="1" x14ac:dyDescent="0.2">
      <c r="E577" s="4"/>
      <c r="F577" s="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7"/>
    </row>
    <row r="578" spans="5:17" s="1" customFormat="1" x14ac:dyDescent="0.2">
      <c r="E578" s="4"/>
      <c r="F578" s="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7"/>
    </row>
    <row r="579" spans="5:17" s="1" customFormat="1" x14ac:dyDescent="0.2">
      <c r="E579" s="4"/>
      <c r="F579" s="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7"/>
    </row>
    <row r="580" spans="5:17" s="1" customFormat="1" x14ac:dyDescent="0.2">
      <c r="E580" s="4"/>
      <c r="F580" s="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7"/>
    </row>
    <row r="581" spans="5:17" s="1" customFormat="1" x14ac:dyDescent="0.2">
      <c r="E581" s="4"/>
      <c r="F581" s="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7"/>
    </row>
    <row r="582" spans="5:17" s="1" customFormat="1" x14ac:dyDescent="0.2">
      <c r="E582" s="4"/>
      <c r="F582" s="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7"/>
    </row>
    <row r="583" spans="5:17" s="1" customFormat="1" x14ac:dyDescent="0.2">
      <c r="E583" s="4"/>
      <c r="F583" s="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7"/>
    </row>
    <row r="584" spans="5:17" s="1" customFormat="1" x14ac:dyDescent="0.2">
      <c r="E584" s="4"/>
      <c r="F584" s="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7"/>
    </row>
    <row r="585" spans="5:17" s="1" customFormat="1" x14ac:dyDescent="0.2">
      <c r="E585" s="4"/>
      <c r="F585" s="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7"/>
    </row>
    <row r="586" spans="5:17" s="1" customFormat="1" x14ac:dyDescent="0.2">
      <c r="E586" s="4"/>
      <c r="F586" s="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7"/>
    </row>
    <row r="587" spans="5:17" s="1" customFormat="1" x14ac:dyDescent="0.2">
      <c r="E587" s="4"/>
      <c r="F587" s="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7"/>
    </row>
    <row r="588" spans="5:17" s="1" customFormat="1" x14ac:dyDescent="0.2">
      <c r="E588" s="4"/>
      <c r="F588" s="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7"/>
    </row>
    <row r="589" spans="5:17" s="1" customFormat="1" x14ac:dyDescent="0.2">
      <c r="E589" s="4"/>
      <c r="F589" s="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7"/>
    </row>
    <row r="590" spans="5:17" s="1" customFormat="1" x14ac:dyDescent="0.2">
      <c r="E590" s="4"/>
      <c r="F590" s="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7"/>
    </row>
    <row r="591" spans="5:17" s="1" customFormat="1" x14ac:dyDescent="0.2">
      <c r="E591" s="4"/>
      <c r="F591" s="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7"/>
    </row>
    <row r="592" spans="5:17" s="1" customFormat="1" x14ac:dyDescent="0.2">
      <c r="E592" s="4"/>
      <c r="F592" s="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7"/>
    </row>
    <row r="593" spans="5:17" s="1" customFormat="1" x14ac:dyDescent="0.2">
      <c r="E593" s="4"/>
      <c r="F593" s="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7"/>
    </row>
    <row r="594" spans="5:17" s="1" customFormat="1" x14ac:dyDescent="0.2">
      <c r="E594" s="4"/>
      <c r="F594" s="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7"/>
    </row>
    <row r="595" spans="5:17" s="1" customFormat="1" x14ac:dyDescent="0.2">
      <c r="E595" s="4"/>
      <c r="F595" s="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7"/>
    </row>
    <row r="596" spans="5:17" s="1" customFormat="1" x14ac:dyDescent="0.2">
      <c r="E596" s="4"/>
      <c r="F596" s="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7"/>
    </row>
    <row r="597" spans="5:17" s="1" customFormat="1" x14ac:dyDescent="0.2">
      <c r="E597" s="4"/>
      <c r="F597" s="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7"/>
    </row>
    <row r="598" spans="5:17" s="1" customFormat="1" x14ac:dyDescent="0.2">
      <c r="E598" s="4"/>
      <c r="F598" s="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7"/>
    </row>
    <row r="599" spans="5:17" s="1" customFormat="1" x14ac:dyDescent="0.2">
      <c r="E599" s="4"/>
      <c r="F599" s="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7"/>
    </row>
    <row r="600" spans="5:17" s="1" customFormat="1" x14ac:dyDescent="0.2">
      <c r="E600" s="4"/>
      <c r="F600" s="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7"/>
    </row>
    <row r="601" spans="5:17" s="1" customFormat="1" x14ac:dyDescent="0.2">
      <c r="E601" s="4"/>
      <c r="F601" s="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7"/>
    </row>
    <row r="602" spans="5:17" s="1" customFormat="1" x14ac:dyDescent="0.2">
      <c r="E602" s="4"/>
      <c r="F602" s="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7"/>
    </row>
    <row r="603" spans="5:17" s="1" customFormat="1" x14ac:dyDescent="0.2">
      <c r="E603" s="4"/>
      <c r="F603" s="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7"/>
    </row>
    <row r="604" spans="5:17" s="1" customFormat="1" x14ac:dyDescent="0.2">
      <c r="E604" s="4"/>
      <c r="F604" s="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7"/>
    </row>
    <row r="605" spans="5:17" s="1" customFormat="1" x14ac:dyDescent="0.2">
      <c r="E605" s="4"/>
      <c r="F605" s="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7"/>
    </row>
    <row r="606" spans="5:17" s="1" customFormat="1" x14ac:dyDescent="0.2">
      <c r="E606" s="4"/>
      <c r="F606" s="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7"/>
    </row>
    <row r="607" spans="5:17" s="1" customFormat="1" x14ac:dyDescent="0.2">
      <c r="E607" s="4"/>
      <c r="F607" s="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7"/>
    </row>
    <row r="608" spans="5:17" s="1" customFormat="1" x14ac:dyDescent="0.2">
      <c r="E608" s="4"/>
      <c r="F608" s="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7"/>
    </row>
    <row r="609" spans="5:17" s="1" customFormat="1" x14ac:dyDescent="0.2">
      <c r="E609" s="4"/>
      <c r="F609" s="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7"/>
    </row>
    <row r="610" spans="5:17" s="1" customFormat="1" x14ac:dyDescent="0.2">
      <c r="E610" s="4"/>
      <c r="F610" s="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7"/>
    </row>
    <row r="611" spans="5:17" s="1" customFormat="1" x14ac:dyDescent="0.2">
      <c r="E611" s="4"/>
      <c r="F611" s="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7"/>
    </row>
    <row r="612" spans="5:17" s="1" customFormat="1" x14ac:dyDescent="0.2">
      <c r="E612" s="4"/>
      <c r="F612" s="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7"/>
    </row>
    <row r="613" spans="5:17" s="1" customFormat="1" x14ac:dyDescent="0.2">
      <c r="E613" s="4"/>
      <c r="F613" s="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7"/>
    </row>
    <row r="614" spans="5:17" s="1" customFormat="1" x14ac:dyDescent="0.2">
      <c r="E614" s="4"/>
      <c r="F614" s="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7"/>
    </row>
    <row r="615" spans="5:17" s="1" customFormat="1" x14ac:dyDescent="0.2">
      <c r="E615" s="4"/>
      <c r="F615" s="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7"/>
    </row>
    <row r="616" spans="5:17" s="1" customFormat="1" x14ac:dyDescent="0.2">
      <c r="E616" s="4"/>
      <c r="F616" s="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7"/>
    </row>
    <row r="617" spans="5:17" s="1" customFormat="1" x14ac:dyDescent="0.2">
      <c r="E617" s="4"/>
      <c r="F617" s="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7"/>
    </row>
    <row r="618" spans="5:17" s="1" customFormat="1" x14ac:dyDescent="0.2">
      <c r="E618" s="4"/>
      <c r="F618" s="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7"/>
    </row>
    <row r="619" spans="5:17" s="1" customFormat="1" x14ac:dyDescent="0.2">
      <c r="E619" s="4"/>
      <c r="F619" s="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7"/>
    </row>
    <row r="620" spans="5:17" s="1" customFormat="1" x14ac:dyDescent="0.2">
      <c r="E620" s="4"/>
      <c r="F620" s="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7"/>
    </row>
    <row r="621" spans="5:17" s="1" customFormat="1" x14ac:dyDescent="0.2">
      <c r="E621" s="4"/>
      <c r="F621" s="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7"/>
    </row>
    <row r="622" spans="5:17" s="1" customFormat="1" x14ac:dyDescent="0.2">
      <c r="E622" s="4"/>
      <c r="F622" s="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7"/>
    </row>
    <row r="623" spans="5:17" s="1" customFormat="1" x14ac:dyDescent="0.2">
      <c r="E623" s="4"/>
      <c r="F623" s="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7"/>
    </row>
    <row r="624" spans="5:17" s="1" customFormat="1" x14ac:dyDescent="0.2">
      <c r="E624" s="4"/>
      <c r="F624" s="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7"/>
    </row>
    <row r="625" spans="5:17" s="1" customFormat="1" x14ac:dyDescent="0.2">
      <c r="E625" s="4"/>
      <c r="F625" s="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7"/>
    </row>
    <row r="626" spans="5:17" s="1" customFormat="1" x14ac:dyDescent="0.2">
      <c r="E626" s="4"/>
      <c r="F626" s="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7"/>
    </row>
    <row r="627" spans="5:17" s="1" customFormat="1" x14ac:dyDescent="0.2">
      <c r="E627" s="4"/>
      <c r="F627" s="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7"/>
    </row>
    <row r="628" spans="5:17" s="1" customFormat="1" x14ac:dyDescent="0.2">
      <c r="E628" s="4"/>
      <c r="F628" s="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7"/>
    </row>
    <row r="629" spans="5:17" s="1" customFormat="1" x14ac:dyDescent="0.2">
      <c r="E629" s="4"/>
      <c r="F629" s="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7"/>
    </row>
    <row r="630" spans="5:17" s="1" customFormat="1" x14ac:dyDescent="0.2">
      <c r="E630" s="4"/>
      <c r="F630" s="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7"/>
    </row>
    <row r="631" spans="5:17" s="1" customFormat="1" x14ac:dyDescent="0.2">
      <c r="E631" s="4"/>
      <c r="F631" s="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7"/>
    </row>
    <row r="632" spans="5:17" s="1" customFormat="1" x14ac:dyDescent="0.2">
      <c r="E632" s="4"/>
      <c r="F632" s="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7"/>
    </row>
    <row r="633" spans="5:17" s="1" customFormat="1" x14ac:dyDescent="0.2">
      <c r="E633" s="4"/>
      <c r="F633" s="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7"/>
    </row>
    <row r="634" spans="5:17" s="1" customFormat="1" x14ac:dyDescent="0.2">
      <c r="E634" s="4"/>
      <c r="F634" s="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7"/>
    </row>
    <row r="635" spans="5:17" s="1" customFormat="1" x14ac:dyDescent="0.2">
      <c r="E635" s="4"/>
      <c r="F635" s="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7"/>
    </row>
    <row r="636" spans="5:17" s="1" customFormat="1" x14ac:dyDescent="0.2">
      <c r="E636" s="4"/>
      <c r="F636" s="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7"/>
    </row>
    <row r="637" spans="5:17" s="1" customFormat="1" x14ac:dyDescent="0.2">
      <c r="E637" s="4"/>
      <c r="F637" s="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7"/>
    </row>
    <row r="638" spans="5:17" s="1" customFormat="1" x14ac:dyDescent="0.2">
      <c r="E638" s="4"/>
      <c r="F638" s="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7"/>
    </row>
    <row r="639" spans="5:17" s="1" customFormat="1" x14ac:dyDescent="0.2">
      <c r="E639" s="4"/>
      <c r="F639" s="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7"/>
    </row>
    <row r="640" spans="5:17" s="1" customFormat="1" x14ac:dyDescent="0.2">
      <c r="E640" s="4"/>
      <c r="F640" s="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7"/>
    </row>
    <row r="641" spans="5:17" s="1" customFormat="1" x14ac:dyDescent="0.2">
      <c r="E641" s="4"/>
      <c r="F641" s="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7"/>
    </row>
    <row r="642" spans="5:17" s="1" customFormat="1" x14ac:dyDescent="0.2">
      <c r="E642" s="4"/>
      <c r="F642" s="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7"/>
    </row>
    <row r="643" spans="5:17" s="1" customFormat="1" x14ac:dyDescent="0.2">
      <c r="E643" s="4"/>
      <c r="F643" s="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7"/>
    </row>
    <row r="644" spans="5:17" s="1" customFormat="1" x14ac:dyDescent="0.2">
      <c r="E644" s="4"/>
      <c r="F644" s="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7"/>
    </row>
    <row r="645" spans="5:17" s="1" customFormat="1" x14ac:dyDescent="0.2">
      <c r="E645" s="4"/>
      <c r="F645" s="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7"/>
    </row>
    <row r="646" spans="5:17" s="1" customFormat="1" x14ac:dyDescent="0.2">
      <c r="E646" s="4"/>
      <c r="F646" s="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7"/>
    </row>
    <row r="647" spans="5:17" s="1" customFormat="1" x14ac:dyDescent="0.2">
      <c r="E647" s="4"/>
      <c r="F647" s="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7"/>
    </row>
    <row r="648" spans="5:17" s="1" customFormat="1" x14ac:dyDescent="0.2">
      <c r="E648" s="4"/>
      <c r="F648" s="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7"/>
    </row>
    <row r="649" spans="5:17" s="1" customFormat="1" x14ac:dyDescent="0.2">
      <c r="E649" s="4"/>
      <c r="F649" s="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7"/>
    </row>
    <row r="650" spans="5:17" s="1" customFormat="1" x14ac:dyDescent="0.2">
      <c r="E650" s="4"/>
      <c r="F650" s="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7"/>
    </row>
    <row r="651" spans="5:17" s="1" customFormat="1" x14ac:dyDescent="0.2">
      <c r="E651" s="4"/>
      <c r="F651" s="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7"/>
    </row>
    <row r="652" spans="5:17" s="1" customFormat="1" x14ac:dyDescent="0.2">
      <c r="E652" s="4"/>
      <c r="F652" s="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7"/>
    </row>
    <row r="653" spans="5:17" s="1" customFormat="1" x14ac:dyDescent="0.2">
      <c r="E653" s="4"/>
      <c r="F653" s="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7"/>
    </row>
    <row r="654" spans="5:17" s="1" customFormat="1" x14ac:dyDescent="0.2">
      <c r="E654" s="4"/>
      <c r="F654" s="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7"/>
    </row>
    <row r="655" spans="5:17" s="1" customFormat="1" x14ac:dyDescent="0.2">
      <c r="E655" s="4"/>
      <c r="F655" s="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7"/>
    </row>
    <row r="656" spans="5:17" s="1" customFormat="1" x14ac:dyDescent="0.2">
      <c r="E656" s="4"/>
      <c r="F656" s="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7"/>
    </row>
    <row r="657" spans="5:17" s="1" customFormat="1" x14ac:dyDescent="0.2">
      <c r="E657" s="4"/>
      <c r="F657" s="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7"/>
    </row>
    <row r="658" spans="5:17" s="1" customFormat="1" x14ac:dyDescent="0.2">
      <c r="E658" s="4"/>
      <c r="F658" s="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7"/>
    </row>
    <row r="659" spans="5:17" s="1" customFormat="1" x14ac:dyDescent="0.2">
      <c r="E659" s="4"/>
      <c r="F659" s="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7"/>
    </row>
    <row r="660" spans="5:17" s="1" customFormat="1" x14ac:dyDescent="0.2">
      <c r="E660" s="4"/>
      <c r="F660" s="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7"/>
    </row>
    <row r="661" spans="5:17" s="1" customFormat="1" x14ac:dyDescent="0.2">
      <c r="E661" s="4"/>
      <c r="F661" s="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7"/>
    </row>
    <row r="662" spans="5:17" s="1" customFormat="1" x14ac:dyDescent="0.2">
      <c r="E662" s="4"/>
      <c r="F662" s="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7"/>
    </row>
    <row r="663" spans="5:17" s="1" customFormat="1" x14ac:dyDescent="0.2">
      <c r="E663" s="4"/>
      <c r="F663" s="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7"/>
    </row>
    <row r="664" spans="5:17" s="1" customFormat="1" x14ac:dyDescent="0.2">
      <c r="E664" s="4"/>
      <c r="F664" s="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7"/>
    </row>
    <row r="665" spans="5:17" s="1" customFormat="1" x14ac:dyDescent="0.2">
      <c r="E665" s="4"/>
      <c r="F665" s="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7"/>
    </row>
    <row r="666" spans="5:17" s="1" customFormat="1" x14ac:dyDescent="0.2">
      <c r="E666" s="4"/>
      <c r="F666" s="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7"/>
    </row>
    <row r="667" spans="5:17" s="1" customFormat="1" x14ac:dyDescent="0.2">
      <c r="E667" s="4"/>
      <c r="F667" s="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7"/>
    </row>
    <row r="668" spans="5:17" s="1" customFormat="1" x14ac:dyDescent="0.2">
      <c r="E668" s="4"/>
      <c r="F668" s="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7"/>
    </row>
    <row r="669" spans="5:17" s="1" customFormat="1" x14ac:dyDescent="0.2">
      <c r="E669" s="4"/>
      <c r="F669" s="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7"/>
    </row>
    <row r="670" spans="5:17" s="1" customFormat="1" x14ac:dyDescent="0.2">
      <c r="E670" s="4"/>
      <c r="F670" s="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7"/>
    </row>
    <row r="671" spans="5:17" s="1" customFormat="1" x14ac:dyDescent="0.2">
      <c r="E671" s="4"/>
      <c r="F671" s="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7"/>
    </row>
    <row r="672" spans="5:17" s="1" customFormat="1" x14ac:dyDescent="0.2">
      <c r="E672" s="4"/>
      <c r="F672" s="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7"/>
    </row>
    <row r="673" spans="5:17" s="1" customFormat="1" x14ac:dyDescent="0.2">
      <c r="E673" s="4"/>
      <c r="F673" s="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7"/>
    </row>
    <row r="674" spans="5:17" s="1" customFormat="1" x14ac:dyDescent="0.2">
      <c r="E674" s="4"/>
      <c r="F674" s="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7"/>
    </row>
    <row r="675" spans="5:17" s="1" customFormat="1" x14ac:dyDescent="0.2">
      <c r="E675" s="4"/>
      <c r="F675" s="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7"/>
    </row>
    <row r="676" spans="5:17" s="1" customFormat="1" x14ac:dyDescent="0.2">
      <c r="E676" s="4"/>
      <c r="F676" s="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7"/>
    </row>
    <row r="677" spans="5:17" s="1" customFormat="1" x14ac:dyDescent="0.2">
      <c r="E677" s="4"/>
      <c r="F677" s="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7"/>
    </row>
    <row r="678" spans="5:17" s="1" customFormat="1" x14ac:dyDescent="0.2">
      <c r="E678" s="4"/>
      <c r="F678" s="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7"/>
    </row>
    <row r="679" spans="5:17" s="1" customFormat="1" x14ac:dyDescent="0.2">
      <c r="E679" s="4"/>
      <c r="F679" s="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7"/>
    </row>
    <row r="680" spans="5:17" s="1" customFormat="1" x14ac:dyDescent="0.2">
      <c r="E680" s="4"/>
      <c r="F680" s="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7"/>
    </row>
    <row r="681" spans="5:17" s="1" customFormat="1" x14ac:dyDescent="0.2">
      <c r="E681" s="4"/>
      <c r="F681" s="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7"/>
    </row>
    <row r="682" spans="5:17" s="1" customFormat="1" x14ac:dyDescent="0.2">
      <c r="E682" s="4"/>
      <c r="F682" s="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7"/>
    </row>
    <row r="683" spans="5:17" s="1" customFormat="1" x14ac:dyDescent="0.2">
      <c r="E683" s="4"/>
      <c r="F683" s="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7"/>
    </row>
    <row r="684" spans="5:17" s="1" customFormat="1" x14ac:dyDescent="0.2">
      <c r="E684" s="4"/>
      <c r="F684" s="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7"/>
    </row>
    <row r="685" spans="5:17" s="1" customFormat="1" x14ac:dyDescent="0.2">
      <c r="E685" s="4"/>
      <c r="F685" s="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7"/>
    </row>
    <row r="686" spans="5:17" s="1" customFormat="1" x14ac:dyDescent="0.2">
      <c r="E686" s="4"/>
      <c r="F686" s="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7"/>
    </row>
    <row r="687" spans="5:17" s="1" customFormat="1" x14ac:dyDescent="0.2">
      <c r="E687" s="4"/>
      <c r="F687" s="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7"/>
    </row>
    <row r="688" spans="5:17" s="1" customFormat="1" x14ac:dyDescent="0.2">
      <c r="E688" s="4"/>
      <c r="F688" s="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7"/>
    </row>
    <row r="689" spans="5:17" s="1" customFormat="1" x14ac:dyDescent="0.2">
      <c r="E689" s="4"/>
      <c r="F689" s="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7"/>
    </row>
    <row r="690" spans="5:17" s="1" customFormat="1" x14ac:dyDescent="0.2">
      <c r="E690" s="4"/>
      <c r="F690" s="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7"/>
    </row>
    <row r="691" spans="5:17" s="1" customFormat="1" x14ac:dyDescent="0.2">
      <c r="E691" s="4"/>
      <c r="F691" s="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7"/>
    </row>
    <row r="692" spans="5:17" s="1" customFormat="1" x14ac:dyDescent="0.2">
      <c r="E692" s="4"/>
      <c r="F692" s="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7"/>
    </row>
    <row r="693" spans="5:17" s="1" customFormat="1" x14ac:dyDescent="0.2">
      <c r="E693" s="4"/>
      <c r="F693" s="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7"/>
    </row>
    <row r="694" spans="5:17" s="1" customFormat="1" x14ac:dyDescent="0.2">
      <c r="E694" s="4"/>
      <c r="F694" s="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7"/>
    </row>
    <row r="695" spans="5:17" s="1" customFormat="1" x14ac:dyDescent="0.2">
      <c r="E695" s="4"/>
      <c r="F695" s="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7"/>
    </row>
    <row r="696" spans="5:17" s="1" customFormat="1" x14ac:dyDescent="0.2">
      <c r="E696" s="4"/>
      <c r="F696" s="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7"/>
    </row>
    <row r="697" spans="5:17" s="1" customFormat="1" x14ac:dyDescent="0.2">
      <c r="E697" s="4"/>
      <c r="F697" s="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7"/>
    </row>
    <row r="698" spans="5:17" s="1" customFormat="1" x14ac:dyDescent="0.2">
      <c r="E698" s="4"/>
      <c r="F698" s="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7"/>
    </row>
    <row r="699" spans="5:17" s="1" customFormat="1" x14ac:dyDescent="0.2">
      <c r="E699" s="4"/>
      <c r="F699" s="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7"/>
    </row>
    <row r="700" spans="5:17" s="1" customFormat="1" x14ac:dyDescent="0.2">
      <c r="E700" s="4"/>
      <c r="F700" s="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7"/>
    </row>
    <row r="701" spans="5:17" s="1" customFormat="1" x14ac:dyDescent="0.2">
      <c r="E701" s="4"/>
      <c r="F701" s="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7"/>
    </row>
    <row r="702" spans="5:17" s="1" customFormat="1" x14ac:dyDescent="0.2">
      <c r="E702" s="4"/>
      <c r="F702" s="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7"/>
    </row>
    <row r="703" spans="5:17" s="1" customFormat="1" x14ac:dyDescent="0.2">
      <c r="E703" s="4"/>
      <c r="F703" s="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7"/>
    </row>
    <row r="704" spans="5:17" s="1" customFormat="1" x14ac:dyDescent="0.2">
      <c r="E704" s="4"/>
      <c r="F704" s="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7"/>
    </row>
    <row r="705" spans="5:17" s="1" customFormat="1" x14ac:dyDescent="0.2">
      <c r="E705" s="4"/>
      <c r="F705" s="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7"/>
    </row>
    <row r="706" spans="5:17" s="1" customFormat="1" x14ac:dyDescent="0.2">
      <c r="E706" s="4"/>
      <c r="F706" s="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7"/>
    </row>
    <row r="707" spans="5:17" s="1" customFormat="1" x14ac:dyDescent="0.2">
      <c r="E707" s="4"/>
      <c r="F707" s="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7"/>
    </row>
    <row r="708" spans="5:17" s="1" customFormat="1" x14ac:dyDescent="0.2">
      <c r="E708" s="4"/>
      <c r="F708" s="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7"/>
    </row>
    <row r="709" spans="5:17" s="1" customFormat="1" x14ac:dyDescent="0.2">
      <c r="E709" s="4"/>
      <c r="F709" s="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7"/>
    </row>
    <row r="710" spans="5:17" s="1" customFormat="1" x14ac:dyDescent="0.2">
      <c r="E710" s="4"/>
      <c r="F710" s="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7"/>
    </row>
    <row r="711" spans="5:17" s="1" customFormat="1" x14ac:dyDescent="0.2">
      <c r="E711" s="4"/>
      <c r="F711" s="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7"/>
    </row>
    <row r="712" spans="5:17" s="1" customFormat="1" x14ac:dyDescent="0.2">
      <c r="E712" s="4"/>
      <c r="F712" s="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7"/>
    </row>
    <row r="713" spans="5:17" s="1" customFormat="1" x14ac:dyDescent="0.2">
      <c r="E713" s="4"/>
      <c r="F713" s="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7"/>
    </row>
    <row r="714" spans="5:17" s="1" customFormat="1" x14ac:dyDescent="0.2">
      <c r="E714" s="4"/>
      <c r="F714" s="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7"/>
    </row>
    <row r="715" spans="5:17" s="1" customFormat="1" x14ac:dyDescent="0.2">
      <c r="E715" s="4"/>
      <c r="F715" s="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7"/>
    </row>
    <row r="716" spans="5:17" s="1" customFormat="1" x14ac:dyDescent="0.2">
      <c r="E716" s="4"/>
      <c r="F716" s="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7"/>
    </row>
    <row r="717" spans="5:17" s="1" customFormat="1" x14ac:dyDescent="0.2">
      <c r="E717" s="4"/>
      <c r="F717" s="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7"/>
    </row>
    <row r="718" spans="5:17" s="1" customFormat="1" x14ac:dyDescent="0.2">
      <c r="E718" s="4"/>
      <c r="F718" s="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7"/>
    </row>
    <row r="719" spans="5:17" s="1" customFormat="1" x14ac:dyDescent="0.2">
      <c r="E719" s="4"/>
      <c r="F719" s="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7"/>
    </row>
    <row r="720" spans="5:17" s="1" customFormat="1" x14ac:dyDescent="0.2">
      <c r="E720" s="4"/>
      <c r="F720" s="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7"/>
    </row>
    <row r="721" spans="5:17" s="1" customFormat="1" x14ac:dyDescent="0.2">
      <c r="E721" s="4"/>
      <c r="F721" s="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7"/>
    </row>
    <row r="722" spans="5:17" s="1" customFormat="1" x14ac:dyDescent="0.2">
      <c r="E722" s="4"/>
      <c r="F722" s="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7"/>
    </row>
    <row r="723" spans="5:17" s="1" customFormat="1" x14ac:dyDescent="0.2">
      <c r="E723" s="4"/>
      <c r="F723" s="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7"/>
    </row>
    <row r="724" spans="5:17" s="1" customFormat="1" x14ac:dyDescent="0.2">
      <c r="E724" s="4"/>
      <c r="F724" s="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7"/>
    </row>
    <row r="725" spans="5:17" s="1" customFormat="1" x14ac:dyDescent="0.2">
      <c r="E725" s="4"/>
      <c r="F725" s="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7"/>
    </row>
    <row r="726" spans="5:17" s="1" customFormat="1" x14ac:dyDescent="0.2">
      <c r="E726" s="4"/>
      <c r="F726" s="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7"/>
    </row>
    <row r="727" spans="5:17" s="1" customFormat="1" x14ac:dyDescent="0.2">
      <c r="E727" s="4"/>
      <c r="F727" s="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7"/>
    </row>
    <row r="728" spans="5:17" s="1" customFormat="1" x14ac:dyDescent="0.2">
      <c r="E728" s="4"/>
      <c r="F728" s="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7"/>
    </row>
    <row r="729" spans="5:17" s="1" customFormat="1" x14ac:dyDescent="0.2">
      <c r="E729" s="4"/>
      <c r="F729" s="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7"/>
    </row>
    <row r="730" spans="5:17" s="1" customFormat="1" x14ac:dyDescent="0.2">
      <c r="E730" s="4"/>
      <c r="F730" s="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7"/>
    </row>
    <row r="731" spans="5:17" s="1" customFormat="1" x14ac:dyDescent="0.2">
      <c r="E731" s="4"/>
      <c r="F731" s="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7"/>
    </row>
    <row r="732" spans="5:17" s="1" customFormat="1" x14ac:dyDescent="0.2">
      <c r="E732" s="4"/>
      <c r="F732" s="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7"/>
    </row>
    <row r="733" spans="5:17" s="1" customFormat="1" x14ac:dyDescent="0.2">
      <c r="E733" s="4"/>
      <c r="F733" s="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7"/>
    </row>
    <row r="734" spans="5:17" s="1" customFormat="1" x14ac:dyDescent="0.2">
      <c r="E734" s="4"/>
      <c r="F734" s="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7"/>
    </row>
    <row r="735" spans="5:17" s="1" customFormat="1" x14ac:dyDescent="0.2">
      <c r="E735" s="4"/>
      <c r="F735" s="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7"/>
    </row>
    <row r="736" spans="5:17" s="1" customFormat="1" x14ac:dyDescent="0.2">
      <c r="E736" s="4"/>
      <c r="F736" s="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7"/>
    </row>
    <row r="737" spans="5:17" s="1" customFormat="1" x14ac:dyDescent="0.2">
      <c r="E737" s="4"/>
      <c r="F737" s="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7"/>
    </row>
    <row r="738" spans="5:17" s="1" customFormat="1" x14ac:dyDescent="0.2">
      <c r="E738" s="4"/>
      <c r="F738" s="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7"/>
    </row>
    <row r="739" spans="5:17" s="1" customFormat="1" x14ac:dyDescent="0.2">
      <c r="E739" s="4"/>
      <c r="F739" s="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7"/>
    </row>
    <row r="740" spans="5:17" s="1" customFormat="1" x14ac:dyDescent="0.2">
      <c r="E740" s="4"/>
      <c r="F740" s="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7"/>
    </row>
    <row r="741" spans="5:17" s="1" customFormat="1" x14ac:dyDescent="0.2">
      <c r="E741" s="4"/>
      <c r="F741" s="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7"/>
    </row>
    <row r="742" spans="5:17" s="1" customFormat="1" x14ac:dyDescent="0.2">
      <c r="E742" s="4"/>
      <c r="F742" s="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7"/>
    </row>
    <row r="743" spans="5:17" s="1" customFormat="1" x14ac:dyDescent="0.2">
      <c r="E743" s="4"/>
      <c r="F743" s="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7"/>
    </row>
    <row r="744" spans="5:17" s="1" customFormat="1" x14ac:dyDescent="0.2">
      <c r="E744" s="4"/>
      <c r="F744" s="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7"/>
    </row>
    <row r="745" spans="5:17" s="1" customFormat="1" x14ac:dyDescent="0.2">
      <c r="E745" s="4"/>
      <c r="F745" s="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7"/>
    </row>
    <row r="746" spans="5:17" s="1" customFormat="1" x14ac:dyDescent="0.2">
      <c r="E746" s="4"/>
      <c r="F746" s="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7"/>
    </row>
    <row r="747" spans="5:17" s="1" customFormat="1" x14ac:dyDescent="0.2">
      <c r="E747" s="4"/>
      <c r="F747" s="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7"/>
    </row>
    <row r="748" spans="5:17" s="1" customFormat="1" x14ac:dyDescent="0.2">
      <c r="E748" s="4"/>
      <c r="F748" s="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7"/>
    </row>
    <row r="749" spans="5:17" s="1" customFormat="1" x14ac:dyDescent="0.2">
      <c r="E749" s="4"/>
      <c r="F749" s="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7"/>
    </row>
    <row r="750" spans="5:17" s="1" customFormat="1" x14ac:dyDescent="0.2">
      <c r="E750" s="4"/>
      <c r="F750" s="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7"/>
    </row>
    <row r="751" spans="5:17" s="1" customFormat="1" x14ac:dyDescent="0.2">
      <c r="E751" s="4"/>
      <c r="F751" s="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7"/>
    </row>
    <row r="752" spans="5:17" s="1" customFormat="1" x14ac:dyDescent="0.2">
      <c r="E752" s="4"/>
      <c r="F752" s="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7"/>
    </row>
    <row r="753" spans="5:17" s="1" customFormat="1" x14ac:dyDescent="0.2">
      <c r="E753" s="4"/>
      <c r="F753" s="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7"/>
    </row>
    <row r="754" spans="5:17" s="1" customFormat="1" x14ac:dyDescent="0.2">
      <c r="E754" s="4"/>
      <c r="F754" s="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7"/>
    </row>
    <row r="755" spans="5:17" s="1" customFormat="1" x14ac:dyDescent="0.2">
      <c r="E755" s="4"/>
      <c r="F755" s="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7"/>
    </row>
    <row r="756" spans="5:17" s="1" customFormat="1" x14ac:dyDescent="0.2">
      <c r="E756" s="4"/>
      <c r="F756" s="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7"/>
    </row>
    <row r="757" spans="5:17" s="1" customFormat="1" x14ac:dyDescent="0.2">
      <c r="E757" s="4"/>
      <c r="F757" s="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7"/>
    </row>
    <row r="758" spans="5:17" s="1" customFormat="1" x14ac:dyDescent="0.2">
      <c r="E758" s="4"/>
      <c r="F758" s="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7"/>
    </row>
    <row r="759" spans="5:17" s="1" customFormat="1" x14ac:dyDescent="0.2">
      <c r="E759" s="4"/>
      <c r="F759" s="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7"/>
    </row>
    <row r="760" spans="5:17" s="1" customFormat="1" x14ac:dyDescent="0.2">
      <c r="E760" s="4"/>
      <c r="F760" s="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7"/>
    </row>
    <row r="761" spans="5:17" s="1" customFormat="1" x14ac:dyDescent="0.2">
      <c r="E761" s="4"/>
      <c r="F761" s="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7"/>
    </row>
    <row r="762" spans="5:17" s="1" customFormat="1" x14ac:dyDescent="0.2">
      <c r="E762" s="4"/>
      <c r="F762" s="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7"/>
    </row>
    <row r="763" spans="5:17" s="1" customFormat="1" x14ac:dyDescent="0.2">
      <c r="E763" s="4"/>
      <c r="F763" s="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7"/>
    </row>
    <row r="764" spans="5:17" s="1" customFormat="1" x14ac:dyDescent="0.2">
      <c r="E764" s="4"/>
      <c r="F764" s="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7"/>
    </row>
    <row r="765" spans="5:17" s="1" customFormat="1" x14ac:dyDescent="0.2">
      <c r="E765" s="4"/>
      <c r="F765" s="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7"/>
    </row>
    <row r="766" spans="5:17" s="1" customFormat="1" x14ac:dyDescent="0.2">
      <c r="E766" s="4"/>
      <c r="F766" s="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7"/>
    </row>
    <row r="767" spans="5:17" s="1" customFormat="1" x14ac:dyDescent="0.2">
      <c r="E767" s="4"/>
      <c r="F767" s="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7"/>
    </row>
    <row r="768" spans="5:17" s="1" customFormat="1" x14ac:dyDescent="0.2">
      <c r="E768" s="4"/>
      <c r="F768" s="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7"/>
    </row>
    <row r="769" spans="5:17" s="1" customFormat="1" x14ac:dyDescent="0.2">
      <c r="E769" s="4"/>
      <c r="F769" s="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7"/>
    </row>
    <row r="770" spans="5:17" s="1" customFormat="1" x14ac:dyDescent="0.2">
      <c r="E770" s="4"/>
      <c r="F770" s="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7"/>
    </row>
    <row r="771" spans="5:17" s="1" customFormat="1" x14ac:dyDescent="0.2">
      <c r="E771" s="4"/>
      <c r="F771" s="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7"/>
    </row>
    <row r="772" spans="5:17" s="1" customFormat="1" x14ac:dyDescent="0.2">
      <c r="E772" s="4"/>
      <c r="F772" s="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7"/>
    </row>
    <row r="773" spans="5:17" s="1" customFormat="1" x14ac:dyDescent="0.2">
      <c r="E773" s="4"/>
      <c r="F773" s="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7"/>
    </row>
    <row r="774" spans="5:17" s="1" customFormat="1" x14ac:dyDescent="0.2">
      <c r="E774" s="4"/>
      <c r="F774" s="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7"/>
    </row>
    <row r="775" spans="5:17" s="1" customFormat="1" x14ac:dyDescent="0.2">
      <c r="E775" s="4"/>
      <c r="F775" s="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7"/>
    </row>
    <row r="776" spans="5:17" s="1" customFormat="1" x14ac:dyDescent="0.2">
      <c r="E776" s="4"/>
      <c r="F776" s="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7"/>
    </row>
    <row r="777" spans="5:17" s="1" customFormat="1" x14ac:dyDescent="0.2">
      <c r="E777" s="4"/>
      <c r="F777" s="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7"/>
    </row>
    <row r="778" spans="5:17" s="1" customFormat="1" x14ac:dyDescent="0.2">
      <c r="E778" s="4"/>
      <c r="F778" s="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7"/>
    </row>
    <row r="779" spans="5:17" s="1" customFormat="1" x14ac:dyDescent="0.2">
      <c r="E779" s="4"/>
      <c r="F779" s="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7"/>
    </row>
    <row r="780" spans="5:17" s="1" customFormat="1" x14ac:dyDescent="0.2">
      <c r="E780" s="4"/>
      <c r="F780" s="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7"/>
    </row>
    <row r="781" spans="5:17" s="1" customFormat="1" x14ac:dyDescent="0.2">
      <c r="E781" s="4"/>
      <c r="F781" s="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7"/>
    </row>
    <row r="782" spans="5:17" s="1" customFormat="1" x14ac:dyDescent="0.2">
      <c r="E782" s="4"/>
      <c r="F782" s="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7"/>
    </row>
    <row r="783" spans="5:17" s="1" customFormat="1" x14ac:dyDescent="0.2">
      <c r="E783" s="4"/>
      <c r="F783" s="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7"/>
    </row>
    <row r="784" spans="5:17" s="1" customFormat="1" x14ac:dyDescent="0.2">
      <c r="E784" s="4"/>
      <c r="F784" s="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7"/>
    </row>
    <row r="785" spans="5:17" s="1" customFormat="1" x14ac:dyDescent="0.2">
      <c r="E785" s="4"/>
      <c r="F785" s="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7"/>
    </row>
    <row r="786" spans="5:17" s="1" customFormat="1" x14ac:dyDescent="0.2">
      <c r="E786" s="4"/>
      <c r="F786" s="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7"/>
    </row>
    <row r="787" spans="5:17" s="1" customFormat="1" x14ac:dyDescent="0.2">
      <c r="E787" s="4"/>
      <c r="F787" s="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7"/>
    </row>
    <row r="788" spans="5:17" s="1" customFormat="1" x14ac:dyDescent="0.2">
      <c r="E788" s="4"/>
      <c r="F788" s="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7"/>
    </row>
    <row r="789" spans="5:17" s="1" customFormat="1" x14ac:dyDescent="0.2">
      <c r="E789" s="4"/>
      <c r="F789" s="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7"/>
    </row>
    <row r="790" spans="5:17" s="1" customFormat="1" x14ac:dyDescent="0.2">
      <c r="E790" s="4"/>
      <c r="F790" s="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7"/>
    </row>
    <row r="791" spans="5:17" s="1" customFormat="1" x14ac:dyDescent="0.2">
      <c r="E791" s="4"/>
      <c r="F791" s="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7"/>
    </row>
    <row r="792" spans="5:17" s="1" customFormat="1" x14ac:dyDescent="0.2">
      <c r="E792" s="4"/>
      <c r="F792" s="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7"/>
    </row>
    <row r="793" spans="5:17" s="1" customFormat="1" x14ac:dyDescent="0.2">
      <c r="E793" s="4"/>
      <c r="F793" s="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7"/>
    </row>
    <row r="794" spans="5:17" s="1" customFormat="1" x14ac:dyDescent="0.2">
      <c r="E794" s="4"/>
      <c r="F794" s="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7"/>
    </row>
    <row r="795" spans="5:17" s="1" customFormat="1" x14ac:dyDescent="0.2">
      <c r="E795" s="4"/>
      <c r="F795" s="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7"/>
    </row>
    <row r="796" spans="5:17" s="1" customFormat="1" x14ac:dyDescent="0.2">
      <c r="E796" s="4"/>
      <c r="F796" s="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7"/>
    </row>
    <row r="797" spans="5:17" s="1" customFormat="1" x14ac:dyDescent="0.2">
      <c r="E797" s="4"/>
      <c r="F797" s="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7"/>
    </row>
    <row r="798" spans="5:17" s="1" customFormat="1" x14ac:dyDescent="0.2">
      <c r="E798" s="4"/>
      <c r="F798" s="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7"/>
    </row>
    <row r="799" spans="5:17" s="1" customFormat="1" x14ac:dyDescent="0.2">
      <c r="E799" s="4"/>
      <c r="F799" s="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7"/>
    </row>
    <row r="800" spans="5:17" s="1" customFormat="1" x14ac:dyDescent="0.2">
      <c r="E800" s="4"/>
      <c r="F800" s="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7"/>
    </row>
    <row r="801" spans="5:17" s="1" customFormat="1" x14ac:dyDescent="0.2">
      <c r="E801" s="4"/>
      <c r="F801" s="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7"/>
    </row>
    <row r="802" spans="5:17" s="1" customFormat="1" x14ac:dyDescent="0.2">
      <c r="E802" s="4"/>
      <c r="F802" s="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7"/>
    </row>
    <row r="803" spans="5:17" s="1" customFormat="1" x14ac:dyDescent="0.2">
      <c r="E803" s="4"/>
      <c r="F803" s="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7"/>
    </row>
    <row r="804" spans="5:17" s="1" customFormat="1" x14ac:dyDescent="0.2">
      <c r="E804" s="4"/>
      <c r="F804" s="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7"/>
    </row>
    <row r="805" spans="5:17" s="1" customFormat="1" x14ac:dyDescent="0.2">
      <c r="E805" s="4"/>
      <c r="F805" s="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7"/>
    </row>
    <row r="806" spans="5:17" s="1" customFormat="1" x14ac:dyDescent="0.2">
      <c r="E806" s="4"/>
      <c r="F806" s="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7"/>
    </row>
    <row r="807" spans="5:17" s="1" customFormat="1" x14ac:dyDescent="0.2">
      <c r="E807" s="4"/>
      <c r="F807" s="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7"/>
    </row>
    <row r="808" spans="5:17" s="1" customFormat="1" x14ac:dyDescent="0.2">
      <c r="E808" s="4"/>
      <c r="F808" s="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7"/>
    </row>
    <row r="809" spans="5:17" s="1" customFormat="1" x14ac:dyDescent="0.2">
      <c r="E809" s="4"/>
      <c r="F809" s="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7"/>
    </row>
    <row r="810" spans="5:17" s="1" customFormat="1" x14ac:dyDescent="0.2">
      <c r="E810" s="4"/>
      <c r="F810" s="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7"/>
    </row>
    <row r="811" spans="5:17" s="1" customFormat="1" x14ac:dyDescent="0.2">
      <c r="E811" s="4"/>
      <c r="F811" s="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7"/>
    </row>
    <row r="812" spans="5:17" s="1" customFormat="1" x14ac:dyDescent="0.2">
      <c r="E812" s="4"/>
      <c r="F812" s="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7"/>
    </row>
    <row r="813" spans="5:17" s="1" customFormat="1" x14ac:dyDescent="0.2">
      <c r="E813" s="4"/>
      <c r="F813" s="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7"/>
    </row>
    <row r="814" spans="5:17" s="1" customFormat="1" x14ac:dyDescent="0.2">
      <c r="E814" s="4"/>
      <c r="F814" s="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7"/>
    </row>
    <row r="815" spans="5:17" s="1" customFormat="1" x14ac:dyDescent="0.2">
      <c r="E815" s="4"/>
      <c r="F815" s="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7"/>
    </row>
    <row r="816" spans="5:17" s="1" customFormat="1" x14ac:dyDescent="0.2">
      <c r="E816" s="4"/>
      <c r="F816" s="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7"/>
    </row>
    <row r="817" spans="5:17" s="1" customFormat="1" x14ac:dyDescent="0.2">
      <c r="E817" s="4"/>
      <c r="F817" s="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7"/>
    </row>
    <row r="818" spans="5:17" s="1" customFormat="1" x14ac:dyDescent="0.2">
      <c r="E818" s="4"/>
      <c r="F818" s="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7"/>
    </row>
    <row r="819" spans="5:17" s="1" customFormat="1" x14ac:dyDescent="0.2">
      <c r="E819" s="4"/>
      <c r="F819" s="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7"/>
    </row>
    <row r="820" spans="5:17" s="1" customFormat="1" x14ac:dyDescent="0.2">
      <c r="E820" s="4"/>
      <c r="F820" s="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7"/>
    </row>
    <row r="821" spans="5:17" s="1" customFormat="1" x14ac:dyDescent="0.2">
      <c r="E821" s="4"/>
      <c r="F821" s="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7"/>
    </row>
    <row r="822" spans="5:17" s="1" customFormat="1" x14ac:dyDescent="0.2">
      <c r="E822" s="4"/>
      <c r="F822" s="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7"/>
    </row>
    <row r="823" spans="5:17" s="1" customFormat="1" x14ac:dyDescent="0.2">
      <c r="E823" s="4"/>
      <c r="F823" s="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7"/>
    </row>
    <row r="824" spans="5:17" s="1" customFormat="1" x14ac:dyDescent="0.2">
      <c r="E824" s="4"/>
      <c r="F824" s="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7"/>
    </row>
    <row r="825" spans="5:17" s="1" customFormat="1" x14ac:dyDescent="0.2">
      <c r="E825" s="4"/>
      <c r="F825" s="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7"/>
    </row>
    <row r="826" spans="5:17" s="1" customFormat="1" x14ac:dyDescent="0.2">
      <c r="E826" s="4"/>
      <c r="F826" s="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7"/>
    </row>
    <row r="827" spans="5:17" s="1" customFormat="1" x14ac:dyDescent="0.2">
      <c r="E827" s="4"/>
      <c r="F827" s="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7"/>
    </row>
    <row r="828" spans="5:17" s="1" customFormat="1" x14ac:dyDescent="0.2">
      <c r="E828" s="4"/>
      <c r="F828" s="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7"/>
    </row>
    <row r="829" spans="5:17" s="1" customFormat="1" x14ac:dyDescent="0.2">
      <c r="E829" s="4"/>
      <c r="F829" s="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7"/>
    </row>
    <row r="830" spans="5:17" s="1" customFormat="1" x14ac:dyDescent="0.2">
      <c r="E830" s="4"/>
      <c r="F830" s="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7"/>
    </row>
    <row r="831" spans="5:17" s="1" customFormat="1" x14ac:dyDescent="0.2">
      <c r="E831" s="4"/>
      <c r="F831" s="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7"/>
    </row>
    <row r="832" spans="5:17" s="1" customFormat="1" x14ac:dyDescent="0.2">
      <c r="E832" s="4"/>
      <c r="F832" s="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7"/>
    </row>
    <row r="833" spans="5:17" s="1" customFormat="1" x14ac:dyDescent="0.2">
      <c r="E833" s="4"/>
      <c r="F833" s="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7"/>
    </row>
    <row r="834" spans="5:17" s="1" customFormat="1" x14ac:dyDescent="0.2">
      <c r="E834" s="4"/>
      <c r="F834" s="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7"/>
    </row>
    <row r="835" spans="5:17" s="1" customFormat="1" x14ac:dyDescent="0.2">
      <c r="E835" s="4"/>
      <c r="F835" s="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7"/>
    </row>
    <row r="836" spans="5:17" s="1" customFormat="1" x14ac:dyDescent="0.2">
      <c r="E836" s="4"/>
      <c r="F836" s="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7"/>
    </row>
    <row r="837" spans="5:17" s="1" customFormat="1" x14ac:dyDescent="0.2">
      <c r="E837" s="4"/>
      <c r="F837" s="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7"/>
    </row>
    <row r="838" spans="5:17" s="1" customFormat="1" x14ac:dyDescent="0.2">
      <c r="E838" s="4"/>
      <c r="F838" s="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7"/>
    </row>
    <row r="839" spans="5:17" s="1" customFormat="1" x14ac:dyDescent="0.2">
      <c r="E839" s="4"/>
      <c r="F839" s="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7"/>
    </row>
    <row r="840" spans="5:17" s="1" customFormat="1" x14ac:dyDescent="0.2">
      <c r="E840" s="4"/>
      <c r="F840" s="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7"/>
    </row>
    <row r="841" spans="5:17" s="1" customFormat="1" x14ac:dyDescent="0.2">
      <c r="E841" s="4"/>
      <c r="F841" s="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7"/>
    </row>
    <row r="842" spans="5:17" s="1" customFormat="1" x14ac:dyDescent="0.2">
      <c r="E842" s="4"/>
      <c r="F842" s="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7"/>
    </row>
    <row r="843" spans="5:17" s="1" customFormat="1" x14ac:dyDescent="0.2">
      <c r="E843" s="4"/>
      <c r="F843" s="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7"/>
    </row>
    <row r="844" spans="5:17" s="1" customFormat="1" x14ac:dyDescent="0.2">
      <c r="E844" s="4"/>
      <c r="F844" s="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7"/>
    </row>
    <row r="845" spans="5:17" s="1" customFormat="1" x14ac:dyDescent="0.2">
      <c r="E845" s="4"/>
      <c r="F845" s="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7"/>
    </row>
    <row r="846" spans="5:17" s="1" customFormat="1" x14ac:dyDescent="0.2">
      <c r="E846" s="4"/>
      <c r="F846" s="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7"/>
    </row>
    <row r="847" spans="5:17" s="1" customFormat="1" x14ac:dyDescent="0.2">
      <c r="E847" s="4"/>
      <c r="F847" s="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7"/>
    </row>
    <row r="848" spans="5:17" s="1" customFormat="1" x14ac:dyDescent="0.2">
      <c r="E848" s="4"/>
      <c r="F848" s="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7"/>
    </row>
    <row r="849" spans="5:17" s="1" customFormat="1" x14ac:dyDescent="0.2">
      <c r="E849" s="4"/>
      <c r="F849" s="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7"/>
    </row>
    <row r="850" spans="5:17" s="1" customFormat="1" x14ac:dyDescent="0.2">
      <c r="E850" s="4"/>
      <c r="F850" s="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7"/>
    </row>
    <row r="851" spans="5:17" s="1" customFormat="1" x14ac:dyDescent="0.2">
      <c r="E851" s="4"/>
      <c r="F851" s="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7"/>
    </row>
    <row r="852" spans="5:17" s="1" customFormat="1" x14ac:dyDescent="0.2">
      <c r="E852" s="4"/>
      <c r="F852" s="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7"/>
    </row>
    <row r="853" spans="5:17" s="1" customFormat="1" x14ac:dyDescent="0.2">
      <c r="E853" s="4"/>
      <c r="F853" s="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7"/>
    </row>
    <row r="854" spans="5:17" s="1" customFormat="1" x14ac:dyDescent="0.2">
      <c r="E854" s="4"/>
      <c r="F854" s="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7"/>
    </row>
    <row r="855" spans="5:17" s="1" customFormat="1" x14ac:dyDescent="0.2">
      <c r="E855" s="4"/>
      <c r="F855" s="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7"/>
    </row>
    <row r="856" spans="5:17" s="1" customFormat="1" x14ac:dyDescent="0.2">
      <c r="E856" s="4"/>
      <c r="F856" s="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7"/>
    </row>
    <row r="857" spans="5:17" s="1" customFormat="1" x14ac:dyDescent="0.2">
      <c r="E857" s="4"/>
      <c r="F857" s="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7"/>
    </row>
    <row r="858" spans="5:17" s="1" customFormat="1" x14ac:dyDescent="0.2">
      <c r="E858" s="4"/>
      <c r="F858" s="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7"/>
    </row>
    <row r="859" spans="5:17" s="1" customFormat="1" x14ac:dyDescent="0.2">
      <c r="E859" s="4"/>
      <c r="F859" s="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7"/>
    </row>
    <row r="860" spans="5:17" s="1" customFormat="1" x14ac:dyDescent="0.2">
      <c r="E860" s="4"/>
      <c r="F860" s="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7"/>
    </row>
    <row r="861" spans="5:17" s="1" customFormat="1" x14ac:dyDescent="0.2">
      <c r="E861" s="4"/>
      <c r="F861" s="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7"/>
    </row>
    <row r="862" spans="5:17" s="1" customFormat="1" x14ac:dyDescent="0.2">
      <c r="E862" s="4"/>
      <c r="F862" s="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7"/>
    </row>
    <row r="863" spans="5:17" s="1" customFormat="1" x14ac:dyDescent="0.2">
      <c r="E863" s="4"/>
      <c r="F863" s="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7"/>
    </row>
    <row r="864" spans="5:17" s="1" customFormat="1" x14ac:dyDescent="0.2">
      <c r="E864" s="4"/>
      <c r="F864" s="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7"/>
    </row>
    <row r="865" spans="5:17" s="1" customFormat="1" x14ac:dyDescent="0.2">
      <c r="E865" s="4"/>
      <c r="F865" s="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7"/>
    </row>
    <row r="866" spans="5:17" s="1" customFormat="1" x14ac:dyDescent="0.2">
      <c r="E866" s="4"/>
      <c r="F866" s="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7"/>
    </row>
    <row r="867" spans="5:17" s="1" customFormat="1" x14ac:dyDescent="0.2">
      <c r="E867" s="4"/>
      <c r="F867" s="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7"/>
    </row>
    <row r="868" spans="5:17" s="1" customFormat="1" x14ac:dyDescent="0.2">
      <c r="E868" s="4"/>
      <c r="F868" s="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7"/>
    </row>
    <row r="869" spans="5:17" s="1" customFormat="1" x14ac:dyDescent="0.2">
      <c r="E869" s="4"/>
      <c r="F869" s="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7"/>
    </row>
    <row r="870" spans="5:17" s="1" customFormat="1" x14ac:dyDescent="0.2">
      <c r="E870" s="4"/>
      <c r="F870" s="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7"/>
    </row>
    <row r="871" spans="5:17" s="1" customFormat="1" x14ac:dyDescent="0.2">
      <c r="E871" s="4"/>
      <c r="F871" s="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7"/>
    </row>
    <row r="872" spans="5:17" s="1" customFormat="1" x14ac:dyDescent="0.2">
      <c r="E872" s="4"/>
      <c r="F872" s="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7"/>
    </row>
    <row r="873" spans="5:17" s="1" customFormat="1" x14ac:dyDescent="0.2">
      <c r="E873" s="4"/>
      <c r="F873" s="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7"/>
    </row>
    <row r="874" spans="5:17" s="1" customFormat="1" x14ac:dyDescent="0.2">
      <c r="E874" s="4"/>
      <c r="F874" s="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7"/>
    </row>
    <row r="875" spans="5:17" s="1" customFormat="1" x14ac:dyDescent="0.2">
      <c r="E875" s="4"/>
      <c r="F875" s="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7"/>
    </row>
    <row r="876" spans="5:17" s="1" customFormat="1" x14ac:dyDescent="0.2">
      <c r="E876" s="4"/>
      <c r="F876" s="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7"/>
    </row>
    <row r="877" spans="5:17" s="1" customFormat="1" x14ac:dyDescent="0.2">
      <c r="E877" s="4"/>
      <c r="F877" s="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7"/>
    </row>
    <row r="878" spans="5:17" s="1" customFormat="1" x14ac:dyDescent="0.2">
      <c r="E878" s="4"/>
      <c r="F878" s="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7"/>
    </row>
    <row r="879" spans="5:17" s="1" customFormat="1" x14ac:dyDescent="0.2">
      <c r="E879" s="4"/>
      <c r="F879" s="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7"/>
    </row>
    <row r="880" spans="5:17" s="1" customFormat="1" x14ac:dyDescent="0.2">
      <c r="E880" s="4"/>
      <c r="F880" s="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7"/>
    </row>
    <row r="881" spans="5:17" s="1" customFormat="1" x14ac:dyDescent="0.2">
      <c r="E881" s="4"/>
      <c r="F881" s="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7"/>
    </row>
    <row r="882" spans="5:17" s="1" customFormat="1" x14ac:dyDescent="0.2">
      <c r="E882" s="4"/>
      <c r="F882" s="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7"/>
    </row>
    <row r="883" spans="5:17" s="1" customFormat="1" x14ac:dyDescent="0.2">
      <c r="E883" s="4"/>
      <c r="F883" s="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7"/>
    </row>
    <row r="884" spans="5:17" s="1" customFormat="1" x14ac:dyDescent="0.2">
      <c r="E884" s="4"/>
      <c r="F884" s="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7"/>
    </row>
    <row r="885" spans="5:17" s="1" customFormat="1" x14ac:dyDescent="0.2">
      <c r="E885" s="4"/>
      <c r="F885" s="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7"/>
    </row>
    <row r="886" spans="5:17" s="1" customFormat="1" x14ac:dyDescent="0.2">
      <c r="E886" s="4"/>
      <c r="F886" s="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7"/>
    </row>
    <row r="887" spans="5:17" s="1" customFormat="1" x14ac:dyDescent="0.2">
      <c r="E887" s="4"/>
      <c r="F887" s="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7"/>
    </row>
    <row r="888" spans="5:17" s="1" customFormat="1" x14ac:dyDescent="0.2">
      <c r="E888" s="4"/>
      <c r="F888" s="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7"/>
    </row>
    <row r="889" spans="5:17" s="1" customFormat="1" x14ac:dyDescent="0.2">
      <c r="E889" s="4"/>
      <c r="F889" s="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7"/>
    </row>
    <row r="890" spans="5:17" s="1" customFormat="1" x14ac:dyDescent="0.2">
      <c r="E890" s="4"/>
      <c r="F890" s="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7"/>
    </row>
    <row r="891" spans="5:17" s="1" customFormat="1" x14ac:dyDescent="0.2">
      <c r="E891" s="4"/>
      <c r="F891" s="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7"/>
    </row>
    <row r="892" spans="5:17" s="1" customFormat="1" x14ac:dyDescent="0.2">
      <c r="E892" s="4"/>
      <c r="F892" s="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7"/>
    </row>
    <row r="893" spans="5:17" s="1" customFormat="1" x14ac:dyDescent="0.2">
      <c r="E893" s="4"/>
      <c r="F893" s="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7"/>
    </row>
    <row r="894" spans="5:17" s="1" customFormat="1" x14ac:dyDescent="0.2">
      <c r="E894" s="4"/>
      <c r="F894" s="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7"/>
    </row>
    <row r="895" spans="5:17" s="1" customFormat="1" x14ac:dyDescent="0.2">
      <c r="E895" s="4"/>
      <c r="F895" s="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7"/>
    </row>
    <row r="896" spans="5:17" s="1" customFormat="1" x14ac:dyDescent="0.2">
      <c r="E896" s="4"/>
      <c r="F896" s="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7"/>
    </row>
    <row r="897" spans="5:17" s="1" customFormat="1" x14ac:dyDescent="0.2">
      <c r="E897" s="4"/>
      <c r="F897" s="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7"/>
    </row>
    <row r="898" spans="5:17" s="1" customFormat="1" x14ac:dyDescent="0.2">
      <c r="E898" s="4"/>
      <c r="F898" s="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7"/>
    </row>
    <row r="899" spans="5:17" s="1" customFormat="1" x14ac:dyDescent="0.2">
      <c r="E899" s="4"/>
      <c r="F899" s="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7"/>
    </row>
    <row r="900" spans="5:17" s="1" customFormat="1" x14ac:dyDescent="0.2">
      <c r="E900" s="4"/>
      <c r="F900" s="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7"/>
    </row>
    <row r="901" spans="5:17" s="1" customFormat="1" x14ac:dyDescent="0.2">
      <c r="E901" s="4"/>
      <c r="F901" s="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7"/>
    </row>
    <row r="902" spans="5:17" s="1" customFormat="1" x14ac:dyDescent="0.2">
      <c r="E902" s="4"/>
      <c r="F902" s="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7"/>
    </row>
    <row r="903" spans="5:17" s="1" customFormat="1" x14ac:dyDescent="0.2">
      <c r="E903" s="4"/>
      <c r="F903" s="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7"/>
    </row>
    <row r="904" spans="5:17" s="1" customFormat="1" x14ac:dyDescent="0.2">
      <c r="E904" s="4"/>
      <c r="F904" s="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7"/>
    </row>
    <row r="905" spans="5:17" s="1" customFormat="1" x14ac:dyDescent="0.2">
      <c r="E905" s="4"/>
      <c r="F905" s="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7"/>
    </row>
    <row r="906" spans="5:17" s="1" customFormat="1" x14ac:dyDescent="0.2">
      <c r="E906" s="4"/>
      <c r="F906" s="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7"/>
    </row>
    <row r="907" spans="5:17" s="1" customFormat="1" x14ac:dyDescent="0.2">
      <c r="E907" s="4"/>
      <c r="F907" s="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7"/>
    </row>
    <row r="908" spans="5:17" s="1" customFormat="1" x14ac:dyDescent="0.2">
      <c r="E908" s="4"/>
      <c r="F908" s="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7"/>
    </row>
    <row r="909" spans="5:17" s="1" customFormat="1" x14ac:dyDescent="0.2">
      <c r="E909" s="4"/>
      <c r="F909" s="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7"/>
    </row>
    <row r="910" spans="5:17" s="1" customFormat="1" x14ac:dyDescent="0.2">
      <c r="E910" s="4"/>
      <c r="F910" s="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7"/>
    </row>
    <row r="911" spans="5:17" s="1" customFormat="1" x14ac:dyDescent="0.2">
      <c r="E911" s="4"/>
      <c r="F911" s="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7"/>
    </row>
    <row r="912" spans="5:17" s="1" customFormat="1" x14ac:dyDescent="0.2">
      <c r="E912" s="4"/>
      <c r="F912" s="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7"/>
    </row>
    <row r="913" spans="5:17" s="1" customFormat="1" x14ac:dyDescent="0.2">
      <c r="E913" s="4"/>
      <c r="F913" s="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7"/>
    </row>
    <row r="914" spans="5:17" s="1" customFormat="1" x14ac:dyDescent="0.2">
      <c r="E914" s="4"/>
      <c r="F914" s="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7"/>
    </row>
    <row r="915" spans="5:17" s="1" customFormat="1" x14ac:dyDescent="0.2">
      <c r="E915" s="4"/>
      <c r="F915" s="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7"/>
    </row>
    <row r="916" spans="5:17" s="1" customFormat="1" x14ac:dyDescent="0.2">
      <c r="E916" s="4"/>
      <c r="F916" s="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7"/>
    </row>
    <row r="917" spans="5:17" s="1" customFormat="1" x14ac:dyDescent="0.2">
      <c r="E917" s="4"/>
      <c r="F917" s="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7"/>
    </row>
    <row r="918" spans="5:17" s="1" customFormat="1" x14ac:dyDescent="0.2">
      <c r="E918" s="4"/>
      <c r="F918" s="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7"/>
    </row>
    <row r="919" spans="5:17" s="1" customFormat="1" x14ac:dyDescent="0.2">
      <c r="E919" s="4"/>
      <c r="F919" s="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7"/>
    </row>
    <row r="920" spans="5:17" s="1" customFormat="1" x14ac:dyDescent="0.2">
      <c r="E920" s="4"/>
      <c r="F920" s="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7"/>
    </row>
    <row r="921" spans="5:17" s="1" customFormat="1" x14ac:dyDescent="0.2">
      <c r="E921" s="4"/>
      <c r="F921" s="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7"/>
    </row>
    <row r="922" spans="5:17" s="1" customFormat="1" x14ac:dyDescent="0.2">
      <c r="E922" s="4"/>
      <c r="F922" s="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7"/>
    </row>
    <row r="923" spans="5:17" s="1" customFormat="1" x14ac:dyDescent="0.2">
      <c r="E923" s="4"/>
      <c r="F923" s="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7"/>
    </row>
    <row r="924" spans="5:17" s="1" customFormat="1" x14ac:dyDescent="0.2">
      <c r="E924" s="4"/>
      <c r="F924" s="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7"/>
    </row>
    <row r="925" spans="5:17" s="1" customFormat="1" x14ac:dyDescent="0.2">
      <c r="E925" s="4"/>
      <c r="F925" s="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7"/>
    </row>
    <row r="926" spans="5:17" s="1" customFormat="1" x14ac:dyDescent="0.2">
      <c r="E926" s="4"/>
      <c r="F926" s="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7"/>
    </row>
    <row r="927" spans="5:17" s="1" customFormat="1" x14ac:dyDescent="0.2">
      <c r="E927" s="4"/>
      <c r="F927" s="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7"/>
    </row>
    <row r="928" spans="5:17" s="1" customFormat="1" x14ac:dyDescent="0.2">
      <c r="E928" s="4"/>
      <c r="F928" s="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7"/>
    </row>
    <row r="929" spans="5:17" s="1" customFormat="1" x14ac:dyDescent="0.2">
      <c r="E929" s="4"/>
      <c r="F929" s="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7"/>
    </row>
    <row r="930" spans="5:17" s="1" customFormat="1" x14ac:dyDescent="0.2">
      <c r="E930" s="4"/>
      <c r="F930" s="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7"/>
    </row>
    <row r="931" spans="5:17" s="1" customFormat="1" x14ac:dyDescent="0.2">
      <c r="E931" s="4"/>
      <c r="F931" s="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7"/>
    </row>
    <row r="932" spans="5:17" s="1" customFormat="1" x14ac:dyDescent="0.2">
      <c r="E932" s="4"/>
      <c r="F932" s="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7"/>
    </row>
    <row r="933" spans="5:17" s="1" customFormat="1" x14ac:dyDescent="0.2">
      <c r="E933" s="4"/>
      <c r="F933" s="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7"/>
    </row>
    <row r="934" spans="5:17" s="1" customFormat="1" x14ac:dyDescent="0.2">
      <c r="E934" s="4"/>
      <c r="F934" s="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7"/>
    </row>
    <row r="935" spans="5:17" s="1" customFormat="1" x14ac:dyDescent="0.2">
      <c r="E935" s="4"/>
      <c r="F935" s="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7"/>
    </row>
    <row r="936" spans="5:17" s="1" customFormat="1" x14ac:dyDescent="0.2">
      <c r="E936" s="4"/>
      <c r="F936" s="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7"/>
    </row>
    <row r="937" spans="5:17" s="1" customFormat="1" x14ac:dyDescent="0.2">
      <c r="E937" s="4"/>
      <c r="F937" s="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7"/>
    </row>
    <row r="938" spans="5:17" s="1" customFormat="1" x14ac:dyDescent="0.2">
      <c r="E938" s="4"/>
      <c r="F938" s="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7"/>
    </row>
    <row r="939" spans="5:17" s="1" customFormat="1" x14ac:dyDescent="0.2">
      <c r="E939" s="4"/>
      <c r="F939" s="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7"/>
    </row>
    <row r="940" spans="5:17" s="1" customFormat="1" x14ac:dyDescent="0.2">
      <c r="E940" s="4"/>
      <c r="F940" s="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7"/>
    </row>
    <row r="941" spans="5:17" s="1" customFormat="1" x14ac:dyDescent="0.2">
      <c r="E941" s="4"/>
      <c r="F941" s="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7"/>
    </row>
    <row r="942" spans="5:17" s="1" customFormat="1" x14ac:dyDescent="0.2">
      <c r="E942" s="4"/>
      <c r="F942" s="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7"/>
    </row>
    <row r="943" spans="5:17" s="1" customFormat="1" x14ac:dyDescent="0.2">
      <c r="E943" s="4"/>
      <c r="F943" s="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7"/>
    </row>
    <row r="944" spans="5:17" s="1" customFormat="1" x14ac:dyDescent="0.2">
      <c r="E944" s="4"/>
      <c r="F944" s="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7"/>
    </row>
    <row r="945" spans="5:17" s="1" customFormat="1" x14ac:dyDescent="0.2">
      <c r="E945" s="4"/>
      <c r="F945" s="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7"/>
    </row>
    <row r="946" spans="5:17" s="1" customFormat="1" x14ac:dyDescent="0.2">
      <c r="E946" s="4"/>
      <c r="F946" s="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7"/>
    </row>
    <row r="947" spans="5:17" s="1" customFormat="1" x14ac:dyDescent="0.2">
      <c r="E947" s="4"/>
      <c r="F947" s="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7"/>
    </row>
    <row r="948" spans="5:17" s="1" customFormat="1" x14ac:dyDescent="0.2">
      <c r="E948" s="4"/>
      <c r="F948" s="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7"/>
    </row>
    <row r="949" spans="5:17" s="1" customFormat="1" x14ac:dyDescent="0.2">
      <c r="E949" s="4"/>
      <c r="F949" s="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7"/>
    </row>
    <row r="950" spans="5:17" s="1" customFormat="1" x14ac:dyDescent="0.2">
      <c r="E950" s="4"/>
      <c r="F950" s="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7"/>
    </row>
    <row r="951" spans="5:17" s="1" customFormat="1" x14ac:dyDescent="0.2">
      <c r="E951" s="4"/>
      <c r="F951" s="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7"/>
    </row>
    <row r="952" spans="5:17" s="1" customFormat="1" x14ac:dyDescent="0.2">
      <c r="E952" s="4"/>
      <c r="F952" s="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7"/>
    </row>
    <row r="953" spans="5:17" s="1" customFormat="1" x14ac:dyDescent="0.2">
      <c r="E953" s="4"/>
      <c r="F953" s="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7"/>
    </row>
    <row r="954" spans="5:17" s="1" customFormat="1" x14ac:dyDescent="0.2">
      <c r="E954" s="4"/>
      <c r="F954" s="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7"/>
    </row>
    <row r="955" spans="5:17" s="1" customFormat="1" x14ac:dyDescent="0.2">
      <c r="E955" s="4"/>
      <c r="F955" s="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7"/>
    </row>
    <row r="956" spans="5:17" s="1" customFormat="1" x14ac:dyDescent="0.2">
      <c r="E956" s="4"/>
      <c r="F956" s="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7"/>
    </row>
    <row r="957" spans="5:17" s="1" customFormat="1" x14ac:dyDescent="0.2">
      <c r="E957" s="4"/>
      <c r="F957" s="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7"/>
    </row>
    <row r="958" spans="5:17" s="1" customFormat="1" x14ac:dyDescent="0.2">
      <c r="E958" s="4"/>
      <c r="F958" s="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7"/>
    </row>
    <row r="959" spans="5:17" s="1" customFormat="1" x14ac:dyDescent="0.2">
      <c r="E959" s="4"/>
      <c r="F959" s="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7"/>
    </row>
    <row r="960" spans="5:17" s="1" customFormat="1" x14ac:dyDescent="0.2">
      <c r="E960" s="4"/>
      <c r="F960" s="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7"/>
    </row>
    <row r="961" spans="5:17" s="1" customFormat="1" x14ac:dyDescent="0.2">
      <c r="E961" s="4"/>
      <c r="F961" s="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7"/>
    </row>
    <row r="962" spans="5:17" s="1" customFormat="1" x14ac:dyDescent="0.2">
      <c r="E962" s="4"/>
      <c r="F962" s="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7"/>
    </row>
    <row r="963" spans="5:17" s="1" customFormat="1" x14ac:dyDescent="0.2">
      <c r="E963" s="4"/>
      <c r="F963" s="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7"/>
    </row>
    <row r="964" spans="5:17" s="1" customFormat="1" x14ac:dyDescent="0.2">
      <c r="E964" s="4"/>
      <c r="F964" s="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7"/>
    </row>
    <row r="965" spans="5:17" s="1" customFormat="1" x14ac:dyDescent="0.2">
      <c r="E965" s="4"/>
      <c r="F965" s="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7"/>
    </row>
    <row r="966" spans="5:17" s="1" customFormat="1" x14ac:dyDescent="0.2">
      <c r="E966" s="4"/>
      <c r="F966" s="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7"/>
    </row>
    <row r="967" spans="5:17" s="10" customFormat="1" x14ac:dyDescent="0.2">
      <c r="E967" s="11"/>
      <c r="F967" s="11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9"/>
    </row>
  </sheetData>
  <autoFilter ref="A1:Q100"/>
  <mergeCells count="1">
    <mergeCell ref="A95:A98"/>
  </mergeCells>
  <phoneticPr fontId="0" type="noConversion"/>
  <printOptions gridLines="1"/>
  <pageMargins left="0.39370078740157483" right="0.39370078740157483" top="0.78740157480314965" bottom="0.78740157480314965" header="0.51181102362204722" footer="0.51181102362204722"/>
  <pageSetup paperSize="9" scale="85" orientation="landscape" r:id="rId1"/>
  <headerFooter alignWithMargins="0">
    <oddFooter>&amp;L&amp;F&amp;C&amp;D&amp;R&amp;P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601C86CE8939458942369F9C9EA90C" ma:contentTypeVersion="8" ma:contentTypeDescription="Een nieuw document maken." ma:contentTypeScope="" ma:versionID="4c5b15c4a1249740a096dbb49c457759">
  <xsd:schema xmlns:xsd="http://www.w3.org/2001/XMLSchema" xmlns:xs="http://www.w3.org/2001/XMLSchema" xmlns:p="http://schemas.microsoft.com/office/2006/metadata/properties" xmlns:ns3="de11fc21-687f-4ddc-81c9-ab0a235578d9" targetNamespace="http://schemas.microsoft.com/office/2006/metadata/properties" ma:root="true" ma:fieldsID="6062c7abc6132a39a85186860a733f34" ns3:_="">
    <xsd:import namespace="de11fc21-687f-4ddc-81c9-ab0a235578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1fc21-687f-4ddc-81c9-ab0a23557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B94B1E-29C9-453F-B4D5-D28043B56F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11fc21-687f-4ddc-81c9-ab0a23557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6CF20A-4824-489A-BB3F-1DD5E082117B}">
  <ds:schemaRefs>
    <ds:schemaRef ds:uri="http://purl.org/dc/elements/1.1/"/>
    <ds:schemaRef ds:uri="http://schemas.microsoft.com/office/2006/metadata/properties"/>
    <ds:schemaRef ds:uri="de11fc21-687f-4ddc-81c9-ab0a235578d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9767D4-6F17-4725-AF89-B5DE22380D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objecten</vt:lpstr>
      <vt:lpstr>objecten!Afdrukbereik</vt:lpstr>
      <vt:lpstr>objecten!Afdruktitels</vt:lpstr>
    </vt:vector>
  </TitlesOfParts>
  <Company>Centraal 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</dc:creator>
  <cp:lastModifiedBy>Judith Advocaat-de Putter</cp:lastModifiedBy>
  <cp:lastPrinted>2023-01-10T14:26:53Z</cp:lastPrinted>
  <dcterms:created xsi:type="dcterms:W3CDTF">1999-08-27T11:00:29Z</dcterms:created>
  <dcterms:modified xsi:type="dcterms:W3CDTF">2023-11-03T06:09:00Z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0x01010067601C86CE8939458942369F9C9EA90C</vt:lpwstr>
  </property>
  <property fmtid="{D5CDD505-2E9C-101B-9397-08002B2CF9AE}" pid="3" name="TitusGUID">
    <vt:lpwstr>51433daf-a5c9-47da-bd70-594ac27fcf6a</vt:lpwstr>
  </property>
  <property fmtid="{D5CDD505-2E9C-101B-9397-08002B2CF9AE}" pid="4" name="AonClassification">
    <vt:lpwstr>ADC_class_200</vt:lpwstr>
  </property>
</Properties>
</file>