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127"/>
  <workbookPr filterPrivacy="1" codeName="ThisWorkbook"/>
  <xr:revisionPtr revIDLastSave="0" documentId="13_ncr:1_{6AFE56BB-AEE4-4841-895D-E852F4D82D4F}" xr6:coauthVersionLast="47" xr6:coauthVersionMax="47" xr10:uidLastSave="{00000000-0000-0000-0000-000000000000}"/>
  <bookViews>
    <workbookView xWindow="1320" yWindow="500" windowWidth="44300" windowHeight="25340" xr2:uid="{00000000-000D-0000-FFFF-FFFF00000000}"/>
  </bookViews>
  <sheets>
    <sheet name="Voorraadlijst" sheetId="2" r:id="rId1"/>
  </sheets>
  <definedNames>
    <definedName name="_xlnm.Print_Area" localSheetId="0">Voorraadlijst!$B$1:$M$46</definedName>
    <definedName name="_xlnm.Print_Titles" localSheetId="0">Voorraadlijst!$11:$11</definedName>
    <definedName name="Kolomtitel1">Voorraadlijst[[#Headers],[SKU/EAN/Part nr]]</definedName>
    <definedName name="Kolomtitel2">#REF!</definedName>
    <definedName name="Kolomtitel3">#REF!</definedName>
    <definedName name="Opslaglocatienummer">#REF!</definedName>
    <definedName name="SKULookup">Voorraadlijst[SKU/EAN/Part nr]</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4" i="2" l="1"/>
  <c r="H35" i="2"/>
  <c r="H36" i="2"/>
  <c r="L36" i="2" s="1"/>
  <c r="M36" i="2" s="1"/>
  <c r="H33" i="2"/>
  <c r="M14" i="2"/>
  <c r="M15" i="2"/>
  <c r="M17" i="2"/>
  <c r="M18" i="2"/>
  <c r="M19" i="2"/>
  <c r="M20" i="2"/>
  <c r="M21" i="2"/>
  <c r="M22" i="2"/>
  <c r="M23" i="2"/>
  <c r="M24" i="2"/>
  <c r="M25" i="2"/>
  <c r="M26" i="2"/>
  <c r="M27" i="2"/>
  <c r="M28" i="2"/>
  <c r="M29" i="2"/>
  <c r="M30" i="2"/>
  <c r="L28" i="2"/>
  <c r="L27" i="2"/>
  <c r="L26" i="2"/>
  <c r="L25" i="2"/>
  <c r="L24" i="2"/>
  <c r="L23" i="2"/>
  <c r="L22" i="2"/>
  <c r="L21" i="2"/>
  <c r="L20" i="2"/>
  <c r="L19" i="2"/>
  <c r="L18" i="2"/>
  <c r="L17" i="2"/>
  <c r="L16" i="2"/>
  <c r="M16" i="2" s="1"/>
  <c r="L14" i="2"/>
  <c r="L35" i="2"/>
  <c r="M35" i="2" s="1"/>
  <c r="L34" i="2"/>
  <c r="M34" i="2" s="1"/>
  <c r="L33" i="2"/>
  <c r="M33" i="2" s="1"/>
  <c r="L30" i="2"/>
  <c r="L29" i="2"/>
  <c r="L15" i="2"/>
  <c r="L13" i="2"/>
  <c r="M13" i="2" s="1"/>
  <c r="L12" i="2"/>
  <c r="M12" i="2" s="1"/>
  <c r="M37" i="2" l="1"/>
  <c r="M38" i="2" l="1"/>
</calcChain>
</file>

<file path=xl/sharedStrings.xml><?xml version="1.0" encoding="utf-8"?>
<sst xmlns="http://schemas.openxmlformats.org/spreadsheetml/2006/main" count="92" uniqueCount="69">
  <si>
    <t>Bijlage 12 - Prijzenblad</t>
  </si>
  <si>
    <t>Negatieve prijzen zijn niet toegestaan. Het is wel toegestaan op onderdelen van een prijswens een nulprijs te offreren indien er sprake is van een opstelsom. Inschrijver dient slechts de groen gearceerde cellen in te vullen. Wijzigen van het format is niet toegestaan. 
Aan de genoemde aantallen kunnen geen rechten worden ontleend, deze dienen puur ter indicatie en weging.</t>
  </si>
  <si>
    <t>Opslagpercentage</t>
  </si>
  <si>
    <t>Opslagpercentage (minimaal 3% en maximaal 7%). Zie hiervoor het Programma van Eisen - eis 56 - en paragraaf 3.1.4 van het Beschrijvend document.</t>
  </si>
  <si>
    <t>Standaard assortiment</t>
  </si>
  <si>
    <t>SKU/EAN/Part nr</t>
  </si>
  <si>
    <t>BESCHRIJVING</t>
  </si>
  <si>
    <t>EENHEID</t>
  </si>
  <si>
    <t>AANTAL</t>
  </si>
  <si>
    <t>BESTELHOEVEEL</t>
  </si>
  <si>
    <t>Marge (%) minimaal 3%, maximaal 7%</t>
  </si>
  <si>
    <t>5Z695EA#ABH  (6T2B6EA#ABH)</t>
  </si>
  <si>
    <t>HP Elitebook 840 (of gelijkwaardige opvolger (G10))</t>
  </si>
  <si>
    <t>Per stuk</t>
  </si>
  <si>
    <t>5Z6D2EA#ABH  (6T2B2EA#ABH)</t>
  </si>
  <si>
    <t>HP Elitebook 860 (of gelijkwaardige opvolger (G10))</t>
  </si>
  <si>
    <t>L65505-001</t>
  </si>
  <si>
    <t>HP Voeding 65W -USB-C</t>
  </si>
  <si>
    <t>866B5EA#ABH</t>
  </si>
  <si>
    <t>HP ZBook Power 15,6 inch G10 A mobiele Workstation</t>
  </si>
  <si>
    <t>L48757-003</t>
  </si>
  <si>
    <t xml:space="preserve">HP Voeding 150W </t>
  </si>
  <si>
    <t>Laptoptas Wenger</t>
  </si>
  <si>
    <t>6599-833-309</t>
  </si>
  <si>
    <t>Jabra Evolve 65 SE MS 
Headset USB-A- via Bluetooth-adapter Microsoft Teams</t>
  </si>
  <si>
    <t>6593-833-309</t>
  </si>
  <si>
    <t>Jabra Evolve 65 SE MS Mono Bluetooth headset USB-A</t>
  </si>
  <si>
    <t>6399-823-109</t>
  </si>
  <si>
    <t>Jabra Evolve 40 MS Headset 3,5 mm-stekker, USB-A Skype for Business Stereo Zwart</t>
  </si>
  <si>
    <t>910-002142</t>
  </si>
  <si>
    <t>Logitech M325 Wireless Mouse</t>
  </si>
  <si>
    <t>Doos (10 stuks)</t>
  </si>
  <si>
    <t>920-004088</t>
  </si>
  <si>
    <t>Logitech K360 Wireless Keyboard</t>
  </si>
  <si>
    <t>Doos (6 stuks)</t>
  </si>
  <si>
    <t>MMTN2ZM/A</t>
  </si>
  <si>
    <t>Apple EarPods 
In-ear hoofdtelefoons Lightning Stereo Wit</t>
  </si>
  <si>
    <t>Bookcase protector IPhone 14</t>
  </si>
  <si>
    <t>CM236-RE</t>
  </si>
  <si>
    <t>CirafonRecycled Case iPhone 14 Zwart</t>
  </si>
  <si>
    <t>CG-TG-APL-IP14</t>
  </si>
  <si>
    <t>Cirafon Ultra-clear (Double Tempered) iPhone 13, iPhone 13 Pro, iPhone 14</t>
  </si>
  <si>
    <t>MHJE3ZM/A</t>
  </si>
  <si>
    <t>IPhone USB-C charger</t>
  </si>
  <si>
    <t>MM0A3ZM/a</t>
  </si>
  <si>
    <t>USB‑C-naar-Lightning-kabel (1 m)</t>
  </si>
  <si>
    <t>iPhone14   6,1"128 Gb Zwart (of Wit)*</t>
  </si>
  <si>
    <t>iPhone 14 6,1"128 Gb Zwart (of Wit)</t>
  </si>
  <si>
    <t>iPad 10th cellular 64GB - A14  10,9"</t>
  </si>
  <si>
    <t>Special bid</t>
  </si>
  <si>
    <t>Galaxy Tab A9 4G 8.7" 64GB 4GB Grafiet</t>
  </si>
  <si>
    <t>eenmalig ** (optie1)</t>
  </si>
  <si>
    <t>Galaxy Tab S9 FE 5G 10.9" Exynos 1380 128GB 6GB Grijs</t>
  </si>
  <si>
    <t>eenmalig *** (optie 2)</t>
  </si>
  <si>
    <t>iPad Mini Wifi+cellular 64GB - A15  8,3"</t>
  </si>
  <si>
    <t>iPad 10th Wifi+cellular 64GB - A14  10,9"</t>
  </si>
  <si>
    <t>Gemiddelde Special bid:</t>
  </si>
  <si>
    <t>Totaal t.b.v. sub-subgunningscriterium 'P1 Standaardassortiment en optionele dienstverlening':</t>
  </si>
  <si>
    <t>* VNOG loopt steeds 1 model achter na het uitkomen van de nieuwe iPhone.
**/*** hier wordt of voor beide Apple varianten gekozen, of voor beide Galaxy varianten. Geen MIX van deze twee. Deze keuze is afhanklijk van een ander traject</t>
  </si>
  <si>
    <t>Naam ondertekenaar:</t>
  </si>
  <si>
    <t>Functie:</t>
  </si>
  <si>
    <t>Datum:</t>
  </si>
  <si>
    <t>Rechtsgeldige ondertekening:</t>
  </si>
  <si>
    <t>Verkoopprijs per stuk</t>
  </si>
  <si>
    <t>VerkoopprijsTotaal</t>
  </si>
  <si>
    <t>Inkoopprijs leverancier (€)</t>
  </si>
  <si>
    <t>Optionele dienstverlening (eis 57 PvE) DOA-check (€)</t>
  </si>
  <si>
    <t>Optionele dienstverlening (eis 57 PvE) Aanleveren van CMDB-registratie (€)</t>
  </si>
  <si>
    <t>Optionele dienstverlening (eis 57 PvE) Aanleveren van hardware hashes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</si>
</sst>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41" formatCode="_(* #,##0_);_(* \(#,##0\);_(* &quot;-&quot;_);_(@_)"/>
    <numFmt numFmtId="43" formatCode="_(* #,##0.00_);_(* \(#,##0.00\);_(* &quot;-&quot;??_);_(@_)"/>
    <numFmt numFmtId="164" formatCode="&quot;€&quot;\ #,##0.00;&quot;€&quot;\ \-#,##0.00"/>
    <numFmt numFmtId="165" formatCode="_-&quot;kr&quot;\ * #,##0.00_-;\-&quot;kr&quot;\ * #,##0.00_-;_-&quot;kr&quot;\ * &quot;-&quot;??_-;_-@_-"/>
    <numFmt numFmtId="166" formatCode="_-&quot;kr&quot;\ * #,##0_-;\-&quot;kr&quot;\ * #,##0_-;_-&quot;kr&quot;\ * &quot;-&quot;_-;_-@_-"/>
    <numFmt numFmtId="167" formatCode="&quot;Bijbestellen&quot;;&quot;&quot;;&quot;&quot;"/>
    <numFmt numFmtId="168" formatCode="0.0%"/>
    <numFmt numFmtId="169" formatCode="&quot;€&quot;\ #,##0.00"/>
  </numFmts>
  <fonts count="40" x14ac:knownFonts="1">
    <font>
      <sz val="11"/>
      <color theme="3" tint="0.14993743705557422"/>
      <name val="Avenir Next LT Pro Light"/>
      <family val="2"/>
      <scheme val="minor"/>
    </font>
    <font>
      <sz val="11"/>
      <color theme="1"/>
      <name val="Avenir Next LT Pro Light"/>
      <family val="2"/>
      <scheme val="minor"/>
    </font>
    <font>
      <b/>
      <sz val="26"/>
      <color theme="3" tint="0.14996795556505021"/>
      <name val="Avenir Next LT Pro"/>
      <family val="2"/>
      <scheme val="major"/>
    </font>
    <font>
      <sz val="11"/>
      <color theme="3"/>
      <name val="Avenir Next LT Pro"/>
      <family val="2"/>
      <scheme val="major"/>
    </font>
    <font>
      <b/>
      <sz val="11"/>
      <color theme="1"/>
      <name val="Avenir Next LT Pro Light"/>
      <family val="2"/>
      <scheme val="minor"/>
    </font>
    <font>
      <sz val="11"/>
      <color theme="3"/>
      <name val="Avenir Next LT Pro Light"/>
      <family val="2"/>
      <scheme val="minor"/>
    </font>
    <font>
      <sz val="16"/>
      <color theme="4" tint="-0.499984740745262"/>
      <name val="Avenir Next LT Pro"/>
      <family val="2"/>
      <scheme val="major"/>
    </font>
    <font>
      <sz val="11"/>
      <color theme="3" tint="0.14993743705557422"/>
      <name val="Avenir Next LT Pro Light"/>
      <family val="2"/>
      <scheme val="minor"/>
    </font>
    <font>
      <sz val="11"/>
      <color theme="0"/>
      <name val="Avenir Next LT Pro Light"/>
      <family val="2"/>
      <scheme val="minor"/>
    </font>
    <font>
      <sz val="11"/>
      <color theme="0"/>
      <name val="Avenir Next LT Pro"/>
      <family val="2"/>
      <scheme val="major"/>
    </font>
    <font>
      <sz val="11"/>
      <color theme="4" tint="-0.499984740745262"/>
      <name val="Avenir Next LT Pro Light"/>
      <family val="2"/>
      <scheme val="minor"/>
    </font>
    <font>
      <sz val="11"/>
      <color theme="3" tint="0.14990691854609822"/>
      <name val="Avenir Next LT Pro Light"/>
      <family val="2"/>
      <scheme val="minor"/>
    </font>
    <font>
      <sz val="11"/>
      <color rgb="FF006100"/>
      <name val="Avenir Next LT Pro Light"/>
      <family val="2"/>
      <scheme val="minor"/>
    </font>
    <font>
      <sz val="11"/>
      <color rgb="FF9C0006"/>
      <name val="Avenir Next LT Pro Light"/>
      <family val="2"/>
      <scheme val="minor"/>
    </font>
    <font>
      <sz val="11"/>
      <color rgb="FF9C5700"/>
      <name val="Avenir Next LT Pro Light"/>
      <family val="2"/>
      <scheme val="minor"/>
    </font>
    <font>
      <sz val="11"/>
      <color rgb="FF3F3F76"/>
      <name val="Avenir Next LT Pro Light"/>
      <family val="2"/>
      <scheme val="minor"/>
    </font>
    <font>
      <b/>
      <sz val="11"/>
      <color rgb="FF3F3F3F"/>
      <name val="Avenir Next LT Pro Light"/>
      <family val="2"/>
      <scheme val="minor"/>
    </font>
    <font>
      <b/>
      <sz val="11"/>
      <color rgb="FFFA7D00"/>
      <name val="Avenir Next LT Pro Light"/>
      <family val="2"/>
      <scheme val="minor"/>
    </font>
    <font>
      <b/>
      <sz val="11"/>
      <color theme="0"/>
      <name val="Avenir Next LT Pro Light"/>
      <family val="2"/>
      <scheme val="minor"/>
    </font>
    <font>
      <sz val="11"/>
      <color rgb="FFFF0000"/>
      <name val="Avenir Next LT Pro Light"/>
      <family val="2"/>
      <scheme val="minor"/>
    </font>
    <font>
      <i/>
      <sz val="11"/>
      <color rgb="FF7F7F7F"/>
      <name val="Avenir Next LT Pro Light"/>
      <family val="2"/>
      <scheme val="minor"/>
    </font>
    <font>
      <sz val="8"/>
      <name val="Avenir Next LT Pro Light"/>
      <family val="2"/>
      <scheme val="minor"/>
    </font>
    <font>
      <sz val="11"/>
      <color theme="1"/>
      <name val="Calibri"/>
      <family val="2"/>
    </font>
    <font>
      <sz val="11"/>
      <color theme="3" tint="0.14993743705557422"/>
      <name val="Calibri"/>
      <family val="2"/>
    </font>
    <font>
      <b/>
      <sz val="11"/>
      <color theme="1"/>
      <name val="Calibri"/>
      <family val="2"/>
    </font>
    <font>
      <sz val="12"/>
      <color rgb="FF03031A"/>
      <name val="Calibri"/>
      <family val="2"/>
    </font>
    <font>
      <sz val="12"/>
      <color theme="1"/>
      <name val="Calibri"/>
      <family val="2"/>
    </font>
    <font>
      <sz val="12"/>
      <color theme="3" tint="0.14993743705557422"/>
      <name val="Calibri"/>
      <family val="2"/>
    </font>
    <font>
      <sz val="12"/>
      <color rgb="FF000000"/>
      <name val="Calibri"/>
      <family val="2"/>
    </font>
    <font>
      <b/>
      <sz val="12"/>
      <color theme="1"/>
      <name val="Calibri"/>
      <family val="2"/>
    </font>
    <font>
      <b/>
      <sz val="50"/>
      <color rgb="FF48277F"/>
      <name val="Calibri"/>
      <family val="2"/>
    </font>
    <font>
      <b/>
      <sz val="26"/>
      <color theme="3" tint="0.14996795556505021"/>
      <name val="Calibri"/>
      <family val="2"/>
    </font>
    <font>
      <b/>
      <sz val="26"/>
      <color rgb="FF48277F"/>
      <name val="Calibri"/>
      <family val="2"/>
    </font>
    <font>
      <sz val="14"/>
      <color theme="6" tint="-0.499984740745262"/>
      <name val="Calibri"/>
      <family val="2"/>
    </font>
    <font>
      <b/>
      <sz val="28"/>
      <color rgb="FF48277F"/>
      <name val="Calibri"/>
      <family val="2"/>
    </font>
    <font>
      <sz val="14"/>
      <color rgb="FF48277F"/>
      <name val="Calibri"/>
      <family val="2"/>
    </font>
    <font>
      <b/>
      <sz val="11"/>
      <color theme="3" tint="0.14993743705557422"/>
      <name val="Calibri"/>
      <family val="2"/>
    </font>
    <font>
      <b/>
      <sz val="14"/>
      <color rgb="FF48277F"/>
      <name val="Calibri"/>
      <family val="2"/>
    </font>
    <font>
      <b/>
      <sz val="16"/>
      <color rgb="FF48277F"/>
      <name val="Calibri"/>
      <family val="2"/>
    </font>
    <font>
      <sz val="16"/>
      <color rgb="FF48277F"/>
      <name val="Calibri"/>
      <family val="2"/>
    </font>
  </fonts>
  <fills count="36">
    <fill>
      <patternFill patternType="none"/>
    </fill>
    <fill>
      <patternFill patternType="gray125"/>
    </fill>
    <fill>
      <patternFill patternType="solid">
        <fgColor theme="4" tint="-0.49998474074526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79998168889431442"/>
        <bgColor indexed="64"/>
      </patternFill>
    </fill>
    <fill>
      <patternFill patternType="solid">
        <fgColor theme="0" tint="-0.14999847407452621"/>
        <bgColor indexed="64"/>
      </patternFill>
    </fill>
  </fills>
  <borders count="22">
    <border>
      <left/>
      <right/>
      <top/>
      <bottom/>
      <diagonal/>
    </border>
    <border>
      <left/>
      <right/>
      <top/>
      <bottom style="medium">
        <color theme="4" tint="-0.499984740745262"/>
      </bottom>
      <diagonal/>
    </border>
    <border>
      <left/>
      <right/>
      <top style="thin">
        <color theme="4" tint="-0.499984740745262"/>
      </top>
      <bottom style="double">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n">
        <color rgb="FF48277F"/>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s>
  <cellStyleXfs count="55">
    <xf numFmtId="0" fontId="0" fillId="0" borderId="0">
      <alignment vertical="center"/>
    </xf>
    <xf numFmtId="0" fontId="2" fillId="0" borderId="1" applyNumberFormat="0" applyFill="0" applyAlignment="0" applyProtection="0"/>
    <xf numFmtId="0" fontId="9" fillId="2" borderId="0" applyNumberFormat="0" applyProtection="0">
      <alignment horizontal="left" vertical="center" indent="1"/>
    </xf>
    <xf numFmtId="0" fontId="3" fillId="0" borderId="0" applyNumberFormat="0" applyFill="0" applyBorder="0" applyAlignment="0" applyProtection="0"/>
    <xf numFmtId="0" fontId="5" fillId="0" borderId="1" applyNumberFormat="0" applyFill="0" applyAlignment="0" applyProtection="0"/>
    <xf numFmtId="0" fontId="5" fillId="0" borderId="0" applyNumberFormat="0" applyFill="0" applyBorder="0" applyAlignment="0" applyProtection="0"/>
    <xf numFmtId="0" fontId="4" fillId="0" borderId="2" applyNumberFormat="0" applyFill="0" applyAlignment="0" applyProtection="0"/>
    <xf numFmtId="167" fontId="11" fillId="0" borderId="0">
      <alignment horizontal="center" vertical="center"/>
    </xf>
    <xf numFmtId="0" fontId="8" fillId="2" borderId="0" applyNumberFormat="0" applyProtection="0">
      <alignment horizontal="right" indent="1"/>
    </xf>
    <xf numFmtId="0" fontId="10" fillId="0" borderId="0" applyNumberFormat="0" applyProtection="0">
      <alignment horizontal="center"/>
    </xf>
    <xf numFmtId="0" fontId="10" fillId="0" borderId="0" applyNumberFormat="0" applyProtection="0">
      <alignment horizontal="center"/>
    </xf>
    <xf numFmtId="0" fontId="6" fillId="0" borderId="0" applyNumberFormat="0" applyFill="0" applyBorder="0" applyProtection="0">
      <alignment horizontal="left" vertical="top"/>
    </xf>
    <xf numFmtId="0" fontId="7" fillId="0" borderId="0">
      <alignment horizontal="left" vertical="center" wrapText="1" indent="1"/>
    </xf>
    <xf numFmtId="1" fontId="7" fillId="0" borderId="0">
      <alignment horizontal="center" vertical="center"/>
    </xf>
    <xf numFmtId="164" fontId="7" fillId="0" borderId="0">
      <alignment horizontal="right" vertical="center"/>
    </xf>
    <xf numFmtId="0" fontId="8" fillId="0" borderId="0" applyNumberFormat="0" applyFill="0" applyBorder="0">
      <alignment horizontal="center"/>
    </xf>
    <xf numFmtId="43" fontId="7" fillId="0" borderId="0" applyFont="0" applyFill="0" applyBorder="0" applyAlignment="0" applyProtection="0"/>
    <xf numFmtId="41"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9" fontId="7" fillId="0" borderId="0" applyFont="0" applyFill="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5" borderId="0" applyNumberFormat="0" applyBorder="0" applyAlignment="0" applyProtection="0"/>
    <xf numFmtId="0" fontId="15" fillId="6" borderId="3" applyNumberFormat="0" applyAlignment="0" applyProtection="0"/>
    <xf numFmtId="0" fontId="16" fillId="7" borderId="4" applyNumberFormat="0" applyAlignment="0" applyProtection="0"/>
    <xf numFmtId="0" fontId="17" fillId="7" borderId="3" applyNumberFormat="0" applyAlignment="0" applyProtection="0"/>
    <xf numFmtId="0" fontId="18" fillId="8" borderId="5" applyNumberFormat="0" applyAlignment="0" applyProtection="0"/>
    <xf numFmtId="0" fontId="19" fillId="0" borderId="0" applyNumberFormat="0" applyFill="0" applyBorder="0" applyAlignment="0" applyProtection="0"/>
    <xf numFmtId="0" fontId="7" fillId="9" borderId="6" applyNumberFormat="0" applyFont="0" applyAlignment="0" applyProtection="0"/>
    <xf numFmtId="0" fontId="20" fillId="0" borderId="0" applyNumberFormat="0" applyFill="0" applyBorder="0" applyAlignment="0" applyProtection="0"/>
    <xf numFmtId="0" fontId="8"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8"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8"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8"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8"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8"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cellStyleXfs>
  <cellXfs count="101">
    <xf numFmtId="0" fontId="0" fillId="0" borderId="0" xfId="0">
      <alignment vertical="center"/>
    </xf>
    <xf numFmtId="164" fontId="33" fillId="0" borderId="0" xfId="3" applyNumberFormat="1" applyFont="1" applyFill="1" applyBorder="1" applyAlignment="1" applyProtection="1">
      <alignment horizontal="left" vertical="center" wrapText="1"/>
    </xf>
    <xf numFmtId="0" fontId="37" fillId="0" borderId="9" xfId="2" applyFont="1" applyFill="1" applyBorder="1" applyAlignment="1" applyProtection="1">
      <alignment horizontal="center" vertical="center"/>
    </xf>
    <xf numFmtId="0" fontId="37" fillId="0" borderId="10" xfId="2" applyFont="1" applyFill="1" applyBorder="1" applyAlignment="1" applyProtection="1">
      <alignment horizontal="center" vertical="center" wrapText="1"/>
    </xf>
    <xf numFmtId="0" fontId="37" fillId="0" borderId="10" xfId="2" applyFont="1" applyFill="1" applyBorder="1" applyAlignment="1" applyProtection="1">
      <alignment horizontal="center" vertical="center"/>
    </xf>
    <xf numFmtId="9" fontId="37" fillId="0" borderId="10" xfId="20" applyFont="1" applyFill="1" applyBorder="1" applyAlignment="1" applyProtection="1">
      <alignment horizontal="center" vertical="center" wrapText="1"/>
    </xf>
    <xf numFmtId="0" fontId="37" fillId="0" borderId="11" xfId="2" applyFont="1" applyFill="1" applyBorder="1" applyAlignment="1" applyProtection="1">
      <alignment horizontal="center" vertical="center" wrapText="1"/>
    </xf>
    <xf numFmtId="0" fontId="37" fillId="0" borderId="11" xfId="2" applyFont="1" applyFill="1" applyBorder="1" applyAlignment="1" applyProtection="1">
      <alignment horizontal="center" vertical="center"/>
    </xf>
    <xf numFmtId="0" fontId="23" fillId="0" borderId="0" xfId="0" applyFont="1">
      <alignment vertical="center"/>
    </xf>
    <xf numFmtId="0" fontId="30" fillId="0" borderId="7" xfId="1" applyFont="1" applyFill="1" applyBorder="1" applyAlignment="1" applyProtection="1">
      <alignment horizontal="left" vertical="center"/>
    </xf>
    <xf numFmtId="0" fontId="31" fillId="0" borderId="7" xfId="1" applyFont="1" applyFill="1" applyBorder="1" applyAlignment="1" applyProtection="1">
      <alignment wrapText="1"/>
    </xf>
    <xf numFmtId="0" fontId="32" fillId="0" borderId="7" xfId="1" applyFont="1" applyFill="1" applyBorder="1" applyAlignment="1" applyProtection="1">
      <alignment vertical="center"/>
    </xf>
    <xf numFmtId="0" fontId="31" fillId="0" borderId="7" xfId="1" applyFont="1" applyFill="1" applyBorder="1" applyAlignment="1" applyProtection="1">
      <alignment vertical="center"/>
    </xf>
    <xf numFmtId="9" fontId="31" fillId="0" borderId="7" xfId="20" applyFont="1" applyFill="1" applyBorder="1" applyAlignment="1" applyProtection="1">
      <alignment vertical="center"/>
    </xf>
    <xf numFmtId="0" fontId="33" fillId="0" borderId="0" xfId="3" applyFont="1" applyFill="1" applyBorder="1" applyAlignment="1" applyProtection="1">
      <alignment horizontal="left" vertical="center" indent="1"/>
    </xf>
    <xf numFmtId="0" fontId="33" fillId="0" borderId="0" xfId="0" applyFont="1" applyAlignment="1">
      <alignment horizontal="left" vertical="center" indent="1"/>
    </xf>
    <xf numFmtId="0" fontId="33" fillId="0" borderId="0" xfId="0" applyFont="1" applyAlignment="1">
      <alignment horizontal="right" vertical="center" indent="1"/>
    </xf>
    <xf numFmtId="9" fontId="33" fillId="0" borderId="0" xfId="20" applyFont="1" applyFill="1" applyAlignment="1" applyProtection="1">
      <alignment horizontal="left" vertical="center" indent="1"/>
    </xf>
    <xf numFmtId="0" fontId="39" fillId="0" borderId="0" xfId="3" applyFont="1" applyFill="1" applyBorder="1" applyAlignment="1" applyProtection="1">
      <alignment vertical="top" wrapText="1"/>
    </xf>
    <xf numFmtId="0" fontId="39" fillId="0" borderId="0" xfId="3" applyFont="1" applyFill="1" applyBorder="1" applyAlignment="1" applyProtection="1">
      <alignment vertical="top"/>
    </xf>
    <xf numFmtId="0" fontId="34" fillId="0" borderId="0" xfId="3" applyFont="1" applyFill="1" applyBorder="1" applyAlignment="1" applyProtection="1">
      <alignment horizontal="left" vertical="center" indent="1"/>
    </xf>
    <xf numFmtId="168" fontId="35" fillId="0" borderId="0" xfId="20" applyNumberFormat="1" applyFont="1" applyFill="1" applyBorder="1" applyAlignment="1" applyProtection="1">
      <alignment horizontal="left" vertical="center" indent="1"/>
    </xf>
    <xf numFmtId="0" fontId="36" fillId="0" borderId="0" xfId="0" applyFont="1">
      <alignment vertical="center"/>
    </xf>
    <xf numFmtId="1" fontId="25" fillId="0" borderId="12" xfId="0" applyNumberFormat="1" applyFont="1" applyBorder="1">
      <alignment vertical="center"/>
    </xf>
    <xf numFmtId="0" fontId="26" fillId="0" borderId="8" xfId="12" applyFont="1" applyBorder="1" applyAlignment="1">
      <alignment horizontal="left" vertical="center" wrapText="1"/>
    </xf>
    <xf numFmtId="0" fontId="26" fillId="0" borderId="8" xfId="12" applyFont="1" applyBorder="1">
      <alignment horizontal="left" vertical="center" wrapText="1" indent="1"/>
    </xf>
    <xf numFmtId="1" fontId="26" fillId="0" borderId="8" xfId="13" applyFont="1" applyBorder="1">
      <alignment horizontal="center" vertical="center"/>
    </xf>
    <xf numFmtId="164" fontId="26" fillId="0" borderId="8" xfId="14" applyFont="1" applyBorder="1">
      <alignment horizontal="right" vertical="center"/>
    </xf>
    <xf numFmtId="1" fontId="26" fillId="0" borderId="12" xfId="12" applyNumberFormat="1" applyFont="1" applyBorder="1" applyAlignment="1">
      <alignment vertical="center" wrapText="1"/>
    </xf>
    <xf numFmtId="164" fontId="26" fillId="35" borderId="16" xfId="14" applyFont="1" applyFill="1" applyBorder="1">
      <alignment horizontal="right" vertical="center"/>
    </xf>
    <xf numFmtId="164" fontId="26" fillId="35" borderId="17" xfId="14" applyFont="1" applyFill="1" applyBorder="1">
      <alignment horizontal="right" vertical="center"/>
    </xf>
    <xf numFmtId="164" fontId="26" fillId="35" borderId="14" xfId="14" applyFont="1" applyFill="1" applyBorder="1">
      <alignment horizontal="right" vertical="center"/>
    </xf>
    <xf numFmtId="164" fontId="26" fillId="35" borderId="18" xfId="14" applyFont="1" applyFill="1" applyBorder="1">
      <alignment horizontal="right" vertical="center"/>
    </xf>
    <xf numFmtId="164" fontId="26" fillId="35" borderId="0" xfId="14" applyFont="1" applyFill="1">
      <alignment horizontal="right" vertical="center"/>
    </xf>
    <xf numFmtId="164" fontId="26" fillId="35" borderId="20" xfId="14" applyFont="1" applyFill="1" applyBorder="1">
      <alignment horizontal="right" vertical="center"/>
    </xf>
    <xf numFmtId="1" fontId="25" fillId="0" borderId="12" xfId="0" applyNumberFormat="1" applyFont="1" applyBorder="1" applyAlignment="1">
      <alignment horizontal="left" vertical="center"/>
    </xf>
    <xf numFmtId="0" fontId="27" fillId="0" borderId="12" xfId="0" applyFont="1" applyBorder="1">
      <alignment vertical="center"/>
    </xf>
    <xf numFmtId="0" fontId="28" fillId="0" borderId="12" xfId="0" applyFont="1" applyBorder="1">
      <alignment vertical="center"/>
    </xf>
    <xf numFmtId="1" fontId="26" fillId="0" borderId="12" xfId="12" applyNumberFormat="1" applyFont="1" applyBorder="1" applyAlignment="1">
      <alignment horizontal="left" vertical="center" wrapText="1"/>
    </xf>
    <xf numFmtId="164" fontId="26" fillId="35" borderId="11" xfId="14" applyFont="1" applyFill="1" applyBorder="1">
      <alignment horizontal="right" vertical="center"/>
    </xf>
    <xf numFmtId="164" fontId="26" fillId="35" borderId="19" xfId="14" applyFont="1" applyFill="1" applyBorder="1">
      <alignment horizontal="right" vertical="center"/>
    </xf>
    <xf numFmtId="164" fontId="26" fillId="35" borderId="9" xfId="14" applyFont="1" applyFill="1" applyBorder="1">
      <alignment horizontal="right" vertical="center"/>
    </xf>
    <xf numFmtId="1" fontId="26" fillId="0" borderId="8" xfId="12" applyNumberFormat="1" applyFont="1" applyBorder="1" applyAlignment="1">
      <alignment horizontal="left" vertical="center" wrapText="1"/>
    </xf>
    <xf numFmtId="1" fontId="26" fillId="0" borderId="0" xfId="12" applyNumberFormat="1" applyFont="1">
      <alignment horizontal="left" vertical="center" wrapText="1" indent="1"/>
    </xf>
    <xf numFmtId="0" fontId="26" fillId="0" borderId="0" xfId="12" applyFont="1" applyAlignment="1">
      <alignment horizontal="left" vertical="center" wrapText="1"/>
    </xf>
    <xf numFmtId="0" fontId="26" fillId="0" borderId="0" xfId="12" applyFont="1">
      <alignment horizontal="left" vertical="center" wrapText="1" indent="1"/>
    </xf>
    <xf numFmtId="1" fontId="26" fillId="0" borderId="0" xfId="13" applyFont="1">
      <alignment horizontal="center" vertical="center"/>
    </xf>
    <xf numFmtId="164" fontId="26" fillId="0" borderId="0" xfId="14" applyFont="1">
      <alignment horizontal="right" vertical="center"/>
    </xf>
    <xf numFmtId="9" fontId="26" fillId="0" borderId="0" xfId="20" applyFont="1" applyFill="1" applyBorder="1" applyAlignment="1" applyProtection="1">
      <alignment horizontal="right" vertical="center"/>
    </xf>
    <xf numFmtId="0" fontId="29" fillId="0" borderId="8" xfId="12" applyFont="1" applyBorder="1">
      <alignment horizontal="left" vertical="center" wrapText="1" indent="1"/>
    </xf>
    <xf numFmtId="1" fontId="29" fillId="0" borderId="8" xfId="13" applyFont="1" applyBorder="1">
      <alignment horizontal="center" vertical="center"/>
    </xf>
    <xf numFmtId="9" fontId="26" fillId="0" borderId="8" xfId="20" applyFont="1" applyFill="1" applyBorder="1" applyAlignment="1" applyProtection="1">
      <alignment horizontal="right" vertical="center"/>
    </xf>
    <xf numFmtId="164" fontId="26" fillId="0" borderId="13" xfId="14" applyFont="1" applyBorder="1">
      <alignment horizontal="right" vertical="center"/>
    </xf>
    <xf numFmtId="1" fontId="26" fillId="0" borderId="14" xfId="12" applyNumberFormat="1" applyFont="1" applyBorder="1" applyAlignment="1">
      <alignment horizontal="left" vertical="center" wrapText="1"/>
    </xf>
    <xf numFmtId="1" fontId="26" fillId="0" borderId="15" xfId="12" applyNumberFormat="1" applyFont="1" applyBorder="1" applyAlignment="1">
      <alignment horizontal="left" vertical="center" wrapText="1"/>
    </xf>
    <xf numFmtId="0" fontId="29" fillId="0" borderId="15" xfId="12" applyFont="1" applyBorder="1">
      <alignment horizontal="left" vertical="center" wrapText="1" indent="1"/>
    </xf>
    <xf numFmtId="1" fontId="29" fillId="0" borderId="15" xfId="13" applyFont="1" applyBorder="1">
      <alignment horizontal="center" vertical="center"/>
    </xf>
    <xf numFmtId="1" fontId="26" fillId="0" borderId="0" xfId="12" applyNumberFormat="1" applyFont="1" applyAlignment="1">
      <alignment horizontal="left" vertical="center" wrapText="1"/>
    </xf>
    <xf numFmtId="0" fontId="29" fillId="0" borderId="0" xfId="12" applyFont="1">
      <alignment horizontal="left" vertical="center" wrapText="1" indent="1"/>
    </xf>
    <xf numFmtId="1" fontId="29" fillId="0" borderId="0" xfId="13" applyFont="1">
      <alignment horizontal="center" vertical="center"/>
    </xf>
    <xf numFmtId="1" fontId="22" fillId="0" borderId="0" xfId="12" applyNumberFormat="1" applyFont="1" applyAlignment="1">
      <alignment horizontal="left" vertical="center" wrapText="1"/>
    </xf>
    <xf numFmtId="0" fontId="24" fillId="0" borderId="0" xfId="12" applyFont="1">
      <alignment horizontal="left" vertical="center" wrapText="1" indent="1"/>
    </xf>
    <xf numFmtId="1" fontId="24" fillId="0" borderId="0" xfId="13" applyFont="1">
      <alignment horizontal="center" vertical="center"/>
    </xf>
    <xf numFmtId="164" fontId="22" fillId="0" borderId="0" xfId="14" applyFont="1">
      <alignment horizontal="right" vertical="center"/>
    </xf>
    <xf numFmtId="9" fontId="22" fillId="0" borderId="0" xfId="20" applyFont="1" applyFill="1" applyAlignment="1" applyProtection="1">
      <alignment horizontal="right" vertical="center"/>
    </xf>
    <xf numFmtId="164" fontId="24" fillId="0" borderId="0" xfId="14" applyFont="1">
      <alignment horizontal="right" vertical="center"/>
    </xf>
    <xf numFmtId="169" fontId="22" fillId="0" borderId="8" xfId="18" applyNumberFormat="1" applyFont="1" applyFill="1" applyBorder="1" applyAlignment="1" applyProtection="1">
      <alignment horizontal="right" vertical="center"/>
    </xf>
    <xf numFmtId="0" fontId="38" fillId="0" borderId="8" xfId="0" applyFont="1" applyBorder="1" applyAlignment="1"/>
    <xf numFmtId="9" fontId="23" fillId="0" borderId="0" xfId="20" applyFont="1" applyAlignment="1" applyProtection="1">
      <alignment vertical="center"/>
    </xf>
    <xf numFmtId="0" fontId="38" fillId="0" borderId="0" xfId="0" applyFont="1" applyAlignment="1"/>
    <xf numFmtId="0" fontId="38" fillId="0" borderId="0" xfId="0" applyFont="1" applyAlignment="1">
      <alignment vertical="top"/>
    </xf>
    <xf numFmtId="0" fontId="23" fillId="0" borderId="0" xfId="0" applyFont="1" applyAlignment="1">
      <alignment vertical="center" wrapText="1"/>
    </xf>
    <xf numFmtId="9" fontId="35" fillId="34" borderId="8" xfId="20" applyFont="1" applyFill="1" applyBorder="1" applyAlignment="1" applyProtection="1">
      <alignment horizontal="left" vertical="center" indent="1"/>
      <protection locked="0"/>
    </xf>
    <xf numFmtId="164" fontId="26" fillId="34" borderId="8" xfId="14" applyFont="1" applyFill="1" applyBorder="1" applyProtection="1">
      <alignment horizontal="right" vertical="center"/>
      <protection locked="0"/>
    </xf>
    <xf numFmtId="9" fontId="26" fillId="34" borderId="8" xfId="20" applyFont="1" applyFill="1" applyBorder="1" applyAlignment="1" applyProtection="1">
      <alignment horizontal="right" vertical="center"/>
      <protection locked="0"/>
    </xf>
    <xf numFmtId="164" fontId="26" fillId="34" borderId="11" xfId="14" applyFont="1" applyFill="1" applyBorder="1" applyProtection="1">
      <alignment horizontal="right" vertical="center"/>
      <protection locked="0"/>
    </xf>
    <xf numFmtId="164" fontId="26" fillId="34" borderId="13" xfId="14" applyFont="1" applyFill="1" applyBorder="1" applyProtection="1">
      <alignment horizontal="right" vertical="center"/>
      <protection locked="0"/>
    </xf>
    <xf numFmtId="164" fontId="26" fillId="34" borderId="16" xfId="14" applyFont="1" applyFill="1" applyBorder="1" applyProtection="1">
      <alignment horizontal="right" vertical="center"/>
      <protection locked="0"/>
    </xf>
    <xf numFmtId="164" fontId="26" fillId="34" borderId="15" xfId="14" applyFont="1" applyFill="1" applyBorder="1" applyProtection="1">
      <alignment horizontal="right" vertical="center"/>
      <protection locked="0"/>
    </xf>
    <xf numFmtId="0" fontId="38" fillId="34" borderId="13" xfId="0" applyFont="1" applyFill="1" applyBorder="1" applyAlignment="1" applyProtection="1">
      <alignment horizontal="center"/>
      <protection locked="0"/>
    </xf>
    <xf numFmtId="0" fontId="38" fillId="34" borderId="12" xfId="0" applyFont="1" applyFill="1" applyBorder="1" applyAlignment="1" applyProtection="1">
      <alignment horizontal="center"/>
      <protection locked="0"/>
    </xf>
    <xf numFmtId="0" fontId="38" fillId="34" borderId="16" xfId="0" applyFont="1" applyFill="1" applyBorder="1" applyAlignment="1" applyProtection="1">
      <alignment horizontal="left" vertical="top"/>
      <protection locked="0"/>
    </xf>
    <xf numFmtId="0" fontId="38" fillId="34" borderId="14" xfId="0" applyFont="1" applyFill="1" applyBorder="1" applyAlignment="1" applyProtection="1">
      <alignment horizontal="left" vertical="top"/>
      <protection locked="0"/>
    </xf>
    <xf numFmtId="0" fontId="38" fillId="34" borderId="18" xfId="0" applyFont="1" applyFill="1" applyBorder="1" applyAlignment="1" applyProtection="1">
      <alignment horizontal="left" vertical="top"/>
      <protection locked="0"/>
    </xf>
    <xf numFmtId="0" fontId="38" fillId="34" borderId="20" xfId="0" applyFont="1" applyFill="1" applyBorder="1" applyAlignment="1" applyProtection="1">
      <alignment horizontal="left" vertical="top"/>
      <protection locked="0"/>
    </xf>
    <xf numFmtId="0" fontId="38" fillId="34" borderId="11" xfId="0" applyFont="1" applyFill="1" applyBorder="1" applyAlignment="1" applyProtection="1">
      <alignment horizontal="left" vertical="top"/>
      <protection locked="0"/>
    </xf>
    <xf numFmtId="0" fontId="38" fillId="34" borderId="9" xfId="0" applyFont="1" applyFill="1" applyBorder="1" applyAlignment="1" applyProtection="1">
      <alignment horizontal="left" vertical="top"/>
      <protection locked="0"/>
    </xf>
    <xf numFmtId="0" fontId="33" fillId="0" borderId="0" xfId="0" applyFont="1" applyAlignment="1">
      <alignment horizontal="right" vertical="center" indent="1"/>
    </xf>
    <xf numFmtId="0" fontId="24" fillId="0" borderId="0" xfId="12" applyFont="1" applyAlignment="1">
      <alignment horizontal="left" vertical="top" wrapText="1"/>
    </xf>
    <xf numFmtId="0" fontId="39" fillId="0" borderId="16" xfId="3" applyFont="1" applyFill="1" applyBorder="1" applyAlignment="1" applyProtection="1">
      <alignment horizontal="left" vertical="top" wrapText="1" indent="1"/>
    </xf>
    <xf numFmtId="0" fontId="39" fillId="0" borderId="17" xfId="3" applyFont="1" applyFill="1" applyBorder="1" applyAlignment="1" applyProtection="1">
      <alignment horizontal="left" vertical="top" wrapText="1" indent="1"/>
    </xf>
    <xf numFmtId="0" fontId="39" fillId="0" borderId="14" xfId="3" applyFont="1" applyFill="1" applyBorder="1" applyAlignment="1" applyProtection="1">
      <alignment horizontal="left" vertical="top" wrapText="1" indent="1"/>
    </xf>
    <xf numFmtId="0" fontId="39" fillId="0" borderId="18" xfId="3" applyFont="1" applyFill="1" applyBorder="1" applyAlignment="1" applyProtection="1">
      <alignment horizontal="left" vertical="top" wrapText="1" indent="1"/>
    </xf>
    <xf numFmtId="0" fontId="39" fillId="0" borderId="0" xfId="3" applyFont="1" applyFill="1" applyBorder="1" applyAlignment="1" applyProtection="1">
      <alignment horizontal="left" vertical="top" wrapText="1" indent="1"/>
    </xf>
    <xf numFmtId="0" fontId="39" fillId="0" borderId="20" xfId="3" applyFont="1" applyFill="1" applyBorder="1" applyAlignment="1" applyProtection="1">
      <alignment horizontal="left" vertical="top" wrapText="1" indent="1"/>
    </xf>
    <xf numFmtId="0" fontId="39" fillId="0" borderId="11" xfId="3" applyFont="1" applyFill="1" applyBorder="1" applyAlignment="1" applyProtection="1">
      <alignment horizontal="left" vertical="top" wrapText="1" indent="1"/>
    </xf>
    <xf numFmtId="0" fontId="39" fillId="0" borderId="19" xfId="3" applyFont="1" applyFill="1" applyBorder="1" applyAlignment="1" applyProtection="1">
      <alignment horizontal="left" vertical="top" wrapText="1" indent="1"/>
    </xf>
    <xf numFmtId="0" fontId="39" fillId="0" borderId="9" xfId="3" applyFont="1" applyFill="1" applyBorder="1" applyAlignment="1" applyProtection="1">
      <alignment horizontal="left" vertical="top" wrapText="1" indent="1"/>
    </xf>
    <xf numFmtId="0" fontId="39" fillId="0" borderId="13" xfId="3" applyFont="1" applyFill="1" applyBorder="1" applyAlignment="1" applyProtection="1">
      <alignment horizontal="left" vertical="center" indent="1"/>
    </xf>
    <xf numFmtId="0" fontId="39" fillId="0" borderId="21" xfId="3" applyFont="1" applyFill="1" applyBorder="1" applyAlignment="1" applyProtection="1">
      <alignment horizontal="left" vertical="center" indent="1"/>
    </xf>
    <xf numFmtId="0" fontId="39" fillId="0" borderId="12" xfId="3" applyFont="1" applyFill="1" applyBorder="1" applyAlignment="1" applyProtection="1">
      <alignment horizontal="left" vertical="center" indent="1"/>
    </xf>
  </cellXfs>
  <cellStyles count="55">
    <cellStyle name="20% - Accent1" xfId="32" builtinId="30" customBuiltin="1"/>
    <cellStyle name="20% - Accent2" xfId="36" builtinId="34" customBuiltin="1"/>
    <cellStyle name="20% - Accent3" xfId="40" builtinId="38" customBuiltin="1"/>
    <cellStyle name="20% - Accent4" xfId="44" builtinId="42" customBuiltin="1"/>
    <cellStyle name="20% - Accent5" xfId="48" builtinId="46" customBuiltin="1"/>
    <cellStyle name="20% - Accent6" xfId="52" builtinId="50" customBuiltin="1"/>
    <cellStyle name="40% - Accent1" xfId="33" builtinId="31" customBuiltin="1"/>
    <cellStyle name="40% - Accent2" xfId="37" builtinId="35" customBuiltin="1"/>
    <cellStyle name="40% - Accent3" xfId="41" builtinId="39" customBuiltin="1"/>
    <cellStyle name="40% - Accent4" xfId="45" builtinId="43" customBuiltin="1"/>
    <cellStyle name="40% - Accent5" xfId="49" builtinId="47" customBuiltin="1"/>
    <cellStyle name="40% - Accent6" xfId="53" builtinId="51" customBuiltin="1"/>
    <cellStyle name="60% - Accent1" xfId="34" builtinId="32" customBuiltin="1"/>
    <cellStyle name="60% - Accent2" xfId="38" builtinId="36" customBuiltin="1"/>
    <cellStyle name="60% - Accent3" xfId="42" builtinId="40" customBuiltin="1"/>
    <cellStyle name="60% - Accent4" xfId="46" builtinId="44" customBuiltin="1"/>
    <cellStyle name="60% - Accent5" xfId="50" builtinId="48" customBuiltin="1"/>
    <cellStyle name="60% - Accent6" xfId="54" builtinId="52" customBuiltin="1"/>
    <cellStyle name="Accent1" xfId="31" builtinId="29" customBuiltin="1"/>
    <cellStyle name="Accent2" xfId="35" builtinId="33" customBuiltin="1"/>
    <cellStyle name="Accent3" xfId="39" builtinId="37" customBuiltin="1"/>
    <cellStyle name="Accent4" xfId="43" builtinId="41" customBuiltin="1"/>
    <cellStyle name="Accent5" xfId="47" builtinId="45" customBuiltin="1"/>
    <cellStyle name="Accent6" xfId="51" builtinId="49" customBuiltin="1"/>
    <cellStyle name="Berekening" xfId="26" builtinId="22" customBuiltin="1"/>
    <cellStyle name="Controlecel" xfId="27" builtinId="23" customBuiltin="1"/>
    <cellStyle name="Gekoppelde cel" xfId="8" builtinId="24" customBuiltin="1"/>
    <cellStyle name="Gevolgde hyperlink" xfId="10" builtinId="9" customBuiltin="1"/>
    <cellStyle name="Goed" xfId="21" builtinId="26" customBuiltin="1"/>
    <cellStyle name="Hyperlink" xfId="9" builtinId="8" customBuiltin="1"/>
    <cellStyle name="Invoer" xfId="24" builtinId="20" customBuiltin="1"/>
    <cellStyle name="Kolom met vlag" xfId="7" xr:uid="{00000000-0005-0000-0000-000000000000}"/>
    <cellStyle name="Komma" xfId="16" builtinId="3" customBuiltin="1"/>
    <cellStyle name="Komma [0]" xfId="17" builtinId="6" customBuiltin="1"/>
    <cellStyle name="Kop 1" xfId="2" builtinId="16" customBuiltin="1"/>
    <cellStyle name="Kop 2" xfId="3" builtinId="17" customBuiltin="1"/>
    <cellStyle name="Kop 3" xfId="4" builtinId="18" customBuiltin="1"/>
    <cellStyle name="Kop 4" xfId="5" builtinId="19" customBuiltin="1"/>
    <cellStyle name="Neutraal" xfId="23" builtinId="28" customBuiltin="1"/>
    <cellStyle name="Notitie" xfId="29" builtinId="10" customBuiltin="1"/>
    <cellStyle name="Ongeldig" xfId="22" builtinId="27" customBuiltin="1"/>
    <cellStyle name="Procent" xfId="20" builtinId="5" customBuiltin="1"/>
    <cellStyle name="Standaard" xfId="0" builtinId="0" customBuiltin="1"/>
    <cellStyle name="Tabeldetails gecentreerd" xfId="13" xr:uid="{00000000-0005-0000-0000-000009000000}"/>
    <cellStyle name="Tabeldetails links uitgelijnd" xfId="12" xr:uid="{00000000-0005-0000-0000-00000A000000}"/>
    <cellStyle name="Tabeldetails rechts uitgelijnd" xfId="14" xr:uid="{00000000-0005-0000-0000-00000B000000}"/>
    <cellStyle name="Tekst van navigatiekoppeling verbergen" xfId="15" xr:uid="{00000000-0005-0000-0000-00000F000000}"/>
    <cellStyle name="Titel" xfId="1" builtinId="15" customBuiltin="1"/>
    <cellStyle name="Totaal" xfId="6" builtinId="25" customBuiltin="1"/>
    <cellStyle name="Totaal aantal" xfId="11" xr:uid="{00000000-0005-0000-0000-00000E000000}"/>
    <cellStyle name="Uitvoer" xfId="25" builtinId="21" customBuiltin="1"/>
    <cellStyle name="Valuta" xfId="18" builtinId="4" customBuiltin="1"/>
    <cellStyle name="Valuta [0]" xfId="19" builtinId="7" customBuiltin="1"/>
    <cellStyle name="Verklarende tekst" xfId="30" builtinId="53" customBuiltin="1"/>
    <cellStyle name="Waarschuwingstekst" xfId="28" builtinId="11" customBuiltin="1"/>
  </cellStyles>
  <dxfs count="28">
    <dxf>
      <font>
        <strike val="0"/>
        <outline val="0"/>
        <shadow val="0"/>
        <u val="none"/>
        <vertAlign val="baseline"/>
        <sz val="12"/>
        <color theme="1"/>
        <name val="Calibri"/>
        <family val="2"/>
        <scheme val="none"/>
      </font>
      <numFmt numFmtId="164" formatCode="&quot;€&quot;\ #,##0.00;&quot;€&quot;\ \-#,##0.00"/>
      <fill>
        <patternFill patternType="none">
          <fgColor indexed="64"/>
          <bgColor auto="1"/>
        </patternFill>
      </fill>
      <border diagonalUp="0" diagonalDown="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2"/>
        <color theme="1"/>
        <name val="Calibri"/>
        <family val="2"/>
        <scheme val="none"/>
      </font>
      <fill>
        <patternFill patternType="solid">
          <fgColor indexed="64"/>
          <bgColor theme="4" tint="0.79998168889431442"/>
        </patternFill>
      </fill>
      <border diagonalUp="0" diagonalDown="0">
        <left style="thin">
          <color indexed="64"/>
        </left>
        <right/>
        <top style="thin">
          <color indexed="64"/>
        </top>
        <bottom style="thin">
          <color indexed="64"/>
        </bottom>
        <vertical/>
        <horizontal/>
      </border>
      <protection locked="1" hidden="0"/>
    </dxf>
    <dxf>
      <font>
        <b val="0"/>
        <i val="0"/>
        <strike val="0"/>
        <condense val="0"/>
        <extend val="0"/>
        <outline val="0"/>
        <shadow val="0"/>
        <u val="none"/>
        <vertAlign val="baseline"/>
        <sz val="12"/>
        <color theme="1"/>
        <name val="Calibri"/>
        <family val="2"/>
        <scheme val="none"/>
      </font>
      <fill>
        <patternFill patternType="solid">
          <fgColor indexed="64"/>
          <bgColor theme="4" tint="0.79998168889431442"/>
        </patternFill>
      </fill>
      <border diagonalUp="0" diagonalDown="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2"/>
        <color theme="1"/>
        <name val="Calibri"/>
        <family val="2"/>
        <scheme val="none"/>
      </font>
      <fill>
        <patternFill patternType="solid">
          <fgColor indexed="64"/>
          <bgColor theme="4" tint="0.79998168889431442"/>
        </patternFill>
      </fill>
      <border diagonalUp="0" diagonalDown="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2"/>
        <color theme="1"/>
        <name val="Calibri"/>
        <family val="2"/>
        <scheme val="none"/>
      </font>
      <fill>
        <patternFill patternType="solid">
          <fgColor indexed="64"/>
          <bgColor theme="4" tint="0.79998168889431442"/>
        </patternFill>
      </fill>
      <border diagonalUp="0" diagonalDown="0">
        <left style="thin">
          <color indexed="64"/>
        </left>
        <right/>
        <top style="thin">
          <color indexed="64"/>
        </top>
        <bottom style="thin">
          <color indexed="64"/>
        </bottom>
      </border>
      <protection locked="1" hidden="0"/>
    </dxf>
    <dxf>
      <font>
        <b val="0"/>
        <i val="0"/>
        <strike val="0"/>
        <condense val="0"/>
        <extend val="0"/>
        <outline val="0"/>
        <shadow val="0"/>
        <u val="none"/>
        <vertAlign val="baseline"/>
        <sz val="12"/>
        <color theme="1"/>
        <name val="Calibri"/>
        <family val="2"/>
        <scheme val="none"/>
      </font>
      <fill>
        <patternFill patternType="solid">
          <fgColor indexed="64"/>
          <bgColor theme="4" tint="0.79998168889431442"/>
        </patternFill>
      </fill>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theme="1"/>
        <name val="Calibri"/>
        <family val="2"/>
        <scheme val="none"/>
      </font>
      <fill>
        <patternFill patternType="solid">
          <fgColor indexed="64"/>
          <bgColor theme="4" tint="0.79998168889431442"/>
        </patternFill>
      </fill>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theme="1"/>
        <name val="Calibri"/>
        <family val="2"/>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theme="1"/>
        <name val="Calibri"/>
        <family val="2"/>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theme="1"/>
        <name val="Calibri"/>
        <family val="2"/>
        <scheme val="none"/>
      </font>
      <fill>
        <patternFill patternType="none">
          <fgColor indexed="64"/>
          <bgColor auto="1"/>
        </patternFill>
      </fill>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theme="1"/>
        <name val="Calibri"/>
        <family val="2"/>
        <scheme val="none"/>
      </font>
      <fill>
        <patternFill patternType="none">
          <fgColor indexed="64"/>
          <bgColor auto="1"/>
        </patternFill>
      </fill>
      <alignment textRotation="0" wrapText="1" indent="0" justifyLastLine="0" shrinkToFit="0" readingOrder="0"/>
      <border diagonalUp="0" diagonalDown="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theme="1"/>
        <name val="Calibri"/>
        <family val="2"/>
        <scheme val="none"/>
      </font>
      <numFmt numFmtId="1" formatCode="0"/>
      <fill>
        <patternFill patternType="none">
          <fgColor indexed="64"/>
          <bgColor auto="1"/>
        </patternFill>
      </fill>
      <border diagonalUp="0" diagonalDown="0">
        <left/>
        <right style="thin">
          <color indexed="64"/>
        </right>
        <top style="thin">
          <color indexed="64"/>
        </top>
        <bottom style="thin">
          <color indexed="64"/>
        </bottom>
      </border>
      <protection locked="1" hidden="0"/>
    </dxf>
    <dxf>
      <font>
        <strike val="0"/>
        <outline val="0"/>
        <shadow val="0"/>
        <u val="none"/>
        <vertAlign val="baseline"/>
        <sz val="11"/>
        <color theme="1"/>
        <name val="Calibri"/>
        <family val="2"/>
        <scheme val="none"/>
      </font>
      <fill>
        <patternFill patternType="none">
          <fgColor indexed="64"/>
          <bgColor auto="1"/>
        </patternFill>
      </fill>
      <alignment vertical="center" textRotation="0" wrapText="0" indent="0" justifyLastLine="0" shrinkToFit="0" readingOrder="0"/>
      <border diagonalUp="0" diagonalDown="0">
        <left style="thin">
          <color indexed="64"/>
        </left>
        <right style="thin">
          <color indexed="64"/>
        </right>
        <top/>
        <bottom/>
      </border>
      <protection locked="1" hidden="0"/>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color theme="1"/>
        <name val="Calibri"/>
        <family val="2"/>
        <scheme val="none"/>
      </font>
      <fill>
        <patternFill patternType="none">
          <fgColor indexed="64"/>
          <bgColor auto="1"/>
        </patternFill>
      </fill>
      <protection locked="1" hidden="0"/>
    </dxf>
    <dxf>
      <border>
        <bottom style="thin">
          <color indexed="64"/>
        </bottom>
      </border>
    </dxf>
    <dxf>
      <font>
        <b/>
        <strike val="0"/>
        <outline val="0"/>
        <shadow val="0"/>
        <u val="none"/>
        <vertAlign val="baseline"/>
        <sz val="14"/>
        <color rgb="FF48277F"/>
        <name val="Calibri"/>
        <family val="2"/>
        <scheme val="none"/>
      </font>
      <fill>
        <patternFill patternType="none">
          <fgColor indexed="64"/>
          <bgColor auto="1"/>
        </patternFill>
      </fill>
      <alignment horizontal="center" vertical="center" textRotation="0" indent="0" justifyLastLine="0" shrinkToFit="0" readingOrder="0"/>
      <border diagonalUp="0" diagonalDown="0">
        <left style="thin">
          <color indexed="64"/>
        </left>
        <right style="thin">
          <color indexed="64"/>
        </right>
        <top/>
        <bottom/>
      </border>
      <protection locked="1" hidden="0"/>
    </dxf>
    <dxf>
      <font>
        <color rgb="FF48277F"/>
      </font>
    </dxf>
    <dxf>
      <fill>
        <patternFill>
          <bgColor theme="6" tint="0.59996337778862885"/>
        </patternFill>
      </fill>
    </dxf>
    <dxf>
      <fill>
        <patternFill>
          <bgColor theme="0"/>
        </patternFill>
      </fill>
    </dxf>
    <dxf>
      <font>
        <b val="0"/>
        <i val="0"/>
        <color theme="0"/>
      </font>
      <fill>
        <patternFill patternType="solid">
          <fgColor theme="6" tint="-0.499984740745262"/>
          <bgColor theme="6" tint="-0.499984740745262"/>
        </patternFill>
      </fill>
    </dxf>
    <dxf>
      <fill>
        <patternFill>
          <bgColor theme="6" tint="0.79998168889431442"/>
        </patternFill>
      </fill>
      <border diagonalUp="0" diagonalDown="0">
        <left style="thin">
          <color theme="6" tint="-0.499984740745262"/>
        </left>
        <right style="thin">
          <color theme="6" tint="-0.499984740745262"/>
        </right>
        <top style="thin">
          <color theme="6" tint="-0.499984740745262"/>
        </top>
        <bottom style="thin">
          <color theme="6" tint="-0.499984740745262"/>
        </bottom>
        <vertical style="thin">
          <color theme="6" tint="-0.499984740745262"/>
        </vertical>
        <horizontal/>
      </border>
    </dxf>
    <dxf>
      <fill>
        <patternFill>
          <bgColor theme="7" tint="0.59996337778862885"/>
        </patternFill>
      </fill>
    </dxf>
    <dxf>
      <font>
        <b val="0"/>
        <i val="0"/>
        <color theme="0"/>
      </font>
      <fill>
        <patternFill patternType="solid">
          <fgColor theme="7" tint="-0.499984740745262"/>
          <bgColor theme="7" tint="-0.499984740745262"/>
        </patternFill>
      </fill>
    </dxf>
    <dxf>
      <fill>
        <patternFill>
          <bgColor theme="7" tint="0.79998168889431442"/>
        </patternFill>
      </fill>
      <border diagonalUp="0" diagonalDown="0">
        <left style="thin">
          <color theme="7" tint="-0.499984740745262"/>
        </left>
        <right style="thin">
          <color theme="7" tint="-0.499984740745262"/>
        </right>
        <top style="thin">
          <color theme="7" tint="-0.499984740745262"/>
        </top>
        <bottom style="thin">
          <color theme="7" tint="-0.499984740745262"/>
        </bottom>
        <vertical style="thin">
          <color theme="7" tint="-0.499984740745262"/>
        </vertical>
        <horizontal/>
      </border>
    </dxf>
    <dxf>
      <fill>
        <patternFill>
          <bgColor theme="9" tint="0.59996337778862885"/>
        </patternFill>
      </fill>
    </dxf>
    <dxf>
      <font>
        <b val="0"/>
        <i val="0"/>
        <color theme="0"/>
      </font>
      <fill>
        <patternFill patternType="solid">
          <fgColor theme="9" tint="-0.499984740745262"/>
          <bgColor theme="9" tint="-0.499984740745262"/>
        </patternFill>
      </fill>
    </dxf>
    <dxf>
      <fill>
        <patternFill>
          <bgColor theme="9" tint="0.79998168889431442"/>
        </patternFill>
      </fill>
      <border diagonalUp="0" diagonalDown="0">
        <left style="thin">
          <color theme="9" tint="-0.499984740745262"/>
        </left>
        <right style="thin">
          <color theme="9" tint="-0.499984740745262"/>
        </right>
        <top style="thin">
          <color theme="9" tint="-0.499984740745262"/>
        </top>
        <bottom style="thin">
          <color theme="9" tint="-0.499984740745262"/>
        </bottom>
        <vertical style="thin">
          <color theme="9" tint="-0.499984740745262"/>
        </vertical>
        <horizontal/>
      </border>
    </dxf>
  </dxfs>
  <tableStyles count="4" defaultPivotStyle="PivotStyleMedium2">
    <tableStyle name="Opslaglocatie opzoeken" pivot="0" count="3" xr9:uid="{1E3C31DD-E9A2-4A0A-A2FC-00B6076C5A12}">
      <tableStyleElement type="wholeTable" dxfId="27"/>
      <tableStyleElement type="headerRow" dxfId="26"/>
      <tableStyleElement type="secondRowStripe" dxfId="25"/>
    </tableStyle>
    <tableStyle name="Voorraadpicklijst" pivot="0" count="3" xr9:uid="{4DCDFD08-C196-4F17-8EF8-618A9CBE2507}">
      <tableStyleElement type="wholeTable" dxfId="24"/>
      <tableStyleElement type="headerRow" dxfId="23"/>
      <tableStyleElement type="secondRowStripe" dxfId="22"/>
    </tableStyle>
    <tableStyle name="Magazijnvoorraad" pivot="0" count="4" xr9:uid="{00000000-0011-0000-FFFF-FFFF00000000}">
      <tableStyleElement type="wholeTable" dxfId="21"/>
      <tableStyleElement type="headerRow" dxfId="20"/>
      <tableStyleElement type="lastColumn" dxfId="19"/>
      <tableStyleElement type="secondRowStripe" dxfId="18"/>
    </tableStyle>
    <tableStyle name="Tabelstijl 1" pivot="0" count="1" xr9:uid="{B10CB452-A548-0941-BD35-F3A86D6690EE}">
      <tableStyleElement type="firstHeaderCell" dxfId="17"/>
    </tableStyle>
  </tableStyles>
  <colors>
    <mruColors>
      <color rgb="FF4827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406400</xdr:colOff>
      <xdr:row>0</xdr:row>
      <xdr:rowOff>177800</xdr:rowOff>
    </xdr:from>
    <xdr:to>
      <xdr:col>8</xdr:col>
      <xdr:colOff>1651000</xdr:colOff>
      <xdr:row>0</xdr:row>
      <xdr:rowOff>1261188</xdr:rowOff>
    </xdr:to>
    <xdr:pic>
      <xdr:nvPicPr>
        <xdr:cNvPr id="2" name="Afbeelding 1" descr="Homepage | Veiligheidsregio Noord- en Oost Gelderland (VNOG)">
          <a:extLst>
            <a:ext uri="{FF2B5EF4-FFF2-40B4-BE49-F238E27FC236}">
              <a16:creationId xmlns:a16="http://schemas.microsoft.com/office/drawing/2014/main" id="{4744E793-D7D1-BA48-BFF2-0DCF06915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06100" y="177800"/>
          <a:ext cx="4191000" cy="10833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Voorraadlijst" displayName="Voorraadlijst" ref="B11:M36" headerRowDxfId="16" dataDxfId="14" totalsRowDxfId="12" headerRowBorderDxfId="15" tableBorderDxfId="13">
  <autoFilter ref="B11:M36" xr:uid="{00000000-0009-0000-0100-000001000000}"/>
  <tableColumns count="12">
    <tableColumn id="1" xr3:uid="{00000000-0010-0000-0000-000001000000}" name="SKU/EAN/Part nr" totalsRowLabel="Totals" dataDxfId="11" dataCellStyle="Tabeldetails links uitgelijnd"/>
    <tableColumn id="2" xr3:uid="{00000000-0010-0000-0000-000002000000}" name="BESCHRIJVING" dataDxfId="10" dataCellStyle="Tabeldetails links uitgelijnd"/>
    <tableColumn id="5" xr3:uid="{00000000-0010-0000-0000-000005000000}" name="EENHEID" dataDxfId="9" dataCellStyle="Tabeldetails links uitgelijnd"/>
    <tableColumn id="6" xr3:uid="{00000000-0010-0000-0000-000006000000}" name="AANTAL" dataDxfId="8" dataCellStyle="Tabeldetails gecentreerd"/>
    <tableColumn id="8" xr3:uid="{00000000-0010-0000-0000-000008000000}" name="BESTELHOEVEEL" dataDxfId="7" dataCellStyle="Tabeldetails gecentreerd"/>
    <tableColumn id="7" xr3:uid="{00000000-0010-0000-0000-000007000000}" name="Inkoopprijs leverancier (€)" dataDxfId="6" dataCellStyle="Tabeldetails rechts uitgelijnd"/>
    <tableColumn id="3" xr3:uid="{25F92B85-0665-41E5-8F27-3F301DA6784E}" name="Marge (%) minimaal 3%, maximaal 7%" dataDxfId="5" dataCellStyle="Procent"/>
    <tableColumn id="4" xr3:uid="{3FB062CE-62B5-9B46-87FA-15B6F6B298FC}" name="Optionele dienstverlening (eis 57 PvE) DOA-check (€)" dataDxfId="4" dataCellStyle="Tabeldetails rechts uitgelijnd"/>
    <tableColumn id="11" xr3:uid="{E984DF55-A8C8-1142-AB53-3F9D0E57C4DE}" name="Optionele dienstverlening (eis 57 PvE) Aanleveren van CMDB-registratie (€)" dataDxfId="3" dataCellStyle="Tabeldetails rechts uitgelijnd"/>
    <tableColumn id="9" xr3:uid="{7356B95A-A78B-C647-83AC-740CC08CF10F}" name="Optionele dienstverlening (eis 57 PvE) Aanleveren van hardware hashes (€)" dataDxfId="2" dataCellStyle="Tabeldetails rechts uitgelijnd"/>
    <tableColumn id="12" xr3:uid="{90F8E9CF-AA57-544A-827D-F0B2C1D5DD85}" name="Verkoopprijs per stuk" dataDxfId="1" dataCellStyle="Tabeldetails rechts uitgelijnd"/>
    <tableColumn id="10" xr3:uid="{00000000-0010-0000-0000-00000A000000}" name="VerkoopprijsTotaal" dataDxfId="0" dataCellStyle="Tabeldetails rechts uitgelijnd">
      <calculatedColumnFormula>Voorraadlijst[[#This Row],[AANTAL]]*(Voorraadlijst[[#This Row],[Inkoopprijs leverancier (€)]]*(1+Voorraadlijst[[#This Row],[Marge (%) minimaal 3%, maximaal 7%]]))</calculatedColumnFormula>
    </tableColumn>
  </tableColumns>
  <tableStyleInfo showFirstColumn="0" showLastColumn="0" showRowStripes="1" showColumnStripes="0"/>
  <extLst>
    <ext xmlns:x14="http://schemas.microsoft.com/office/spreadsheetml/2009/9/main" uri="{504A1905-F514-4f6f-8877-14C23A59335A}">
      <x14:table altTextSummary="Lijst met inventarisitems en details, zoals SKU, beschrijving, binnummer, locatie, eenheid, hoeveelheid, bijbestelhoeveelheid, kosten, inventariswaarde en status van opnieuw ordenen"/>
    </ext>
  </extLst>
</table>
</file>

<file path=xl/theme/theme1.xml><?xml version="1.0" encoding="utf-8"?>
<a:theme xmlns:a="http://schemas.openxmlformats.org/drawingml/2006/main" name="Office Theme">
  <a:themeElements>
    <a:clrScheme name="Warehouse Inventory">
      <a:dk1>
        <a:sysClr val="windowText" lastClr="000000"/>
      </a:dk1>
      <a:lt1>
        <a:sysClr val="window" lastClr="FFFFFF"/>
      </a:lt1>
      <a:dk2>
        <a:srgbClr val="000000"/>
      </a:dk2>
      <a:lt2>
        <a:srgbClr val="FFFFFF"/>
      </a:lt2>
      <a:accent1>
        <a:srgbClr val="6DB068"/>
      </a:accent1>
      <a:accent2>
        <a:srgbClr val="E1C049"/>
      </a:accent2>
      <a:accent3>
        <a:srgbClr val="77CACD"/>
      </a:accent3>
      <a:accent4>
        <a:srgbClr val="EB862D"/>
      </a:accent4>
      <a:accent5>
        <a:srgbClr val="9062A7"/>
      </a:accent5>
      <a:accent6>
        <a:srgbClr val="EB8688"/>
      </a:accent6>
      <a:hlink>
        <a:srgbClr val="13CACD"/>
      </a:hlink>
      <a:folHlink>
        <a:srgbClr val="9062A7"/>
      </a:folHlink>
    </a:clrScheme>
    <a:fontScheme name="Custom 12">
      <a:majorFont>
        <a:latin typeface="Avenir Next LT Pro"/>
        <a:ea typeface=""/>
        <a:cs typeface=""/>
      </a:majorFont>
      <a:minorFont>
        <a:latin typeface="Avenir Next LT Pro Light"/>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tInventoryList">
    <tabColor theme="6" tint="-0.249977111117893"/>
    <pageSetUpPr autoPageBreaks="0" fitToPage="1"/>
  </sheetPr>
  <dimension ref="B1:M46"/>
  <sheetViews>
    <sheetView showGridLines="0" tabSelected="1" zoomScaleNormal="100" workbookViewId="0">
      <selection activeCell="H16" sqref="H16"/>
    </sheetView>
  </sheetViews>
  <sheetFormatPr baseColWidth="10" defaultColWidth="8.83203125" defaultRowHeight="30" customHeight="1" x14ac:dyDescent="0.2"/>
  <cols>
    <col min="1" max="1" width="5.5" style="8" customWidth="1"/>
    <col min="2" max="2" width="36.1640625" style="8" customWidth="1"/>
    <col min="3" max="3" width="61.83203125" style="71" customWidth="1"/>
    <col min="4" max="4" width="25.5" style="8" customWidth="1"/>
    <col min="5" max="5" width="11.5" style="8" customWidth="1"/>
    <col min="6" max="6" width="20.5" style="8" customWidth="1"/>
    <col min="7" max="7" width="19.33203125" style="8" customWidth="1"/>
    <col min="8" max="8" width="19.33203125" style="68" customWidth="1"/>
    <col min="9" max="12" width="26.1640625" style="8" customWidth="1"/>
    <col min="13" max="13" width="24.6640625" style="8" customWidth="1"/>
    <col min="14" max="14" width="22.1640625" style="8" customWidth="1"/>
    <col min="15" max="15" width="16.1640625" style="8" customWidth="1"/>
    <col min="16" max="16" width="11.5" style="8" customWidth="1"/>
    <col min="17" max="16384" width="8.83203125" style="8"/>
  </cols>
  <sheetData>
    <row r="1" spans="2:13" ht="109" customHeight="1" x14ac:dyDescent="0.4">
      <c r="B1" s="9" t="s">
        <v>0</v>
      </c>
      <c r="C1" s="10"/>
      <c r="D1" s="11"/>
      <c r="E1" s="12"/>
      <c r="F1" s="12"/>
      <c r="G1" s="12"/>
      <c r="H1" s="13"/>
      <c r="I1" s="12"/>
      <c r="J1" s="12"/>
      <c r="K1" s="12"/>
      <c r="L1" s="12"/>
      <c r="M1" s="12"/>
    </row>
    <row r="2" spans="2:13" ht="8" customHeight="1" x14ac:dyDescent="0.2">
      <c r="B2" s="14"/>
      <c r="C2" s="1"/>
      <c r="D2" s="15"/>
      <c r="E2" s="87"/>
      <c r="F2" s="87"/>
      <c r="G2" s="15"/>
      <c r="H2" s="17"/>
      <c r="I2" s="15"/>
      <c r="J2" s="15"/>
      <c r="K2" s="15"/>
      <c r="L2" s="15"/>
    </row>
    <row r="3" spans="2:13" ht="31" customHeight="1" x14ac:dyDescent="0.2">
      <c r="B3" s="89" t="s">
        <v>1</v>
      </c>
      <c r="C3" s="90"/>
      <c r="D3" s="90"/>
      <c r="E3" s="90"/>
      <c r="F3" s="90"/>
      <c r="G3" s="90"/>
      <c r="H3" s="91"/>
      <c r="I3" s="18"/>
      <c r="J3" s="19"/>
      <c r="K3" s="19"/>
      <c r="L3" s="19"/>
      <c r="M3" s="19"/>
    </row>
    <row r="4" spans="2:13" ht="31" customHeight="1" x14ac:dyDescent="0.2">
      <c r="B4" s="92"/>
      <c r="C4" s="93"/>
      <c r="D4" s="93"/>
      <c r="E4" s="93"/>
      <c r="F4" s="93"/>
      <c r="G4" s="93"/>
      <c r="H4" s="94"/>
      <c r="I4" s="18"/>
      <c r="J4" s="19"/>
      <c r="K4" s="19"/>
      <c r="L4" s="19"/>
      <c r="M4" s="19"/>
    </row>
    <row r="5" spans="2:13" ht="31" customHeight="1" x14ac:dyDescent="0.2">
      <c r="B5" s="95"/>
      <c r="C5" s="96"/>
      <c r="D5" s="96"/>
      <c r="E5" s="96"/>
      <c r="F5" s="96"/>
      <c r="G5" s="96"/>
      <c r="H5" s="97"/>
      <c r="I5" s="18"/>
      <c r="J5" s="19"/>
      <c r="K5" s="19"/>
      <c r="L5" s="19"/>
      <c r="M5" s="19"/>
    </row>
    <row r="6" spans="2:13" ht="22" customHeight="1" x14ac:dyDescent="0.2">
      <c r="B6" s="14"/>
      <c r="C6" s="1"/>
      <c r="D6" s="15"/>
      <c r="E6" s="16"/>
      <c r="F6" s="16"/>
      <c r="G6" s="15"/>
      <c r="H6" s="17"/>
      <c r="I6" s="15"/>
      <c r="J6" s="15"/>
      <c r="K6" s="15"/>
      <c r="L6" s="15"/>
    </row>
    <row r="7" spans="2:13" ht="44" customHeight="1" x14ac:dyDescent="0.2">
      <c r="B7" s="20" t="s">
        <v>2</v>
      </c>
      <c r="C7" s="1"/>
      <c r="D7" s="15"/>
      <c r="E7" s="16"/>
      <c r="F7" s="16"/>
      <c r="G7" s="15"/>
      <c r="H7" s="17"/>
      <c r="I7" s="15"/>
      <c r="J7" s="15"/>
      <c r="K7" s="15"/>
      <c r="L7" s="15"/>
    </row>
    <row r="8" spans="2:13" ht="44" customHeight="1" x14ac:dyDescent="0.2">
      <c r="B8" s="98" t="s">
        <v>3</v>
      </c>
      <c r="C8" s="99"/>
      <c r="D8" s="99"/>
      <c r="E8" s="99"/>
      <c r="F8" s="99"/>
      <c r="G8" s="100"/>
      <c r="H8" s="72"/>
      <c r="I8" s="21"/>
      <c r="J8" s="21"/>
      <c r="K8" s="21"/>
      <c r="L8" s="21"/>
    </row>
    <row r="9" spans="2:13" ht="20" customHeight="1" x14ac:dyDescent="0.2">
      <c r="B9" s="14"/>
      <c r="C9" s="1"/>
      <c r="D9" s="15"/>
      <c r="E9" s="16"/>
      <c r="F9" s="16"/>
      <c r="G9" s="15"/>
      <c r="H9" s="17"/>
      <c r="I9" s="15"/>
      <c r="J9" s="15"/>
      <c r="K9" s="15"/>
      <c r="L9" s="15"/>
    </row>
    <row r="10" spans="2:13" ht="44" customHeight="1" x14ac:dyDescent="0.2">
      <c r="B10" s="20" t="s">
        <v>4</v>
      </c>
      <c r="C10" s="1"/>
      <c r="D10" s="15"/>
      <c r="E10" s="16"/>
      <c r="F10" s="16"/>
      <c r="G10" s="15"/>
      <c r="H10" s="17"/>
      <c r="I10" s="15"/>
      <c r="J10" s="15"/>
      <c r="K10" s="15"/>
      <c r="L10" s="15"/>
    </row>
    <row r="11" spans="2:13" s="22" customFormat="1" ht="76" customHeight="1" x14ac:dyDescent="0.2">
      <c r="B11" s="2" t="s">
        <v>5</v>
      </c>
      <c r="C11" s="3" t="s">
        <v>6</v>
      </c>
      <c r="D11" s="4" t="s">
        <v>7</v>
      </c>
      <c r="E11" s="4" t="s">
        <v>8</v>
      </c>
      <c r="F11" s="4" t="s">
        <v>9</v>
      </c>
      <c r="G11" s="3" t="s">
        <v>65</v>
      </c>
      <c r="H11" s="5" t="s">
        <v>10</v>
      </c>
      <c r="I11" s="6" t="s">
        <v>66</v>
      </c>
      <c r="J11" s="6" t="s">
        <v>67</v>
      </c>
      <c r="K11" s="6" t="s">
        <v>68</v>
      </c>
      <c r="L11" s="6" t="s">
        <v>63</v>
      </c>
      <c r="M11" s="7" t="s">
        <v>64</v>
      </c>
    </row>
    <row r="12" spans="2:13" ht="30" customHeight="1" x14ac:dyDescent="0.2">
      <c r="B12" s="23" t="s">
        <v>11</v>
      </c>
      <c r="C12" s="24" t="s">
        <v>12</v>
      </c>
      <c r="D12" s="25" t="s">
        <v>13</v>
      </c>
      <c r="E12" s="26">
        <v>30</v>
      </c>
      <c r="F12" s="26">
        <v>1</v>
      </c>
      <c r="G12" s="73"/>
      <c r="H12" s="74"/>
      <c r="I12" s="76"/>
      <c r="J12" s="76"/>
      <c r="K12" s="76"/>
      <c r="L12" s="27">
        <f>(SUM(Voorraadlijst[[#This Row],[Inkoopprijs leverancier (€)]]+Voorraadlijst[[#This Row],[Optionele dienstverlening (eis 57 PvE) DOA-check (€)]]+Voorraadlijst[[#This Row],[Optionele dienstverlening (eis 57 PvE) Aanleveren van CMDB-registratie (€)]]+Voorraadlijst[[#This Row],[Optionele dienstverlening (eis 57 PvE) Aanleveren van hardware hashes (€)]]))*(1+Voorraadlijst[[#This Row],[Marge (%) minimaal 3%, maximaal 7%]])</f>
        <v>0</v>
      </c>
      <c r="M12" s="27">
        <f>Voorraadlijst[[#This Row],[Verkoopprijs per stuk]]*E13</f>
        <v>0</v>
      </c>
    </row>
    <row r="13" spans="2:13" ht="30" customHeight="1" x14ac:dyDescent="0.2">
      <c r="B13" s="23" t="s">
        <v>14</v>
      </c>
      <c r="C13" s="24" t="s">
        <v>15</v>
      </c>
      <c r="D13" s="25" t="s">
        <v>13</v>
      </c>
      <c r="E13" s="26">
        <v>30</v>
      </c>
      <c r="F13" s="26">
        <v>1</v>
      </c>
      <c r="G13" s="73"/>
      <c r="H13" s="74"/>
      <c r="I13" s="77"/>
      <c r="J13" s="77"/>
      <c r="K13" s="77"/>
      <c r="L13" s="27">
        <f>(SUM(Voorraadlijst[[#This Row],[Inkoopprijs leverancier (€)]]+Voorraadlijst[[#This Row],[Optionele dienstverlening (eis 57 PvE) DOA-check (€)]]+Voorraadlijst[[#This Row],[Optionele dienstverlening (eis 57 PvE) Aanleveren van CMDB-registratie (€)]]+Voorraadlijst[[#This Row],[Optionele dienstverlening (eis 57 PvE) Aanleveren van hardware hashes (€)]]))*(1+Voorraadlijst[[#This Row],[Marge (%) minimaal 3%, maximaal 7%]])</f>
        <v>0</v>
      </c>
      <c r="M13" s="27">
        <f>Voorraadlijst[[#This Row],[Verkoopprijs per stuk]]*E14</f>
        <v>0</v>
      </c>
    </row>
    <row r="14" spans="2:13" ht="30" customHeight="1" x14ac:dyDescent="0.2">
      <c r="B14" s="28" t="s">
        <v>16</v>
      </c>
      <c r="C14" s="24" t="s">
        <v>17</v>
      </c>
      <c r="D14" s="25" t="s">
        <v>13</v>
      </c>
      <c r="E14" s="26">
        <v>40</v>
      </c>
      <c r="F14" s="26">
        <v>1</v>
      </c>
      <c r="G14" s="73"/>
      <c r="H14" s="74"/>
      <c r="I14" s="29"/>
      <c r="J14" s="30"/>
      <c r="K14" s="31"/>
      <c r="L14" s="27">
        <f>Voorraadlijst[[#This Row],[Inkoopprijs leverancier (€)]]*(1+Voorraadlijst[[#This Row],[Marge (%) minimaal 3%, maximaal 7%]])</f>
        <v>0</v>
      </c>
      <c r="M14" s="27">
        <f>Voorraadlijst[[#This Row],[Verkoopprijs per stuk]]*E15</f>
        <v>0</v>
      </c>
    </row>
    <row r="15" spans="2:13" ht="30" customHeight="1" x14ac:dyDescent="0.2">
      <c r="B15" s="23" t="s">
        <v>18</v>
      </c>
      <c r="C15" s="24" t="s">
        <v>19</v>
      </c>
      <c r="D15" s="25" t="s">
        <v>13</v>
      </c>
      <c r="E15" s="26">
        <v>30</v>
      </c>
      <c r="F15" s="26">
        <v>1</v>
      </c>
      <c r="G15" s="73"/>
      <c r="H15" s="74"/>
      <c r="I15" s="73"/>
      <c r="J15" s="73"/>
      <c r="K15" s="73"/>
      <c r="L15" s="27">
        <f>(SUM(Voorraadlijst[[#This Row],[Inkoopprijs leverancier (€)]]+Voorraadlijst[[#This Row],[Optionele dienstverlening (eis 57 PvE) DOA-check (€)]]+Voorraadlijst[[#This Row],[Optionele dienstverlening (eis 57 PvE) Aanleveren van CMDB-registratie (€)]]+Voorraadlijst[[#This Row],[Optionele dienstverlening (eis 57 PvE) Aanleveren van hardware hashes (€)]]))*(1+Voorraadlijst[[#This Row],[Marge (%) minimaal 3%, maximaal 7%]])</f>
        <v>0</v>
      </c>
      <c r="M15" s="27">
        <f>Voorraadlijst[[#This Row],[Verkoopprijs per stuk]]*E16</f>
        <v>0</v>
      </c>
    </row>
    <row r="16" spans="2:13" ht="30" customHeight="1" x14ac:dyDescent="0.2">
      <c r="B16" s="28" t="s">
        <v>20</v>
      </c>
      <c r="C16" s="24" t="s">
        <v>21</v>
      </c>
      <c r="D16" s="25" t="s">
        <v>13</v>
      </c>
      <c r="E16" s="26">
        <v>30</v>
      </c>
      <c r="F16" s="26">
        <v>1</v>
      </c>
      <c r="G16" s="73"/>
      <c r="H16" s="74"/>
      <c r="I16" s="32"/>
      <c r="J16" s="33"/>
      <c r="K16" s="34"/>
      <c r="L16" s="27">
        <f>Voorraadlijst[[#This Row],[Inkoopprijs leverancier (€)]]*(1+Voorraadlijst[[#This Row],[Marge (%) minimaal 3%, maximaal 7%]])</f>
        <v>0</v>
      </c>
      <c r="M16" s="27">
        <f>Voorraadlijst[[#This Row],[Verkoopprijs per stuk]]*E17</f>
        <v>0</v>
      </c>
    </row>
    <row r="17" spans="2:13" ht="30" customHeight="1" x14ac:dyDescent="0.2">
      <c r="B17" s="35">
        <v>7613329064511</v>
      </c>
      <c r="C17" s="24" t="s">
        <v>22</v>
      </c>
      <c r="D17" s="25" t="s">
        <v>13</v>
      </c>
      <c r="E17" s="26">
        <v>200</v>
      </c>
      <c r="F17" s="26">
        <v>5</v>
      </c>
      <c r="G17" s="73"/>
      <c r="H17" s="74"/>
      <c r="I17" s="32"/>
      <c r="J17" s="33"/>
      <c r="K17" s="34"/>
      <c r="L17" s="27">
        <f>Voorraadlijst[[#This Row],[Inkoopprijs leverancier (€)]]*(1+Voorraadlijst[[#This Row],[Marge (%) minimaal 3%, maximaal 7%]])</f>
        <v>0</v>
      </c>
      <c r="M17" s="27">
        <f>Voorraadlijst[[#This Row],[Verkoopprijs per stuk]]*E18</f>
        <v>0</v>
      </c>
    </row>
    <row r="18" spans="2:13" ht="30" customHeight="1" x14ac:dyDescent="0.2">
      <c r="B18" s="36" t="s">
        <v>23</v>
      </c>
      <c r="C18" s="24" t="s">
        <v>24</v>
      </c>
      <c r="D18" s="25" t="s">
        <v>13</v>
      </c>
      <c r="E18" s="26">
        <v>100</v>
      </c>
      <c r="F18" s="26">
        <v>10</v>
      </c>
      <c r="G18" s="73"/>
      <c r="H18" s="74"/>
      <c r="I18" s="32"/>
      <c r="J18" s="33"/>
      <c r="K18" s="34"/>
      <c r="L18" s="27">
        <f>Voorraadlijst[[#This Row],[Inkoopprijs leverancier (€)]]*(1+Voorraadlijst[[#This Row],[Marge (%) minimaal 3%, maximaal 7%]])</f>
        <v>0</v>
      </c>
      <c r="M18" s="27">
        <f>Voorraadlijst[[#This Row],[Verkoopprijs per stuk]]*E19</f>
        <v>0</v>
      </c>
    </row>
    <row r="19" spans="2:13" ht="30" customHeight="1" x14ac:dyDescent="0.2">
      <c r="B19" s="37" t="s">
        <v>25</v>
      </c>
      <c r="C19" s="24" t="s">
        <v>26</v>
      </c>
      <c r="D19" s="25" t="s">
        <v>13</v>
      </c>
      <c r="E19" s="26">
        <v>60</v>
      </c>
      <c r="F19" s="26">
        <v>1</v>
      </c>
      <c r="G19" s="73"/>
      <c r="H19" s="74"/>
      <c r="I19" s="32"/>
      <c r="J19" s="33"/>
      <c r="K19" s="34"/>
      <c r="L19" s="27">
        <f>Voorraadlijst[[#This Row],[Inkoopprijs leverancier (€)]]*(1+Voorraadlijst[[#This Row],[Marge (%) minimaal 3%, maximaal 7%]])</f>
        <v>0</v>
      </c>
      <c r="M19" s="27">
        <f>Voorraadlijst[[#This Row],[Verkoopprijs per stuk]]*E20</f>
        <v>0</v>
      </c>
    </row>
    <row r="20" spans="2:13" ht="30" customHeight="1" x14ac:dyDescent="0.2">
      <c r="B20" s="23" t="s">
        <v>27</v>
      </c>
      <c r="C20" s="24" t="s">
        <v>28</v>
      </c>
      <c r="D20" s="25" t="s">
        <v>13</v>
      </c>
      <c r="E20" s="26">
        <v>60</v>
      </c>
      <c r="F20" s="26">
        <v>10</v>
      </c>
      <c r="G20" s="73"/>
      <c r="H20" s="74"/>
      <c r="I20" s="32"/>
      <c r="J20" s="33"/>
      <c r="K20" s="34"/>
      <c r="L20" s="27">
        <f>Voorraadlijst[[#This Row],[Inkoopprijs leverancier (€)]]*(1+Voorraadlijst[[#This Row],[Marge (%) minimaal 3%, maximaal 7%]])</f>
        <v>0</v>
      </c>
      <c r="M20" s="27">
        <f>Voorraadlijst[[#This Row],[Verkoopprijs per stuk]]*E21</f>
        <v>0</v>
      </c>
    </row>
    <row r="21" spans="2:13" ht="30" customHeight="1" x14ac:dyDescent="0.2">
      <c r="B21" s="23" t="s">
        <v>29</v>
      </c>
      <c r="C21" s="24" t="s">
        <v>30</v>
      </c>
      <c r="D21" s="25" t="s">
        <v>31</v>
      </c>
      <c r="E21" s="26">
        <v>250</v>
      </c>
      <c r="F21" s="26">
        <v>1</v>
      </c>
      <c r="G21" s="73"/>
      <c r="H21" s="74"/>
      <c r="I21" s="32"/>
      <c r="J21" s="33"/>
      <c r="K21" s="34"/>
      <c r="L21" s="27">
        <f>Voorraadlijst[[#This Row],[Inkoopprijs leverancier (€)]]*(1+Voorraadlijst[[#This Row],[Marge (%) minimaal 3%, maximaal 7%]])</f>
        <v>0</v>
      </c>
      <c r="M21" s="27">
        <f>Voorraadlijst[[#This Row],[Verkoopprijs per stuk]]*E22</f>
        <v>0</v>
      </c>
    </row>
    <row r="22" spans="2:13" ht="30" customHeight="1" x14ac:dyDescent="0.2">
      <c r="B22" s="23" t="s">
        <v>32</v>
      </c>
      <c r="C22" s="24" t="s">
        <v>33</v>
      </c>
      <c r="D22" s="25" t="s">
        <v>34</v>
      </c>
      <c r="E22" s="26">
        <v>250</v>
      </c>
      <c r="F22" s="26">
        <v>1</v>
      </c>
      <c r="G22" s="73"/>
      <c r="H22" s="74"/>
      <c r="I22" s="32"/>
      <c r="J22" s="33"/>
      <c r="K22" s="34"/>
      <c r="L22" s="27">
        <f>Voorraadlijst[[#This Row],[Inkoopprijs leverancier (€)]]*(1+Voorraadlijst[[#This Row],[Marge (%) minimaal 3%, maximaal 7%]])</f>
        <v>0</v>
      </c>
      <c r="M22" s="27">
        <f>Voorraadlijst[[#This Row],[Verkoopprijs per stuk]]*E23</f>
        <v>0</v>
      </c>
    </row>
    <row r="23" spans="2:13" ht="30" customHeight="1" x14ac:dyDescent="0.2">
      <c r="B23" s="38" t="s">
        <v>35</v>
      </c>
      <c r="C23" s="24" t="s">
        <v>36</v>
      </c>
      <c r="D23" s="25" t="s">
        <v>13</v>
      </c>
      <c r="E23" s="26">
        <v>100</v>
      </c>
      <c r="F23" s="26">
        <v>1</v>
      </c>
      <c r="G23" s="73"/>
      <c r="H23" s="74"/>
      <c r="I23" s="32"/>
      <c r="J23" s="33"/>
      <c r="K23" s="34"/>
      <c r="L23" s="27">
        <f>Voorraadlijst[[#This Row],[Inkoopprijs leverancier (€)]]*(1+Voorraadlijst[[#This Row],[Marge (%) minimaal 3%, maximaal 7%]])</f>
        <v>0</v>
      </c>
      <c r="M23" s="27">
        <f>Voorraadlijst[[#This Row],[Verkoopprijs per stuk]]*E24</f>
        <v>0</v>
      </c>
    </row>
    <row r="24" spans="2:13" ht="30" customHeight="1" x14ac:dyDescent="0.2">
      <c r="B24" s="23"/>
      <c r="C24" s="24" t="s">
        <v>37</v>
      </c>
      <c r="D24" s="25" t="s">
        <v>13</v>
      </c>
      <c r="E24" s="26">
        <v>250</v>
      </c>
      <c r="F24" s="26">
        <v>1</v>
      </c>
      <c r="G24" s="73"/>
      <c r="H24" s="74"/>
      <c r="I24" s="32"/>
      <c r="J24" s="33"/>
      <c r="K24" s="34"/>
      <c r="L24" s="27">
        <f>Voorraadlijst[[#This Row],[Inkoopprijs leverancier (€)]]*(1+Voorraadlijst[[#This Row],[Marge (%) minimaal 3%, maximaal 7%]])</f>
        <v>0</v>
      </c>
      <c r="M24" s="27">
        <f>Voorraadlijst[[#This Row],[Verkoopprijs per stuk]]*E25</f>
        <v>0</v>
      </c>
    </row>
    <row r="25" spans="2:13" ht="30" customHeight="1" x14ac:dyDescent="0.2">
      <c r="B25" s="36" t="s">
        <v>38</v>
      </c>
      <c r="C25" s="24" t="s">
        <v>39</v>
      </c>
      <c r="D25" s="25" t="s">
        <v>13</v>
      </c>
      <c r="E25" s="26">
        <v>250</v>
      </c>
      <c r="F25" s="26">
        <v>1</v>
      </c>
      <c r="G25" s="73"/>
      <c r="H25" s="74"/>
      <c r="I25" s="32"/>
      <c r="J25" s="33"/>
      <c r="K25" s="34"/>
      <c r="L25" s="27">
        <f>Voorraadlijst[[#This Row],[Inkoopprijs leverancier (€)]]*(1+Voorraadlijst[[#This Row],[Marge (%) minimaal 3%, maximaal 7%]])</f>
        <v>0</v>
      </c>
      <c r="M25" s="27">
        <f>Voorraadlijst[[#This Row],[Verkoopprijs per stuk]]*E26</f>
        <v>0</v>
      </c>
    </row>
    <row r="26" spans="2:13" ht="30" customHeight="1" x14ac:dyDescent="0.2">
      <c r="B26" s="23" t="s">
        <v>40</v>
      </c>
      <c r="C26" s="24" t="s">
        <v>41</v>
      </c>
      <c r="D26" s="25" t="s">
        <v>13</v>
      </c>
      <c r="E26" s="26">
        <v>250</v>
      </c>
      <c r="F26" s="26">
        <v>1</v>
      </c>
      <c r="G26" s="73"/>
      <c r="H26" s="74"/>
      <c r="I26" s="32"/>
      <c r="J26" s="33"/>
      <c r="K26" s="34"/>
      <c r="L26" s="27">
        <f>Voorraadlijst[[#This Row],[Inkoopprijs leverancier (€)]]*(1+Voorraadlijst[[#This Row],[Marge (%) minimaal 3%, maximaal 7%]])</f>
        <v>0</v>
      </c>
      <c r="M26" s="27">
        <f>Voorraadlijst[[#This Row],[Verkoopprijs per stuk]]*E27</f>
        <v>0</v>
      </c>
    </row>
    <row r="27" spans="2:13" ht="30" customHeight="1" x14ac:dyDescent="0.2">
      <c r="B27" s="38" t="s">
        <v>42</v>
      </c>
      <c r="C27" s="24" t="s">
        <v>43</v>
      </c>
      <c r="D27" s="25" t="s">
        <v>13</v>
      </c>
      <c r="E27" s="26">
        <v>250</v>
      </c>
      <c r="F27" s="26">
        <v>1</v>
      </c>
      <c r="G27" s="73"/>
      <c r="H27" s="74"/>
      <c r="I27" s="32"/>
      <c r="J27" s="33"/>
      <c r="K27" s="34"/>
      <c r="L27" s="27">
        <f>Voorraadlijst[[#This Row],[Inkoopprijs leverancier (€)]]*(1+Voorraadlijst[[#This Row],[Marge (%) minimaal 3%, maximaal 7%]])</f>
        <v>0</v>
      </c>
      <c r="M27" s="27">
        <f>Voorraadlijst[[#This Row],[Verkoopprijs per stuk]]*E28</f>
        <v>0</v>
      </c>
    </row>
    <row r="28" spans="2:13" ht="30" customHeight="1" x14ac:dyDescent="0.2">
      <c r="B28" s="38" t="s">
        <v>44</v>
      </c>
      <c r="C28" s="24" t="s">
        <v>45</v>
      </c>
      <c r="D28" s="25" t="s">
        <v>13</v>
      </c>
      <c r="E28" s="26">
        <v>250</v>
      </c>
      <c r="F28" s="26">
        <v>1</v>
      </c>
      <c r="G28" s="73"/>
      <c r="H28" s="74"/>
      <c r="I28" s="39"/>
      <c r="J28" s="40"/>
      <c r="K28" s="41"/>
      <c r="L28" s="27">
        <f>Voorraadlijst[[#This Row],[Inkoopprijs leverancier (€)]]*(1+Voorraadlijst[[#This Row],[Marge (%) minimaal 3%, maximaal 7%]])</f>
        <v>0</v>
      </c>
      <c r="M28" s="27">
        <f>Voorraadlijst[[#This Row],[Verkoopprijs per stuk]]*E29</f>
        <v>0</v>
      </c>
    </row>
    <row r="29" spans="2:13" ht="30" customHeight="1" x14ac:dyDescent="0.2">
      <c r="B29" s="38" t="s">
        <v>46</v>
      </c>
      <c r="C29" s="42" t="s">
        <v>47</v>
      </c>
      <c r="D29" s="25" t="s">
        <v>13</v>
      </c>
      <c r="E29" s="26">
        <v>100</v>
      </c>
      <c r="F29" s="26">
        <v>10</v>
      </c>
      <c r="G29" s="73"/>
      <c r="H29" s="74"/>
      <c r="I29" s="75"/>
      <c r="J29" s="75"/>
      <c r="K29" s="75"/>
      <c r="L29" s="27">
        <f>(SUM(Voorraadlijst[[#This Row],[Inkoopprijs leverancier (€)]]+Voorraadlijst[[#This Row],[Optionele dienstverlening (eis 57 PvE) DOA-check (€)]]+Voorraadlijst[[#This Row],[Optionele dienstverlening (eis 57 PvE) Aanleveren van CMDB-registratie (€)]]+Voorraadlijst[[#This Row],[Optionele dienstverlening (eis 57 PvE) Aanleveren van hardware hashes (€)]]))*(1+Voorraadlijst[[#This Row],[Marge (%) minimaal 3%, maximaal 7%]])</f>
        <v>0</v>
      </c>
      <c r="M29" s="27">
        <f>Voorraadlijst[[#This Row],[Verkoopprijs per stuk]]*E30</f>
        <v>0</v>
      </c>
    </row>
    <row r="30" spans="2:13" ht="30" customHeight="1" x14ac:dyDescent="0.2">
      <c r="B30" s="42" t="s">
        <v>48</v>
      </c>
      <c r="C30" s="42" t="s">
        <v>48</v>
      </c>
      <c r="D30" s="25" t="s">
        <v>13</v>
      </c>
      <c r="E30" s="26">
        <v>50</v>
      </c>
      <c r="F30" s="26">
        <v>1</v>
      </c>
      <c r="G30" s="73"/>
      <c r="H30" s="74"/>
      <c r="I30" s="73"/>
      <c r="J30" s="73"/>
      <c r="K30" s="73"/>
      <c r="L30" s="27">
        <f>(SUM(Voorraadlijst[[#This Row],[Inkoopprijs leverancier (€)]]+Voorraadlijst[[#This Row],[Optionele dienstverlening (eis 57 PvE) DOA-check (€)]]+Voorraadlijst[[#This Row],[Optionele dienstverlening (eis 57 PvE) Aanleveren van CMDB-registratie (€)]]+Voorraadlijst[[#This Row],[Optionele dienstverlening (eis 57 PvE) Aanleveren van hardware hashes (€)]]))*(1+Voorraadlijst[[#This Row],[Marge (%) minimaal 3%, maximaal 7%]])</f>
        <v>0</v>
      </c>
      <c r="M30" s="27">
        <f>Voorraadlijst[[#This Row],[Verkoopprijs per stuk]]*E31</f>
        <v>0</v>
      </c>
    </row>
    <row r="31" spans="2:13" ht="30" customHeight="1" x14ac:dyDescent="0.2">
      <c r="B31" s="43"/>
      <c r="C31" s="44"/>
      <c r="D31" s="45"/>
      <c r="E31" s="46"/>
      <c r="F31" s="46"/>
      <c r="G31" s="47"/>
      <c r="H31" s="48"/>
      <c r="I31" s="47"/>
      <c r="J31" s="47"/>
      <c r="K31" s="47"/>
      <c r="L31" s="47"/>
      <c r="M31" s="47"/>
    </row>
    <row r="32" spans="2:13" ht="30" customHeight="1" x14ac:dyDescent="0.2">
      <c r="B32" s="20" t="s">
        <v>49</v>
      </c>
      <c r="C32" s="44"/>
      <c r="D32" s="45"/>
      <c r="E32" s="46"/>
      <c r="F32" s="46"/>
      <c r="G32" s="47"/>
      <c r="H32" s="48"/>
      <c r="I32" s="47"/>
      <c r="J32" s="47"/>
      <c r="K32" s="47"/>
      <c r="L32" s="47"/>
      <c r="M32" s="47"/>
    </row>
    <row r="33" spans="2:13" ht="30" customHeight="1" x14ac:dyDescent="0.2">
      <c r="B33" s="42" t="s">
        <v>50</v>
      </c>
      <c r="C33" s="24" t="s">
        <v>50</v>
      </c>
      <c r="D33" s="49" t="s">
        <v>51</v>
      </c>
      <c r="E33" s="50">
        <v>200</v>
      </c>
      <c r="F33" s="50">
        <v>200</v>
      </c>
      <c r="G33" s="73"/>
      <c r="H33" s="51">
        <f>$H$8*1.25</f>
        <v>0</v>
      </c>
      <c r="I33" s="73"/>
      <c r="J33" s="73"/>
      <c r="K33" s="73"/>
      <c r="L33" s="52">
        <f>(SUM(Voorraadlijst[[#This Row],[Inkoopprijs leverancier (€)]]+Voorraadlijst[[#This Row],[Optionele dienstverlening (eis 57 PvE) DOA-check (€)]]+Voorraadlijst[[#This Row],[Optionele dienstverlening (eis 57 PvE) Aanleveren van CMDB-registratie (€)]]+Voorraadlijst[[#This Row],[Optionele dienstverlening (eis 57 PvE) Aanleveren van hardware hashes (€)]]))*(1+Voorraadlijst[[#This Row],[Marge (%) minimaal 3%, maximaal 7%]])</f>
        <v>0</v>
      </c>
      <c r="M33" s="27">
        <f>Voorraadlijst[[#This Row],[Verkoopprijs per stuk]]*E33</f>
        <v>0</v>
      </c>
    </row>
    <row r="34" spans="2:13" ht="30" customHeight="1" x14ac:dyDescent="0.2">
      <c r="B34" s="38" t="s">
        <v>52</v>
      </c>
      <c r="C34" s="24" t="s">
        <v>52</v>
      </c>
      <c r="D34" s="49" t="s">
        <v>53</v>
      </c>
      <c r="E34" s="50">
        <v>250</v>
      </c>
      <c r="F34" s="50">
        <v>250</v>
      </c>
      <c r="G34" s="73"/>
      <c r="H34" s="51">
        <f t="shared" ref="H34:H36" si="0">$H$8*1.25</f>
        <v>0</v>
      </c>
      <c r="I34" s="76"/>
      <c r="J34" s="76"/>
      <c r="K34" s="76"/>
      <c r="L34" s="52">
        <f>(SUM(Voorraadlijst[[#This Row],[Inkoopprijs leverancier (€)]]+Voorraadlijst[[#This Row],[Optionele dienstverlening (eis 57 PvE) DOA-check (€)]]+Voorraadlijst[[#This Row],[Optionele dienstverlening (eis 57 PvE) Aanleveren van CMDB-registratie (€)]]+Voorraadlijst[[#This Row],[Optionele dienstverlening (eis 57 PvE) Aanleveren van hardware hashes (€)]]))*(1+Voorraadlijst[[#This Row],[Marge (%) minimaal 3%, maximaal 7%]])</f>
        <v>0</v>
      </c>
      <c r="M34" s="27">
        <f>Voorraadlijst[[#This Row],[Verkoopprijs per stuk]]*E34</f>
        <v>0</v>
      </c>
    </row>
    <row r="35" spans="2:13" ht="30" customHeight="1" x14ac:dyDescent="0.2">
      <c r="B35" s="38" t="s">
        <v>54</v>
      </c>
      <c r="C35" s="42" t="s">
        <v>54</v>
      </c>
      <c r="D35" s="49" t="s">
        <v>51</v>
      </c>
      <c r="E35" s="50">
        <v>200</v>
      </c>
      <c r="F35" s="50">
        <v>200</v>
      </c>
      <c r="G35" s="73"/>
      <c r="H35" s="51">
        <f t="shared" si="0"/>
        <v>0</v>
      </c>
      <c r="I35" s="76"/>
      <c r="J35" s="76"/>
      <c r="K35" s="76"/>
      <c r="L35" s="52">
        <f>(SUM(Voorraadlijst[[#This Row],[Inkoopprijs leverancier (€)]]+Voorraadlijst[[#This Row],[Optionele dienstverlening (eis 57 PvE) DOA-check (€)]]+Voorraadlijst[[#This Row],[Optionele dienstverlening (eis 57 PvE) Aanleveren van CMDB-registratie (€)]]+Voorraadlijst[[#This Row],[Optionele dienstverlening (eis 57 PvE) Aanleveren van hardware hashes (€)]]))*(1+Voorraadlijst[[#This Row],[Marge (%) minimaal 3%, maximaal 7%]])</f>
        <v>0</v>
      </c>
      <c r="M35" s="27">
        <f>Voorraadlijst[[#This Row],[Verkoopprijs per stuk]]*E35</f>
        <v>0</v>
      </c>
    </row>
    <row r="36" spans="2:13" ht="30" customHeight="1" x14ac:dyDescent="0.2">
      <c r="B36" s="53" t="s">
        <v>55</v>
      </c>
      <c r="C36" s="54" t="s">
        <v>55</v>
      </c>
      <c r="D36" s="55" t="s">
        <v>53</v>
      </c>
      <c r="E36" s="56">
        <v>250</v>
      </c>
      <c r="F36" s="56">
        <v>250</v>
      </c>
      <c r="G36" s="78"/>
      <c r="H36" s="51">
        <f t="shared" si="0"/>
        <v>0</v>
      </c>
      <c r="I36" s="77"/>
      <c r="J36" s="77"/>
      <c r="K36" s="77"/>
      <c r="L36" s="52">
        <f>(SUM(Voorraadlijst[[#This Row],[Inkoopprijs leverancier (€)]]+Voorraadlijst[[#This Row],[Optionele dienstverlening (eis 57 PvE) DOA-check (€)]]+Voorraadlijst[[#This Row],[Optionele dienstverlening (eis 57 PvE) Aanleveren van CMDB-registratie (€)]]+Voorraadlijst[[#This Row],[Optionele dienstverlening (eis 57 PvE) Aanleveren van hardware hashes (€)]]))*(1+Voorraadlijst[[#This Row],[Marge (%) minimaal 3%, maximaal 7%]])</f>
        <v>0</v>
      </c>
      <c r="M36" s="27">
        <f>Voorraadlijst[[#This Row],[Verkoopprijs per stuk]]*E36</f>
        <v>0</v>
      </c>
    </row>
    <row r="37" spans="2:13" ht="30" customHeight="1" x14ac:dyDescent="0.2">
      <c r="B37" s="57"/>
      <c r="C37" s="57"/>
      <c r="D37" s="58"/>
      <c r="E37" s="59"/>
      <c r="F37" s="59"/>
      <c r="G37" s="47"/>
      <c r="H37" s="48"/>
      <c r="I37" s="47"/>
      <c r="J37" s="47"/>
      <c r="K37" s="47" t="s">
        <v>56</v>
      </c>
      <c r="L37" s="47"/>
      <c r="M37" s="27">
        <f>AVERAGE(M33:M34)+AVERAGE(M35:M36)</f>
        <v>0</v>
      </c>
    </row>
    <row r="38" spans="2:13" ht="30" customHeight="1" x14ac:dyDescent="0.2">
      <c r="B38" s="60"/>
      <c r="C38" s="60"/>
      <c r="D38" s="61"/>
      <c r="E38" s="62"/>
      <c r="F38" s="62"/>
      <c r="G38" s="63"/>
      <c r="H38" s="64"/>
      <c r="I38" s="63"/>
      <c r="J38" s="63"/>
      <c r="K38" s="65" t="s">
        <v>57</v>
      </c>
      <c r="L38" s="65"/>
      <c r="M38" s="66">
        <f>SUM(M12:M30)+M37</f>
        <v>0</v>
      </c>
    </row>
    <row r="39" spans="2:13" ht="105" customHeight="1" x14ac:dyDescent="0.2">
      <c r="B39" s="60"/>
      <c r="C39" s="60"/>
      <c r="D39" s="88" t="s">
        <v>58</v>
      </c>
      <c r="E39" s="88"/>
      <c r="F39" s="88"/>
      <c r="G39" s="63"/>
      <c r="H39" s="64"/>
      <c r="I39" s="63"/>
      <c r="J39" s="63"/>
      <c r="K39" s="63"/>
      <c r="L39" s="63"/>
      <c r="M39" s="63"/>
    </row>
    <row r="40" spans="2:13" ht="30" customHeight="1" x14ac:dyDescent="0.25">
      <c r="B40" s="67" t="s">
        <v>59</v>
      </c>
      <c r="C40" s="79"/>
      <c r="D40" s="80"/>
    </row>
    <row r="41" spans="2:13" ht="30" customHeight="1" x14ac:dyDescent="0.25">
      <c r="B41" s="67" t="s">
        <v>60</v>
      </c>
      <c r="C41" s="79"/>
      <c r="D41" s="80"/>
    </row>
    <row r="42" spans="2:13" ht="30" customHeight="1" x14ac:dyDescent="0.25">
      <c r="B42" s="67" t="s">
        <v>61</v>
      </c>
      <c r="C42" s="79"/>
      <c r="D42" s="80"/>
    </row>
    <row r="43" spans="2:13" ht="30" customHeight="1" x14ac:dyDescent="0.25">
      <c r="B43" s="69"/>
      <c r="C43" s="81" t="s">
        <v>62</v>
      </c>
      <c r="D43" s="82"/>
    </row>
    <row r="44" spans="2:13" ht="30" customHeight="1" x14ac:dyDescent="0.2">
      <c r="B44" s="70"/>
      <c r="C44" s="83"/>
      <c r="D44" s="84"/>
    </row>
    <row r="45" spans="2:13" ht="30" customHeight="1" x14ac:dyDescent="0.2">
      <c r="B45" s="70"/>
      <c r="C45" s="83"/>
      <c r="D45" s="84"/>
    </row>
    <row r="46" spans="2:13" ht="30" customHeight="1" x14ac:dyDescent="0.2">
      <c r="B46" s="70"/>
      <c r="C46" s="85"/>
      <c r="D46" s="86"/>
    </row>
  </sheetData>
  <sheetProtection algorithmName="SHA-512" hashValue="4tjDFxK3fCZYH80Timg8QVMkOmXLoihZkOE6K7uiJr6ueXXCIEo4yIeZMd3RKmJpV2iCF6LMVnVqC4TfpnN2ww==" saltValue="Hos4cNY6+wFWm3F2SxuhlA==" spinCount="100000" sheet="1" objects="1" scenarios="1"/>
  <mergeCells count="8">
    <mergeCell ref="C40:D40"/>
    <mergeCell ref="C41:D41"/>
    <mergeCell ref="C42:D42"/>
    <mergeCell ref="C43:D46"/>
    <mergeCell ref="E2:F2"/>
    <mergeCell ref="D39:F39"/>
    <mergeCell ref="B3:H5"/>
    <mergeCell ref="B8:G8"/>
  </mergeCells>
  <phoneticPr fontId="21" type="noConversion"/>
  <dataValidations count="1">
    <dataValidation type="decimal" allowBlank="1" showInputMessage="1" showErrorMessage="1" sqref="H8:L8 H12:H30" xr:uid="{0F3B4E1A-7B73-0C45-8D7A-E0FF603DE172}">
      <formula1>0.03</formula1>
      <formula2>0.07</formula2>
    </dataValidation>
  </dataValidations>
  <printOptions horizontalCentered="1"/>
  <pageMargins left="0.25" right="0.25" top="0.75" bottom="0.75" header="0.3" footer="0.3"/>
  <pageSetup paperSize="9" scale="29" orientation="landscape" r:id="rId1"/>
  <headerFooter differentFirst="1">
    <oddFooter>Page &amp;P of &amp;N</oddFooter>
  </headerFooter>
  <drawing r:id="rId2"/>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45A29D03B900D47BA0D6024BAA54A87" ma:contentTypeVersion="5" ma:contentTypeDescription="Een nieuw document maken." ma:contentTypeScope="" ma:versionID="dafd75c843083397b252c899d1e3a5fa">
  <xsd:schema xmlns:xsd="http://www.w3.org/2001/XMLSchema" xmlns:xs="http://www.w3.org/2001/XMLSchema" xmlns:p="http://schemas.microsoft.com/office/2006/metadata/properties" xmlns:ns2="9cc50ad8-507e-4ec9-886d-ac216f00bed1" xmlns:ns3="5be48699-3165-4610-8cdc-14f8fd86d34c" targetNamespace="http://schemas.microsoft.com/office/2006/metadata/properties" ma:root="true" ma:fieldsID="f040eee021f6e45429560cc661097a0b" ns2:_="" ns3:_="">
    <xsd:import namespace="9cc50ad8-507e-4ec9-886d-ac216f00bed1"/>
    <xsd:import namespace="5be48699-3165-4610-8cdc-14f8fd86d34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c50ad8-507e-4ec9-886d-ac216f00be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be48699-3165-4610-8cdc-14f8fd86d34c"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F4C243A-9946-4E29-A068-0DA73AB2C33F}">
  <ds:schemaRefs>
    <ds:schemaRef ds:uri="http://schemas.microsoft.com/sharepoint/v3/contenttype/forms"/>
  </ds:schemaRefs>
</ds:datastoreItem>
</file>

<file path=customXml/itemProps2.xml><?xml version="1.0" encoding="utf-8"?>
<ds:datastoreItem xmlns:ds="http://schemas.openxmlformats.org/officeDocument/2006/customXml" ds:itemID="{BB37BBA9-D373-423C-ABD3-75574864CEEE}">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ED28EA3-A977-4BA1-88A6-168E0B910F0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c50ad8-507e-4ec9-886d-ac216f00bed1"/>
    <ds:schemaRef ds:uri="5be48699-3165-4610-8cdc-14f8fd86d3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file>

<file path=docProps/app.xml><?xml version="1.0" encoding="utf-8"?>
<Properties xmlns="http://schemas.openxmlformats.org/officeDocument/2006/extended-properties" xmlns:vt="http://schemas.openxmlformats.org/officeDocument/2006/docPropsVTypes">
  <Template>TM02930030</Template>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4</vt:i4>
      </vt:variant>
    </vt:vector>
  </HeadingPairs>
  <TitlesOfParts>
    <vt:vector size="5" baseType="lpstr">
      <vt:lpstr>Voorraadlijst</vt:lpstr>
      <vt:lpstr>Voorraadlijst!Afdrukbereik</vt:lpstr>
      <vt:lpstr>Voorraadlijst!Afdruktitels</vt:lpstr>
      <vt:lpstr>Kolomtitel1</vt:lpstr>
      <vt:lpstr>SKULookup</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cp:lastPrinted>2023-12-20T09:34:13Z</cp:lastPrinted>
  <dcterms:created xsi:type="dcterms:W3CDTF">2023-05-22T06:26:20Z</dcterms:created>
  <dcterms:modified xsi:type="dcterms:W3CDTF">2023-12-20T09:50:59Z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0x010100445A29D03B900D47BA0D6024BAA54A87</vt:lpwstr>
  </property>
</Properties>
</file>