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fdMID\TeamFac\Inkoop\Inkoop vanaf 2016-12\Aanbestedingen 2020\Zaaksysteem\Concept Nota van Inlichtingen\"/>
    </mc:Choice>
  </mc:AlternateContent>
  <xr:revisionPtr revIDLastSave="0" documentId="13_ncr:1_{89B91878-9E11-4458-8130-BFBD05FAE39A}" xr6:coauthVersionLast="45" xr6:coauthVersionMax="45" xr10:uidLastSave="{00000000-0000-0000-0000-000000000000}"/>
  <bookViews>
    <workbookView xWindow="-23160" yWindow="-120" windowWidth="23280" windowHeight="12600" xr2:uid="{5960D0AD-99F3-4475-ACC9-0D84BEA185B1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9" i="1" l="1"/>
  <c r="F87" i="1"/>
  <c r="E89" i="1"/>
  <c r="E87" i="1"/>
  <c r="D89" i="1"/>
  <c r="D77" i="1"/>
  <c r="D87" i="1"/>
  <c r="F79" i="1"/>
  <c r="E79" i="1"/>
  <c r="D79" i="1"/>
  <c r="F77" i="1"/>
  <c r="E77" i="1"/>
  <c r="F85" i="1"/>
  <c r="E85" i="1"/>
  <c r="D85" i="1"/>
  <c r="H75" i="1"/>
  <c r="F52" i="1"/>
  <c r="E52" i="1"/>
  <c r="D52" i="1"/>
  <c r="B52" i="1"/>
  <c r="F34" i="1"/>
  <c r="E34" i="1"/>
  <c r="D34" i="1"/>
  <c r="B34" i="1"/>
  <c r="F17" i="1"/>
  <c r="E17" i="1"/>
  <c r="D17" i="1"/>
  <c r="B89" i="1"/>
  <c r="B87" i="1"/>
  <c r="B79" i="1"/>
  <c r="B77" i="1"/>
  <c r="B75" i="1"/>
  <c r="B17" i="1"/>
  <c r="F93" i="1" l="1"/>
  <c r="E93" i="1"/>
  <c r="D93" i="1"/>
</calcChain>
</file>

<file path=xl/sharedStrings.xml><?xml version="1.0" encoding="utf-8"?>
<sst xmlns="http://schemas.openxmlformats.org/spreadsheetml/2006/main" count="54" uniqueCount="20">
  <si>
    <t xml:space="preserve">Beoordelingsmatrix </t>
  </si>
  <si>
    <t>Beoordelaar</t>
  </si>
  <si>
    <t>Inschrijver</t>
  </si>
  <si>
    <t>Waardering</t>
  </si>
  <si>
    <t>Gemiddelde alle Beoordelaars en prijs</t>
  </si>
  <si>
    <t>Prijs</t>
  </si>
  <si>
    <t>TOTAAL BEHAALD AANTAL PUNTEN</t>
  </si>
  <si>
    <t>AA</t>
  </si>
  <si>
    <t>BB</t>
  </si>
  <si>
    <t>CC</t>
  </si>
  <si>
    <t>Voorbeeld Rekenmethodiek vraag 47</t>
  </si>
  <si>
    <t>Subgunningscriterium Functionaliteiten</t>
  </si>
  <si>
    <t>Subgunningscriterium Techniek</t>
  </si>
  <si>
    <t>Subgunningscriterium Conversie</t>
  </si>
  <si>
    <t>Subgunningscriterium Implementatie</t>
  </si>
  <si>
    <t>Subgunningscriterium Planning</t>
  </si>
  <si>
    <t>Alle genoemde beoordelingscijfers zijn fictieve getallen</t>
  </si>
  <si>
    <t xml:space="preserve">Gunningscriterium interactieve Real-time demonstratie </t>
  </si>
  <si>
    <t>Eindrangschikking</t>
  </si>
  <si>
    <t>Aantal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</si>
</sst>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5" xfId="0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3" fillId="2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4" fillId="2" borderId="0" xfId="0" applyFont="1" applyFill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1" fillId="4" borderId="7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3" borderId="9" xfId="0" applyFont="1" applyFill="1" applyBorder="1" applyAlignment="1">
      <alignment horizontal="left" vertical="top"/>
    </xf>
    <xf numFmtId="9" fontId="0" fillId="3" borderId="10" xfId="0" applyNumberFormat="1" applyFill="1" applyBorder="1" applyAlignment="1">
      <alignment vertical="top"/>
    </xf>
    <xf numFmtId="0" fontId="0" fillId="3" borderId="9" xfId="0" applyFill="1" applyBorder="1" applyAlignment="1">
      <alignment vertical="top"/>
    </xf>
    <xf numFmtId="9" fontId="0" fillId="3" borderId="10" xfId="0" applyNumberFormat="1" applyFill="1" applyBorder="1" applyAlignment="1">
      <alignment horizontal="right" vertical="top"/>
    </xf>
    <xf numFmtId="0" fontId="2" fillId="3" borderId="9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right" vertical="top"/>
    </xf>
    <xf numFmtId="9" fontId="0" fillId="3" borderId="12" xfId="0" applyNumberFormat="1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1" fillId="2" borderId="14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3" borderId="16" xfId="0" applyFont="1" applyFill="1" applyBorder="1" applyAlignment="1">
      <alignment vertical="top"/>
    </xf>
    <xf numFmtId="0" fontId="0" fillId="3" borderId="17" xfId="0" applyFill="1" applyBorder="1" applyAlignment="1">
      <alignment vertical="top"/>
    </xf>
    <xf numFmtId="0" fontId="1" fillId="3" borderId="7" xfId="0" applyFont="1" applyFill="1" applyBorder="1" applyAlignment="1">
      <alignment horizontal="left" vertical="top"/>
    </xf>
    <xf numFmtId="9" fontId="0" fillId="3" borderId="8" xfId="0" applyNumberFormat="1" applyFill="1" applyBorder="1" applyAlignment="1">
      <alignment horizontal="right" vertical="top"/>
    </xf>
    <xf numFmtId="164" fontId="0" fillId="2" borderId="5" xfId="0" applyNumberFormat="1" applyFill="1" applyBorder="1" applyAlignment="1">
      <alignment vertical="top"/>
    </xf>
    <xf numFmtId="2" fontId="0" fillId="2" borderId="5" xfId="0" applyNumberFormat="1" applyFill="1" applyBorder="1" applyAlignment="1">
      <alignment vertical="top"/>
    </xf>
    <xf numFmtId="0" fontId="1" fillId="2" borderId="0" xfId="0" applyFont="1" applyFill="1" applyAlignment="1">
      <alignment horizontal="right" vertical="top"/>
    </xf>
    <xf numFmtId="9" fontId="0" fillId="2" borderId="0" xfId="0" applyNumberFormat="1" applyFill="1" applyAlignment="1">
      <alignment vertical="top"/>
    </xf>
    <xf numFmtId="2" fontId="0" fillId="2" borderId="0" xfId="0" applyNumberFormat="1" applyFill="1" applyAlignment="1">
      <alignment vertical="top"/>
    </xf>
    <xf numFmtId="2" fontId="1" fillId="2" borderId="0" xfId="0" applyNumberFormat="1" applyFont="1" applyFill="1" applyAlignment="1">
      <alignment horizontal="left" vertical="top"/>
    </xf>
    <xf numFmtId="0" fontId="6" fillId="2" borderId="4" xfId="0" applyFont="1" applyFill="1" applyBorder="1" applyAlignment="1">
      <alignment vertical="center"/>
    </xf>
    <xf numFmtId="0" fontId="5" fillId="3" borderId="16" xfId="0" applyFont="1" applyFill="1" applyBorder="1" applyAlignment="1">
      <alignment horizontal="left" vertical="center"/>
    </xf>
    <xf numFmtId="9" fontId="5" fillId="3" borderId="18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1" fillId="4" borderId="19" xfId="0" applyFont="1" applyFill="1" applyBorder="1" applyAlignment="1">
      <alignment vertical="top" wrapText="1"/>
    </xf>
    <xf numFmtId="0" fontId="0" fillId="3" borderId="20" xfId="0" applyFill="1" applyBorder="1" applyAlignment="1">
      <alignment vertical="top"/>
    </xf>
    <xf numFmtId="0" fontId="0" fillId="3" borderId="21" xfId="0" applyFill="1" applyBorder="1" applyAlignment="1">
      <alignment vertical="top"/>
    </xf>
    <xf numFmtId="2" fontId="0" fillId="3" borderId="20" xfId="0" applyNumberFormat="1" applyFill="1" applyBorder="1" applyAlignment="1">
      <alignment vertical="top"/>
    </xf>
    <xf numFmtId="9" fontId="0" fillId="3" borderId="21" xfId="0" applyNumberFormat="1" applyFill="1" applyBorder="1" applyAlignment="1">
      <alignment vertical="top"/>
    </xf>
    <xf numFmtId="0" fontId="1" fillId="4" borderId="6" xfId="0" applyFont="1" applyFill="1" applyBorder="1" applyAlignment="1">
      <alignment vertical="top" wrapText="1"/>
    </xf>
    <xf numFmtId="9" fontId="7" fillId="3" borderId="10" xfId="0" applyNumberFormat="1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right" vertical="top"/>
    </xf>
    <xf numFmtId="2" fontId="0" fillId="7" borderId="9" xfId="0" applyNumberFormat="1" applyFill="1" applyBorder="1" applyAlignment="1" applyProtection="1">
      <alignment vertical="top"/>
      <protection locked="0"/>
    </xf>
    <xf numFmtId="2" fontId="0" fillId="7" borderId="20" xfId="0" applyNumberFormat="1" applyFill="1" applyBorder="1" applyAlignment="1" applyProtection="1">
      <alignment vertical="top"/>
      <protection locked="0"/>
    </xf>
    <xf numFmtId="0" fontId="0" fillId="5" borderId="9" xfId="0" applyFill="1" applyBorder="1" applyAlignment="1" applyProtection="1">
      <alignment horizontal="center" vertical="top"/>
      <protection locked="0"/>
    </xf>
    <xf numFmtId="0" fontId="0" fillId="5" borderId="20" xfId="0" applyFill="1" applyBorder="1" applyAlignment="1" applyProtection="1">
      <alignment horizontal="center" vertical="top"/>
      <protection locked="0"/>
    </xf>
    <xf numFmtId="0" fontId="8" fillId="2" borderId="0" xfId="0" applyFont="1" applyFill="1" applyAlignment="1">
      <alignment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20" xfId="0" applyFill="1" applyBorder="1" applyAlignment="1" applyProtection="1">
      <alignment horizontal="center" vertical="top"/>
      <protection locked="0"/>
    </xf>
    <xf numFmtId="164" fontId="9" fillId="6" borderId="22" xfId="0" applyNumberFormat="1" applyFont="1" applyFill="1" applyBorder="1" applyAlignment="1" applyProtection="1">
      <alignment vertical="top"/>
      <protection locked="0"/>
    </xf>
    <xf numFmtId="2" fontId="0" fillId="8" borderId="20" xfId="0" applyNumberFormat="1" applyFill="1" applyBorder="1" applyAlignment="1">
      <alignment vertical="top"/>
    </xf>
    <xf numFmtId="2" fontId="0" fillId="8" borderId="19" xfId="0" applyNumberForma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2" fontId="6" fillId="9" borderId="6" xfId="0" applyNumberFormat="1" applyFont="1" applyFill="1" applyBorder="1" applyAlignment="1">
      <alignment vertical="center"/>
    </xf>
    <xf numFmtId="1" fontId="1" fillId="10" borderId="0" xfId="0" applyNumberFormat="1" applyFont="1" applyFill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1</xdr:row>
      <xdr:rowOff>38101</xdr:rowOff>
    </xdr:from>
    <xdr:to>
      <xdr:col>1</xdr:col>
      <xdr:colOff>3448743</xdr:colOff>
      <xdr:row>5</xdr:row>
      <xdr:rowOff>161830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E86416D-C28E-4A20-93AF-D90AD38C4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Texturizer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28649" y="438151"/>
          <a:ext cx="3382069" cy="895254"/>
        </a:xfrm>
        <a:prstGeom prst="rect">
          <a:avLst/>
        </a:prstGeom>
        <a:effectLst>
          <a:glow rad="127000">
            <a:schemeClr val="tx2">
              <a:lumMod val="40000"/>
              <a:lumOff val="60000"/>
            </a:schemeClr>
          </a:glow>
          <a:softEdge rad="63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fdMID/TeamFac/Inkoop/Inkoop%20vanaf%202016-12/Aanbestedingen%202020/Uitvoering/Tractoren/Beoordeling/Beoordelingsmatrix%20Perceel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ndleiding"/>
      <sheetName val="Inschrijver Beoordelaar Prijs"/>
      <sheetName val="Gunningscr  Omschr Wegingsfact"/>
      <sheetName val="Invullen beoord en motiv"/>
      <sheetName val="Blad1"/>
    </sheetNames>
    <sheetDataSet>
      <sheetData sheetId="0"/>
      <sheetData sheetId="1">
        <row r="2">
          <cell r="B2" t="str">
            <v>Broekema BV</v>
          </cell>
        </row>
      </sheetData>
      <sheetData sheetId="2">
        <row r="3">
          <cell r="B3" t="str">
            <v>Prijs</v>
          </cell>
        </row>
        <row r="5">
          <cell r="B5" t="str">
            <v>Kwaliteit</v>
          </cell>
        </row>
        <row r="7">
          <cell r="B7" t="str">
            <v>Praktijktest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7056F-472A-4830-A2BD-7BDA48DCFD7E}">
  <dimension ref="A1:I97"/>
  <sheetViews>
    <sheetView tabSelected="1" topLeftCell="A22" workbookViewId="0">
      <selection activeCell="C5" sqref="C5"/>
    </sheetView>
  </sheetViews>
  <sheetFormatPr defaultRowHeight="15" x14ac:dyDescent="0.25"/>
  <cols>
    <col min="2" max="2" width="57.28515625" bestFit="1" customWidth="1"/>
    <col min="3" max="6" width="20.7109375" customWidth="1"/>
    <col min="7" max="7" width="8.140625" customWidth="1"/>
    <col min="9" max="9" width="3.140625" customWidth="1"/>
  </cols>
  <sheetData>
    <row r="1" spans="1:9" ht="15.75" thickTop="1" x14ac:dyDescent="0.25">
      <c r="A1" s="1"/>
      <c r="B1" s="2"/>
      <c r="C1" s="2"/>
      <c r="D1" s="2"/>
      <c r="E1" s="2"/>
      <c r="F1" s="2"/>
      <c r="G1" s="2"/>
      <c r="H1" s="2"/>
      <c r="I1" s="3"/>
    </row>
    <row r="2" spans="1:9" x14ac:dyDescent="0.25">
      <c r="A2" s="4"/>
      <c r="B2" s="5"/>
      <c r="C2" s="5"/>
      <c r="D2" s="5"/>
      <c r="E2" s="5"/>
      <c r="F2" s="5"/>
      <c r="G2" s="5"/>
      <c r="H2" s="5"/>
      <c r="I2" s="6"/>
    </row>
    <row r="3" spans="1:9" x14ac:dyDescent="0.25">
      <c r="A3" s="4"/>
      <c r="B3" s="5"/>
      <c r="C3" s="5"/>
      <c r="D3" s="5"/>
      <c r="E3" s="5"/>
      <c r="F3" s="5"/>
      <c r="G3" s="5"/>
      <c r="H3" s="5"/>
      <c r="I3" s="6"/>
    </row>
    <row r="4" spans="1:9" ht="15.75" x14ac:dyDescent="0.25">
      <c r="A4" s="4"/>
      <c r="B4" s="5"/>
      <c r="C4" s="64" t="s">
        <v>16</v>
      </c>
      <c r="D4" s="5"/>
      <c r="E4" s="5"/>
      <c r="F4" s="5"/>
      <c r="G4" s="5"/>
      <c r="H4" s="5"/>
      <c r="I4" s="6"/>
    </row>
    <row r="5" spans="1:9" x14ac:dyDescent="0.25">
      <c r="A5" s="4"/>
      <c r="B5" s="5"/>
      <c r="C5" s="5"/>
      <c r="D5" s="5"/>
      <c r="E5" s="5"/>
      <c r="F5" s="5"/>
      <c r="G5" s="5"/>
      <c r="H5" s="5"/>
      <c r="I5" s="6"/>
    </row>
    <row r="6" spans="1:9" x14ac:dyDescent="0.25">
      <c r="A6" s="4"/>
      <c r="B6" s="5"/>
      <c r="C6" s="5"/>
      <c r="D6" s="5"/>
      <c r="E6" s="5"/>
      <c r="F6" s="5"/>
      <c r="G6" s="5"/>
      <c r="H6" s="5"/>
      <c r="I6" s="6"/>
    </row>
    <row r="7" spans="1:9" x14ac:dyDescent="0.25">
      <c r="A7" s="4"/>
      <c r="B7" s="5"/>
      <c r="C7" s="5"/>
      <c r="D7" s="5"/>
      <c r="E7" s="5"/>
      <c r="F7" s="5"/>
      <c r="G7" s="5"/>
      <c r="H7" s="5"/>
      <c r="I7" s="6"/>
    </row>
    <row r="8" spans="1:9" x14ac:dyDescent="0.25">
      <c r="A8" s="4"/>
      <c r="B8" s="5"/>
      <c r="C8" s="5"/>
      <c r="D8" s="5"/>
      <c r="E8" s="5"/>
      <c r="F8" s="5"/>
      <c r="G8" s="5"/>
      <c r="H8" s="5"/>
      <c r="I8" s="6"/>
    </row>
    <row r="9" spans="1:9" ht="23.25" x14ac:dyDescent="0.25">
      <c r="A9" s="7"/>
      <c r="B9" s="8" t="s">
        <v>0</v>
      </c>
      <c r="C9" s="9" t="s">
        <v>10</v>
      </c>
      <c r="D9" s="10"/>
      <c r="E9" s="10"/>
      <c r="F9" s="11"/>
      <c r="G9" s="11"/>
      <c r="H9" s="11"/>
      <c r="I9" s="12"/>
    </row>
    <row r="10" spans="1:9" ht="23.25" x14ac:dyDescent="0.25">
      <c r="A10" s="7"/>
      <c r="B10" s="8"/>
      <c r="C10" s="8"/>
      <c r="D10" s="5"/>
      <c r="E10" s="5"/>
      <c r="F10" s="11"/>
      <c r="G10" s="11"/>
      <c r="H10" s="11"/>
      <c r="I10" s="12"/>
    </row>
    <row r="11" spans="1:9" ht="23.25" x14ac:dyDescent="0.25">
      <c r="A11" s="7"/>
      <c r="B11" s="8"/>
      <c r="C11" s="11"/>
      <c r="D11" s="5"/>
      <c r="E11" s="5"/>
      <c r="F11" s="11"/>
      <c r="G11" s="11"/>
      <c r="H11" s="11"/>
      <c r="I11" s="12"/>
    </row>
    <row r="12" spans="1:9" x14ac:dyDescent="0.25">
      <c r="A12" s="4"/>
      <c r="B12" s="5"/>
      <c r="C12" s="13" t="s">
        <v>1</v>
      </c>
      <c r="D12" s="14">
        <v>1</v>
      </c>
      <c r="E12" s="5"/>
      <c r="F12" s="5"/>
      <c r="G12" s="5"/>
      <c r="H12" s="5"/>
      <c r="I12" s="6"/>
    </row>
    <row r="13" spans="1:9" x14ac:dyDescent="0.25">
      <c r="A13" s="4"/>
      <c r="B13" s="15"/>
      <c r="C13" s="5"/>
      <c r="D13" s="5"/>
      <c r="E13" s="5"/>
      <c r="F13" s="5"/>
      <c r="G13" s="5"/>
      <c r="H13" s="5"/>
      <c r="I13" s="6"/>
    </row>
    <row r="14" spans="1:9" x14ac:dyDescent="0.25">
      <c r="A14" s="4"/>
      <c r="B14" s="5"/>
      <c r="C14" s="5"/>
      <c r="D14" s="16" t="s">
        <v>2</v>
      </c>
      <c r="E14" s="13"/>
      <c r="F14" s="13"/>
      <c r="G14" s="13"/>
      <c r="H14" s="13"/>
      <c r="I14" s="6"/>
    </row>
    <row r="15" spans="1:9" x14ac:dyDescent="0.25">
      <c r="A15" s="4"/>
      <c r="B15" s="17" t="s">
        <v>3</v>
      </c>
      <c r="C15" s="18"/>
      <c r="D15" s="19" t="s">
        <v>7</v>
      </c>
      <c r="E15" s="19" t="s">
        <v>8</v>
      </c>
      <c r="F15" s="52" t="s">
        <v>9</v>
      </c>
      <c r="G15" s="13"/>
      <c r="H15" s="13"/>
      <c r="I15" s="20"/>
    </row>
    <row r="16" spans="1:9" x14ac:dyDescent="0.25">
      <c r="A16" s="4"/>
      <c r="B16" s="21"/>
      <c r="C16" s="22"/>
      <c r="D16" s="23"/>
      <c r="E16" s="23"/>
      <c r="F16" s="53"/>
      <c r="G16" s="13"/>
      <c r="H16" s="13"/>
      <c r="I16" s="6"/>
    </row>
    <row r="17" spans="1:9" x14ac:dyDescent="0.25">
      <c r="A17" s="4"/>
      <c r="B17" s="21" t="str">
        <f>'[1]Gunningscr  Omschr Wegingsfact'!$B$5</f>
        <v>Kwaliteit</v>
      </c>
      <c r="C17" s="24">
        <v>0.7</v>
      </c>
      <c r="D17" s="60">
        <f>$C$18*D18+$C$19*D19+$C$20*D20+$C$21*D21+$C$22*D22</f>
        <v>6.15</v>
      </c>
      <c r="E17" s="60">
        <f>$C$18*E18+$C$19*E19+$C$20*E20+$C$21*E21+$C$22*E22</f>
        <v>6.55</v>
      </c>
      <c r="F17" s="61">
        <f>$C$18*F18+$C$19*F19+$C$20*F20+$C$21*F21+$C$22*F22</f>
        <v>5.45</v>
      </c>
      <c r="G17" s="13"/>
      <c r="H17" s="13"/>
      <c r="I17" s="6"/>
    </row>
    <row r="18" spans="1:9" x14ac:dyDescent="0.25">
      <c r="A18" s="4"/>
      <c r="B18" s="59" t="s">
        <v>11</v>
      </c>
      <c r="C18" s="58">
        <v>0.45</v>
      </c>
      <c r="D18" s="62">
        <v>6</v>
      </c>
      <c r="E18" s="62">
        <v>7</v>
      </c>
      <c r="F18" s="63">
        <v>5</v>
      </c>
      <c r="G18" s="13"/>
      <c r="H18" s="13"/>
      <c r="I18" s="6"/>
    </row>
    <row r="19" spans="1:9" x14ac:dyDescent="0.25">
      <c r="A19" s="4"/>
      <c r="B19" s="59" t="s">
        <v>12</v>
      </c>
      <c r="C19" s="58">
        <v>0.15</v>
      </c>
      <c r="D19" s="62">
        <v>8</v>
      </c>
      <c r="E19" s="62">
        <v>7</v>
      </c>
      <c r="F19" s="63">
        <v>6</v>
      </c>
      <c r="G19" s="13"/>
      <c r="H19" s="13"/>
      <c r="I19" s="6"/>
    </row>
    <row r="20" spans="1:9" x14ac:dyDescent="0.25">
      <c r="A20" s="4"/>
      <c r="B20" s="59" t="s">
        <v>13</v>
      </c>
      <c r="C20" s="58">
        <v>0.15</v>
      </c>
      <c r="D20" s="62">
        <v>5</v>
      </c>
      <c r="E20" s="62">
        <v>6</v>
      </c>
      <c r="F20" s="63">
        <v>4</v>
      </c>
      <c r="G20" s="13"/>
      <c r="H20" s="13"/>
      <c r="I20" s="6"/>
    </row>
    <row r="21" spans="1:9" x14ac:dyDescent="0.25">
      <c r="A21" s="4"/>
      <c r="B21" s="59" t="s">
        <v>14</v>
      </c>
      <c r="C21" s="58">
        <v>0.15</v>
      </c>
      <c r="D21" s="62">
        <v>4</v>
      </c>
      <c r="E21" s="62">
        <v>5</v>
      </c>
      <c r="F21" s="63">
        <v>6</v>
      </c>
      <c r="G21" s="13"/>
      <c r="H21" s="13"/>
      <c r="I21" s="6"/>
    </row>
    <row r="22" spans="1:9" x14ac:dyDescent="0.25">
      <c r="A22" s="4"/>
      <c r="B22" s="59" t="s">
        <v>15</v>
      </c>
      <c r="C22" s="58">
        <v>0.1</v>
      </c>
      <c r="D22" s="62">
        <v>9</v>
      </c>
      <c r="E22" s="62">
        <v>7</v>
      </c>
      <c r="F22" s="63">
        <v>8</v>
      </c>
      <c r="G22" s="13"/>
      <c r="H22" s="13"/>
      <c r="I22" s="6"/>
    </row>
    <row r="23" spans="1:9" x14ac:dyDescent="0.25">
      <c r="A23" s="4"/>
      <c r="B23" s="59"/>
      <c r="C23" s="58"/>
      <c r="D23" s="65"/>
      <c r="E23" s="65"/>
      <c r="F23" s="66"/>
      <c r="G23" s="13"/>
      <c r="H23" s="13"/>
      <c r="I23" s="6"/>
    </row>
    <row r="24" spans="1:9" x14ac:dyDescent="0.25">
      <c r="A24" s="4"/>
      <c r="B24" s="59"/>
      <c r="C24" s="58"/>
      <c r="D24" s="65"/>
      <c r="E24" s="65"/>
      <c r="F24" s="66"/>
      <c r="G24" s="13"/>
      <c r="H24" s="13"/>
      <c r="I24" s="6"/>
    </row>
    <row r="25" spans="1:9" x14ac:dyDescent="0.25">
      <c r="A25" s="4"/>
      <c r="B25" s="21" t="s">
        <v>17</v>
      </c>
      <c r="C25" s="24">
        <v>0.1</v>
      </c>
      <c r="D25" s="60">
        <v>6</v>
      </c>
      <c r="E25" s="60">
        <v>7</v>
      </c>
      <c r="F25" s="61">
        <v>5</v>
      </c>
      <c r="G25" s="13"/>
      <c r="H25" s="13"/>
      <c r="I25" s="6"/>
    </row>
    <row r="26" spans="1:9" x14ac:dyDescent="0.25">
      <c r="A26" s="4"/>
      <c r="B26" s="26"/>
      <c r="C26" s="27"/>
      <c r="D26" s="28"/>
      <c r="E26" s="28"/>
      <c r="F26" s="54"/>
      <c r="G26" s="13"/>
      <c r="H26" s="13"/>
      <c r="I26" s="6"/>
    </row>
    <row r="27" spans="1:9" x14ac:dyDescent="0.25">
      <c r="A27" s="4"/>
      <c r="B27" s="5"/>
      <c r="C27" s="5"/>
      <c r="D27" s="5"/>
      <c r="E27" s="5"/>
      <c r="F27" s="5"/>
      <c r="G27" s="5"/>
      <c r="H27" s="5"/>
      <c r="I27" s="6"/>
    </row>
    <row r="28" spans="1:9" x14ac:dyDescent="0.25">
      <c r="A28" s="4"/>
      <c r="B28" s="5"/>
      <c r="C28" s="5"/>
      <c r="D28" s="5"/>
      <c r="E28" s="5"/>
      <c r="F28" s="5"/>
      <c r="G28" s="5"/>
      <c r="H28" s="5"/>
      <c r="I28" s="6"/>
    </row>
    <row r="29" spans="1:9" x14ac:dyDescent="0.25">
      <c r="A29" s="4"/>
      <c r="B29" s="5"/>
      <c r="C29" s="13" t="s">
        <v>1</v>
      </c>
      <c r="D29" s="14">
        <v>2</v>
      </c>
      <c r="E29" s="5"/>
      <c r="F29" s="5"/>
      <c r="G29" s="5"/>
      <c r="H29" s="5"/>
      <c r="I29" s="6"/>
    </row>
    <row r="30" spans="1:9" x14ac:dyDescent="0.25">
      <c r="A30" s="4"/>
      <c r="B30" s="15"/>
      <c r="C30" s="5"/>
      <c r="D30" s="5"/>
      <c r="E30" s="5"/>
      <c r="F30" s="5"/>
      <c r="G30" s="5"/>
      <c r="H30" s="5"/>
      <c r="I30" s="6"/>
    </row>
    <row r="31" spans="1:9" x14ac:dyDescent="0.25">
      <c r="A31" s="4"/>
      <c r="B31" s="5"/>
      <c r="C31" s="5"/>
      <c r="D31" s="16" t="s">
        <v>2</v>
      </c>
      <c r="E31" s="13"/>
      <c r="F31" s="13"/>
      <c r="G31" s="13"/>
      <c r="H31" s="13"/>
      <c r="I31" s="6"/>
    </row>
    <row r="32" spans="1:9" x14ac:dyDescent="0.25">
      <c r="A32" s="4"/>
      <c r="B32" s="17" t="s">
        <v>3</v>
      </c>
      <c r="C32" s="18"/>
      <c r="D32" s="19" t="s">
        <v>7</v>
      </c>
      <c r="E32" s="19" t="s">
        <v>8</v>
      </c>
      <c r="F32" s="52" t="s">
        <v>9</v>
      </c>
      <c r="G32" s="13"/>
      <c r="H32" s="13"/>
      <c r="I32" s="20"/>
    </row>
    <row r="33" spans="1:9" x14ac:dyDescent="0.25">
      <c r="A33" s="4"/>
      <c r="B33" s="21"/>
      <c r="C33" s="22"/>
      <c r="D33" s="23"/>
      <c r="E33" s="23"/>
      <c r="F33" s="53"/>
      <c r="G33" s="13"/>
      <c r="H33" s="13"/>
      <c r="I33" s="6"/>
    </row>
    <row r="34" spans="1:9" x14ac:dyDescent="0.25">
      <c r="A34" s="4"/>
      <c r="B34" s="21" t="str">
        <f>'[1]Gunningscr  Omschr Wegingsfact'!$B$5</f>
        <v>Kwaliteit</v>
      </c>
      <c r="C34" s="24">
        <v>0.7</v>
      </c>
      <c r="D34" s="60">
        <f>$C$18*D35+$C$19*D36+$C$20*D37+$C$21*D38+$C$22*D39</f>
        <v>7.1000000000000005</v>
      </c>
      <c r="E34" s="60">
        <f>$C$18*E35+$C$19*E36+$C$20*E37+$C$21*E38+$C$22*E39</f>
        <v>6</v>
      </c>
      <c r="F34" s="61">
        <f>$C$18*F35+$C$19*F36+$C$20*F37+$C$21*F38+$C$22*F39</f>
        <v>5.65</v>
      </c>
      <c r="G34" s="13"/>
      <c r="H34" s="13"/>
      <c r="I34" s="6"/>
    </row>
    <row r="35" spans="1:9" x14ac:dyDescent="0.25">
      <c r="A35" s="4"/>
      <c r="B35" s="59" t="s">
        <v>11</v>
      </c>
      <c r="C35" s="58">
        <v>0.45</v>
      </c>
      <c r="D35" s="62">
        <v>7</v>
      </c>
      <c r="E35" s="62">
        <v>6</v>
      </c>
      <c r="F35" s="63">
        <v>4</v>
      </c>
      <c r="G35" s="13"/>
      <c r="H35" s="13"/>
      <c r="I35" s="6"/>
    </row>
    <row r="36" spans="1:9" x14ac:dyDescent="0.25">
      <c r="A36" s="4"/>
      <c r="B36" s="59" t="s">
        <v>12</v>
      </c>
      <c r="C36" s="58">
        <v>0.15</v>
      </c>
      <c r="D36" s="62">
        <v>7</v>
      </c>
      <c r="E36" s="62">
        <v>6</v>
      </c>
      <c r="F36" s="63">
        <v>6</v>
      </c>
      <c r="G36" s="13"/>
      <c r="H36" s="13"/>
      <c r="I36" s="6"/>
    </row>
    <row r="37" spans="1:9" x14ac:dyDescent="0.25">
      <c r="A37" s="4"/>
      <c r="B37" s="59" t="s">
        <v>13</v>
      </c>
      <c r="C37" s="58">
        <v>0.15</v>
      </c>
      <c r="D37" s="62">
        <v>8</v>
      </c>
      <c r="E37" s="62">
        <v>6</v>
      </c>
      <c r="F37" s="63">
        <v>8</v>
      </c>
      <c r="G37" s="13"/>
      <c r="H37" s="13"/>
      <c r="I37" s="6"/>
    </row>
    <row r="38" spans="1:9" x14ac:dyDescent="0.25">
      <c r="A38" s="4"/>
      <c r="B38" s="59" t="s">
        <v>14</v>
      </c>
      <c r="C38" s="58">
        <v>0.15</v>
      </c>
      <c r="D38" s="62">
        <v>8</v>
      </c>
      <c r="E38" s="62">
        <v>6</v>
      </c>
      <c r="F38" s="63">
        <v>7</v>
      </c>
      <c r="G38" s="13"/>
      <c r="H38" s="13"/>
      <c r="I38" s="6"/>
    </row>
    <row r="39" spans="1:9" x14ac:dyDescent="0.25">
      <c r="A39" s="4"/>
      <c r="B39" s="59" t="s">
        <v>15</v>
      </c>
      <c r="C39" s="58">
        <v>0.1</v>
      </c>
      <c r="D39" s="62">
        <v>5</v>
      </c>
      <c r="E39" s="62">
        <v>6</v>
      </c>
      <c r="F39" s="63">
        <v>7</v>
      </c>
      <c r="G39" s="13"/>
      <c r="H39" s="13"/>
      <c r="I39" s="6"/>
    </row>
    <row r="40" spans="1:9" x14ac:dyDescent="0.25">
      <c r="A40" s="4"/>
      <c r="B40" s="59"/>
      <c r="C40" s="58"/>
      <c r="D40" s="65"/>
      <c r="E40" s="65"/>
      <c r="F40" s="66"/>
      <c r="G40" s="13"/>
      <c r="H40" s="13"/>
      <c r="I40" s="6"/>
    </row>
    <row r="41" spans="1:9" x14ac:dyDescent="0.25">
      <c r="A41" s="4"/>
      <c r="B41" s="59"/>
      <c r="C41" s="58"/>
      <c r="D41" s="65"/>
      <c r="E41" s="65"/>
      <c r="F41" s="66"/>
      <c r="G41" s="13"/>
      <c r="H41" s="13"/>
      <c r="I41" s="6"/>
    </row>
    <row r="42" spans="1:9" x14ac:dyDescent="0.25">
      <c r="A42" s="4"/>
      <c r="B42" s="21" t="s">
        <v>17</v>
      </c>
      <c r="C42" s="24">
        <v>0.1</v>
      </c>
      <c r="D42" s="60">
        <v>8</v>
      </c>
      <c r="E42" s="60">
        <v>7</v>
      </c>
      <c r="F42" s="61">
        <v>8</v>
      </c>
      <c r="G42" s="13"/>
      <c r="H42" s="13"/>
      <c r="I42" s="6"/>
    </row>
    <row r="43" spans="1:9" x14ac:dyDescent="0.25">
      <c r="A43" s="4"/>
      <c r="B43" s="26"/>
      <c r="C43" s="27"/>
      <c r="D43" s="28"/>
      <c r="E43" s="28"/>
      <c r="F43" s="54"/>
      <c r="G43" s="13"/>
      <c r="H43" s="13"/>
      <c r="I43" s="6"/>
    </row>
    <row r="44" spans="1:9" x14ac:dyDescent="0.25">
      <c r="A44" s="4"/>
      <c r="B44" s="5"/>
      <c r="C44" s="5"/>
      <c r="D44" s="5"/>
      <c r="E44" s="5"/>
      <c r="F44" s="5"/>
      <c r="G44" s="5"/>
      <c r="H44" s="5"/>
      <c r="I44" s="6"/>
    </row>
    <row r="45" spans="1:9" x14ac:dyDescent="0.25">
      <c r="A45" s="4"/>
      <c r="B45" s="5"/>
      <c r="C45" s="5"/>
      <c r="D45" s="5"/>
      <c r="E45" s="5"/>
      <c r="F45" s="5"/>
      <c r="G45" s="5"/>
      <c r="H45" s="5"/>
      <c r="I45" s="6"/>
    </row>
    <row r="46" spans="1:9" x14ac:dyDescent="0.25">
      <c r="A46" s="4"/>
      <c r="B46" s="5"/>
      <c r="C46" s="5"/>
      <c r="D46" s="5"/>
      <c r="E46" s="5"/>
      <c r="F46" s="5"/>
      <c r="G46" s="5"/>
      <c r="H46" s="5"/>
      <c r="I46" s="6"/>
    </row>
    <row r="47" spans="1:9" x14ac:dyDescent="0.25">
      <c r="A47" s="4"/>
      <c r="B47" s="5"/>
      <c r="C47" s="13" t="s">
        <v>1</v>
      </c>
      <c r="D47" s="14">
        <v>3</v>
      </c>
      <c r="E47" s="5"/>
      <c r="F47" s="5"/>
      <c r="G47" s="5"/>
      <c r="H47" s="5"/>
      <c r="I47" s="6"/>
    </row>
    <row r="48" spans="1:9" x14ac:dyDescent="0.25">
      <c r="A48" s="4"/>
      <c r="B48" s="15"/>
      <c r="C48" s="5"/>
      <c r="D48" s="5"/>
      <c r="E48" s="5"/>
      <c r="F48" s="5"/>
      <c r="G48" s="5"/>
      <c r="H48" s="5"/>
      <c r="I48" s="6"/>
    </row>
    <row r="49" spans="1:9" x14ac:dyDescent="0.25">
      <c r="A49" s="4"/>
      <c r="B49" s="5"/>
      <c r="C49" s="5"/>
      <c r="D49" s="16" t="s">
        <v>2</v>
      </c>
      <c r="E49" s="13"/>
      <c r="F49" s="13"/>
      <c r="G49" s="13"/>
      <c r="H49" s="13"/>
      <c r="I49" s="6"/>
    </row>
    <row r="50" spans="1:9" x14ac:dyDescent="0.25">
      <c r="A50" s="4"/>
      <c r="B50" s="17" t="s">
        <v>3</v>
      </c>
      <c r="C50" s="18"/>
      <c r="D50" s="19" t="s">
        <v>7</v>
      </c>
      <c r="E50" s="19" t="s">
        <v>8</v>
      </c>
      <c r="F50" s="52" t="s">
        <v>9</v>
      </c>
      <c r="G50" s="13"/>
      <c r="H50" s="13"/>
      <c r="I50" s="20"/>
    </row>
    <row r="51" spans="1:9" x14ac:dyDescent="0.25">
      <c r="A51" s="4"/>
      <c r="B51" s="21"/>
      <c r="C51" s="22"/>
      <c r="D51" s="23"/>
      <c r="E51" s="23"/>
      <c r="F51" s="53"/>
      <c r="G51" s="13"/>
      <c r="H51" s="13"/>
      <c r="I51" s="6"/>
    </row>
    <row r="52" spans="1:9" x14ac:dyDescent="0.25">
      <c r="A52" s="4"/>
      <c r="B52" s="21" t="str">
        <f>'[1]Gunningscr  Omschr Wegingsfact'!$B$5</f>
        <v>Kwaliteit</v>
      </c>
      <c r="C52" s="24">
        <v>0.7</v>
      </c>
      <c r="D52" s="60">
        <f>$C$18*D53+$C$19*D54+$C$20*D55+$C$21*D56+$C$22*D57</f>
        <v>6.2999999999999989</v>
      </c>
      <c r="E52" s="60">
        <f>$C$18*E53+$C$19*E54+$C$20*E55+$C$21*E56+$C$22*E57</f>
        <v>6.55</v>
      </c>
      <c r="F52" s="61">
        <f>$C$18*F53+$C$19*F54+$C$20*F55+$C$21*F56+$C$22*F57</f>
        <v>5.45</v>
      </c>
      <c r="G52" s="13"/>
      <c r="H52" s="13"/>
      <c r="I52" s="6"/>
    </row>
    <row r="53" spans="1:9" x14ac:dyDescent="0.25">
      <c r="A53" s="4"/>
      <c r="B53" s="59" t="s">
        <v>11</v>
      </c>
      <c r="C53" s="58">
        <v>0.45</v>
      </c>
      <c r="D53" s="62">
        <v>8</v>
      </c>
      <c r="E53" s="62">
        <v>7</v>
      </c>
      <c r="F53" s="63">
        <v>5</v>
      </c>
      <c r="G53" s="13"/>
      <c r="H53" s="13"/>
      <c r="I53" s="6"/>
    </row>
    <row r="54" spans="1:9" x14ac:dyDescent="0.25">
      <c r="A54" s="4"/>
      <c r="B54" s="59" t="s">
        <v>12</v>
      </c>
      <c r="C54" s="58">
        <v>0.15</v>
      </c>
      <c r="D54" s="62">
        <v>5</v>
      </c>
      <c r="E54" s="62">
        <v>7</v>
      </c>
      <c r="F54" s="63">
        <v>6</v>
      </c>
      <c r="G54" s="13"/>
      <c r="H54" s="13"/>
      <c r="I54" s="6"/>
    </row>
    <row r="55" spans="1:9" x14ac:dyDescent="0.25">
      <c r="A55" s="4"/>
      <c r="B55" s="59" t="s">
        <v>13</v>
      </c>
      <c r="C55" s="58">
        <v>0.15</v>
      </c>
      <c r="D55" s="62">
        <v>4</v>
      </c>
      <c r="E55" s="62">
        <v>6</v>
      </c>
      <c r="F55" s="63">
        <v>4</v>
      </c>
      <c r="G55" s="13"/>
      <c r="H55" s="13"/>
      <c r="I55" s="6"/>
    </row>
    <row r="56" spans="1:9" x14ac:dyDescent="0.25">
      <c r="A56" s="4"/>
      <c r="B56" s="59" t="s">
        <v>14</v>
      </c>
      <c r="C56" s="58">
        <v>0.15</v>
      </c>
      <c r="D56" s="62">
        <v>5</v>
      </c>
      <c r="E56" s="62">
        <v>5</v>
      </c>
      <c r="F56" s="63">
        <v>6</v>
      </c>
      <c r="G56" s="13"/>
      <c r="H56" s="13"/>
      <c r="I56" s="6"/>
    </row>
    <row r="57" spans="1:9" x14ac:dyDescent="0.25">
      <c r="A57" s="4"/>
      <c r="B57" s="59" t="s">
        <v>15</v>
      </c>
      <c r="C57" s="58">
        <v>0.1</v>
      </c>
      <c r="D57" s="62">
        <v>6</v>
      </c>
      <c r="E57" s="62">
        <v>7</v>
      </c>
      <c r="F57" s="63">
        <v>8</v>
      </c>
      <c r="G57" s="13"/>
      <c r="H57" s="13"/>
      <c r="I57" s="6"/>
    </row>
    <row r="58" spans="1:9" x14ac:dyDescent="0.25">
      <c r="A58" s="4"/>
      <c r="B58" s="59"/>
      <c r="C58" s="58"/>
      <c r="D58" s="62"/>
      <c r="E58" s="62"/>
      <c r="F58" s="63"/>
      <c r="G58" s="13"/>
      <c r="H58" s="13"/>
      <c r="I58" s="6"/>
    </row>
    <row r="59" spans="1:9" x14ac:dyDescent="0.25">
      <c r="A59" s="4"/>
      <c r="B59" s="59"/>
      <c r="C59" s="58"/>
      <c r="D59" s="65"/>
      <c r="E59" s="65"/>
      <c r="F59" s="66"/>
      <c r="G59" s="13"/>
      <c r="H59" s="13"/>
      <c r="I59" s="6"/>
    </row>
    <row r="60" spans="1:9" x14ac:dyDescent="0.25">
      <c r="A60" s="4"/>
      <c r="B60" s="59"/>
      <c r="C60" s="58"/>
      <c r="D60" s="65"/>
      <c r="E60" s="65"/>
      <c r="F60" s="66"/>
      <c r="G60" s="13"/>
      <c r="H60" s="13"/>
      <c r="I60" s="6"/>
    </row>
    <row r="61" spans="1:9" x14ac:dyDescent="0.25">
      <c r="A61" s="4"/>
      <c r="B61" s="21" t="s">
        <v>17</v>
      </c>
      <c r="C61" s="24">
        <v>0.1</v>
      </c>
      <c r="D61" s="60">
        <v>4</v>
      </c>
      <c r="E61" s="60">
        <v>5</v>
      </c>
      <c r="F61" s="61">
        <v>4</v>
      </c>
      <c r="G61" s="13"/>
      <c r="H61" s="13"/>
      <c r="I61" s="6"/>
    </row>
    <row r="62" spans="1:9" x14ac:dyDescent="0.25">
      <c r="A62" s="4"/>
      <c r="B62" s="26"/>
      <c r="C62" s="27"/>
      <c r="D62" s="28"/>
      <c r="E62" s="28"/>
      <c r="F62" s="54"/>
      <c r="G62" s="13"/>
      <c r="H62" s="13"/>
      <c r="I62" s="6"/>
    </row>
    <row r="63" spans="1:9" x14ac:dyDescent="0.25">
      <c r="A63" s="4"/>
      <c r="B63" s="5"/>
      <c r="C63" s="5"/>
      <c r="D63" s="5"/>
      <c r="E63" s="5"/>
      <c r="F63" s="5"/>
      <c r="G63" s="5"/>
      <c r="H63" s="5"/>
      <c r="I63" s="6"/>
    </row>
    <row r="64" spans="1:9" x14ac:dyDescent="0.25">
      <c r="A64" s="4"/>
      <c r="B64" s="5"/>
      <c r="C64" s="5"/>
      <c r="D64" s="5"/>
      <c r="E64" s="5"/>
      <c r="F64" s="5"/>
      <c r="G64" s="5"/>
      <c r="H64" s="5"/>
      <c r="I64" s="6"/>
    </row>
    <row r="65" spans="1:9" x14ac:dyDescent="0.25">
      <c r="A65" s="4"/>
      <c r="B65" s="5"/>
      <c r="C65" s="5"/>
      <c r="D65" s="5"/>
      <c r="E65" s="5"/>
      <c r="F65" s="5"/>
      <c r="G65" s="5"/>
      <c r="H65" s="5"/>
      <c r="I65" s="6"/>
    </row>
    <row r="66" spans="1:9" x14ac:dyDescent="0.25">
      <c r="A66" s="4"/>
      <c r="B66" s="5"/>
      <c r="C66" s="5"/>
      <c r="D66" s="5"/>
      <c r="E66" s="5"/>
      <c r="F66" s="5"/>
      <c r="G66" s="5"/>
      <c r="H66" s="5"/>
      <c r="I66" s="6"/>
    </row>
    <row r="67" spans="1:9" x14ac:dyDescent="0.25">
      <c r="A67" s="4"/>
      <c r="B67" s="5"/>
      <c r="C67" s="5"/>
      <c r="D67" s="5"/>
      <c r="E67" s="5"/>
      <c r="F67" s="5"/>
      <c r="G67" s="5"/>
      <c r="H67" s="5"/>
      <c r="I67" s="6"/>
    </row>
    <row r="68" spans="1:9" x14ac:dyDescent="0.25">
      <c r="A68" s="4"/>
      <c r="B68" s="5"/>
      <c r="C68" s="5"/>
      <c r="D68" s="5"/>
      <c r="E68" s="5"/>
      <c r="F68" s="5"/>
      <c r="G68" s="5"/>
      <c r="H68" s="5"/>
      <c r="I68" s="6"/>
    </row>
    <row r="69" spans="1:9" x14ac:dyDescent="0.25">
      <c r="A69" s="4"/>
      <c r="B69" s="5"/>
      <c r="C69" s="5"/>
      <c r="D69" s="5"/>
      <c r="E69" s="5"/>
      <c r="F69" s="5"/>
      <c r="G69" s="5"/>
      <c r="H69" s="5"/>
      <c r="I69" s="6"/>
    </row>
    <row r="70" spans="1:9" ht="15.75" thickBot="1" x14ac:dyDescent="0.3">
      <c r="A70" s="29"/>
      <c r="B70" s="30"/>
      <c r="C70" s="30"/>
      <c r="D70" s="30"/>
      <c r="E70" s="30"/>
      <c r="F70" s="30"/>
      <c r="G70" s="30"/>
      <c r="H70" s="30"/>
      <c r="I70" s="31"/>
    </row>
    <row r="71" spans="1:9" ht="15.75" thickTop="1" x14ac:dyDescent="0.25">
      <c r="A71" s="4"/>
      <c r="B71" s="32"/>
      <c r="C71" s="32"/>
      <c r="D71" s="32"/>
      <c r="E71" s="32"/>
      <c r="F71" s="32"/>
      <c r="G71" s="32"/>
      <c r="H71" s="32"/>
      <c r="I71" s="33"/>
    </row>
    <row r="72" spans="1:9" ht="23.25" x14ac:dyDescent="0.25">
      <c r="A72" s="4"/>
      <c r="B72" s="34" t="s">
        <v>4</v>
      </c>
      <c r="C72" s="34"/>
      <c r="D72" s="5"/>
      <c r="E72" s="5"/>
      <c r="F72" s="5"/>
      <c r="G72" s="5"/>
      <c r="H72" s="5"/>
      <c r="I72" s="6"/>
    </row>
    <row r="73" spans="1:9" x14ac:dyDescent="0.25">
      <c r="A73" s="4"/>
      <c r="B73" s="5"/>
      <c r="C73" s="5"/>
      <c r="D73" s="16" t="s">
        <v>2</v>
      </c>
      <c r="E73" s="13"/>
      <c r="F73" s="13"/>
      <c r="G73" s="5"/>
      <c r="H73" s="5"/>
      <c r="I73" s="6"/>
    </row>
    <row r="74" spans="1:9" ht="15.75" thickBot="1" x14ac:dyDescent="0.3">
      <c r="A74" s="4"/>
      <c r="B74" s="35" t="s">
        <v>3</v>
      </c>
      <c r="C74" s="36"/>
      <c r="D74" s="52" t="s">
        <v>7</v>
      </c>
      <c r="E74" s="52" t="s">
        <v>8</v>
      </c>
      <c r="F74" s="52" t="s">
        <v>9</v>
      </c>
      <c r="G74" s="5"/>
      <c r="H74" s="5"/>
      <c r="I74" s="20"/>
    </row>
    <row r="75" spans="1:9" ht="15.75" thickBot="1" x14ac:dyDescent="0.3">
      <c r="A75" s="4"/>
      <c r="B75" s="37" t="str">
        <f>'[1]Gunningscr  Omschr Wegingsfact'!$B$3</f>
        <v>Prijs</v>
      </c>
      <c r="C75" s="38">
        <v>0.2</v>
      </c>
      <c r="D75" s="69">
        <v>10.47</v>
      </c>
      <c r="E75" s="69">
        <v>9.99</v>
      </c>
      <c r="F75" s="69">
        <v>11.25</v>
      </c>
      <c r="G75" s="5"/>
      <c r="H75" s="67">
        <f xml:space="preserve"> MIN(D75:F75)</f>
        <v>9.99</v>
      </c>
      <c r="I75" s="39"/>
    </row>
    <row r="76" spans="1:9" x14ac:dyDescent="0.25">
      <c r="A76" s="4"/>
      <c r="B76" s="21"/>
      <c r="C76" s="22"/>
      <c r="D76" s="55"/>
      <c r="E76" s="55"/>
      <c r="F76" s="55"/>
      <c r="G76" s="5"/>
      <c r="H76" s="5"/>
      <c r="I76" s="40"/>
    </row>
    <row r="77" spans="1:9" x14ac:dyDescent="0.25">
      <c r="A77" s="4"/>
      <c r="B77" s="21" t="str">
        <f>'[1]Gunningscr  Omschr Wegingsfact'!$B$5</f>
        <v>Kwaliteit</v>
      </c>
      <c r="C77" s="24">
        <v>0.7</v>
      </c>
      <c r="D77" s="68">
        <f>AVERAGE(D52,D34,D17)</f>
        <v>6.5166666666666657</v>
      </c>
      <c r="E77" s="68">
        <f t="shared" ref="E77:F77" si="0">AVERAGE(E52,E34,E17)</f>
        <v>6.3666666666666671</v>
      </c>
      <c r="F77" s="68">
        <f t="shared" si="0"/>
        <v>5.5166666666666666</v>
      </c>
      <c r="G77" s="5"/>
      <c r="H77" s="5"/>
      <c r="I77" s="6"/>
    </row>
    <row r="78" spans="1:9" x14ac:dyDescent="0.25">
      <c r="A78" s="4"/>
      <c r="B78" s="25"/>
      <c r="C78" s="22"/>
      <c r="D78" s="55"/>
      <c r="E78" s="55"/>
      <c r="F78" s="55"/>
      <c r="G78" s="5"/>
      <c r="H78" s="5"/>
      <c r="I78" s="6"/>
    </row>
    <row r="79" spans="1:9" x14ac:dyDescent="0.25">
      <c r="A79" s="4"/>
      <c r="B79" s="21" t="str">
        <f>'[1]Gunningscr  Omschr Wegingsfact'!$B$7</f>
        <v>Praktijktest</v>
      </c>
      <c r="C79" s="22">
        <v>0.1</v>
      </c>
      <c r="D79" s="68">
        <f>AVERAGE(D61,D42,D25)</f>
        <v>6</v>
      </c>
      <c r="E79" s="68">
        <f t="shared" ref="E79:F79" si="1">AVERAGE(E61,E42,E25)</f>
        <v>6.333333333333333</v>
      </c>
      <c r="F79" s="68">
        <f t="shared" si="1"/>
        <v>5.666666666666667</v>
      </c>
      <c r="G79" s="5"/>
      <c r="H79" s="5"/>
      <c r="I79" s="6"/>
    </row>
    <row r="80" spans="1:9" x14ac:dyDescent="0.25">
      <c r="A80" s="4"/>
      <c r="B80" s="26"/>
      <c r="C80" s="27"/>
      <c r="D80" s="56"/>
      <c r="E80" s="56"/>
      <c r="F80" s="56"/>
      <c r="G80" s="5"/>
      <c r="H80" s="5"/>
      <c r="I80" s="6"/>
    </row>
    <row r="81" spans="1:9" x14ac:dyDescent="0.25">
      <c r="A81" s="4"/>
      <c r="B81" s="41"/>
      <c r="C81" s="42"/>
      <c r="D81" s="43"/>
      <c r="E81" s="43"/>
      <c r="F81" s="43"/>
      <c r="G81" s="5"/>
      <c r="H81" s="5"/>
      <c r="I81" s="6"/>
    </row>
    <row r="82" spans="1:9" ht="23.25" x14ac:dyDescent="0.25">
      <c r="A82" s="4"/>
      <c r="B82" s="34" t="s">
        <v>19</v>
      </c>
      <c r="C82" s="42"/>
      <c r="D82" s="43"/>
      <c r="E82" s="43"/>
      <c r="F82" s="43"/>
      <c r="G82" s="5"/>
      <c r="H82" s="5"/>
      <c r="I82" s="6"/>
    </row>
    <row r="83" spans="1:9" x14ac:dyDescent="0.25">
      <c r="A83" s="4"/>
      <c r="B83" s="5"/>
      <c r="C83" s="5"/>
      <c r="D83" s="16" t="s">
        <v>2</v>
      </c>
      <c r="E83" s="13"/>
      <c r="F83" s="13"/>
      <c r="G83" s="5"/>
      <c r="H83" s="5"/>
      <c r="I83" s="6"/>
    </row>
    <row r="84" spans="1:9" x14ac:dyDescent="0.25">
      <c r="A84" s="4"/>
      <c r="B84" s="35" t="s">
        <v>3</v>
      </c>
      <c r="C84" s="36"/>
      <c r="D84" s="57" t="s">
        <v>7</v>
      </c>
      <c r="E84" s="57" t="s">
        <v>8</v>
      </c>
      <c r="F84" s="57" t="s">
        <v>9</v>
      </c>
      <c r="G84" s="5"/>
      <c r="H84" s="5"/>
      <c r="I84" s="20"/>
    </row>
    <row r="85" spans="1:9" x14ac:dyDescent="0.25">
      <c r="A85" s="4"/>
      <c r="B85" s="37" t="s">
        <v>5</v>
      </c>
      <c r="C85" s="38">
        <v>0.2</v>
      </c>
      <c r="D85" s="69">
        <f>$H$75/D75*$C$85*100</f>
        <v>19.083094555873924</v>
      </c>
      <c r="E85" s="69">
        <f t="shared" ref="E85:F85" si="2">$H$75/E75*$C$85*100</f>
        <v>20</v>
      </c>
      <c r="F85" s="69">
        <f t="shared" si="2"/>
        <v>17.760000000000002</v>
      </c>
      <c r="G85" s="5"/>
      <c r="H85" s="5"/>
      <c r="I85" s="39"/>
    </row>
    <row r="86" spans="1:9" x14ac:dyDescent="0.25">
      <c r="A86" s="4"/>
      <c r="B86" s="21"/>
      <c r="C86" s="22"/>
      <c r="D86" s="55"/>
      <c r="E86" s="55"/>
      <c r="F86" s="55"/>
      <c r="G86" s="5"/>
      <c r="H86" s="5"/>
      <c r="I86" s="40"/>
    </row>
    <row r="87" spans="1:9" x14ac:dyDescent="0.25">
      <c r="A87" s="4"/>
      <c r="B87" s="21" t="str">
        <f>'[1]Gunningscr  Omschr Wegingsfact'!$B$5</f>
        <v>Kwaliteit</v>
      </c>
      <c r="C87" s="24">
        <v>0.7</v>
      </c>
      <c r="D87" s="68">
        <f>D77/6*$C$87*100</f>
        <v>76.027777777777771</v>
      </c>
      <c r="E87" s="68">
        <f>E77/6*$C$87*100</f>
        <v>74.277777777777771</v>
      </c>
      <c r="F87" s="68">
        <f>F77/6*$C$87*100</f>
        <v>64.3611111111111</v>
      </c>
      <c r="G87" s="5"/>
      <c r="H87" s="5"/>
      <c r="I87" s="6"/>
    </row>
    <row r="88" spans="1:9" x14ac:dyDescent="0.25">
      <c r="A88" s="4"/>
      <c r="B88" s="25"/>
      <c r="C88" s="22"/>
      <c r="D88" s="55"/>
      <c r="E88" s="55"/>
      <c r="F88" s="55"/>
      <c r="G88" s="5"/>
      <c r="H88" s="5"/>
      <c r="I88" s="6"/>
    </row>
    <row r="89" spans="1:9" x14ac:dyDescent="0.25">
      <c r="A89" s="4"/>
      <c r="B89" s="21" t="str">
        <f>'[1]Gunningscr  Omschr Wegingsfact'!$B$7</f>
        <v>Praktijktest</v>
      </c>
      <c r="C89" s="22">
        <v>0.1</v>
      </c>
      <c r="D89" s="68">
        <f>D79/6*$C$89*100</f>
        <v>10</v>
      </c>
      <c r="E89" s="68">
        <f>E79/6*$C$89*100</f>
        <v>10.555555555555557</v>
      </c>
      <c r="F89" s="68">
        <f>F79/6*$C$89*100</f>
        <v>9.4444444444444464</v>
      </c>
      <c r="G89" s="5"/>
      <c r="H89" s="5"/>
      <c r="I89" s="6"/>
    </row>
    <row r="90" spans="1:9" x14ac:dyDescent="0.25">
      <c r="A90" s="4"/>
      <c r="B90" s="26"/>
      <c r="C90" s="27"/>
      <c r="D90" s="56"/>
      <c r="E90" s="56"/>
      <c r="F90" s="56"/>
      <c r="G90" s="5"/>
      <c r="H90" s="5"/>
      <c r="I90" s="6"/>
    </row>
    <row r="91" spans="1:9" x14ac:dyDescent="0.25">
      <c r="A91" s="4"/>
      <c r="B91" s="32"/>
      <c r="C91" s="32"/>
      <c r="D91" s="32"/>
      <c r="E91" s="43"/>
      <c r="F91" s="43"/>
      <c r="G91" s="13"/>
      <c r="H91" s="13"/>
      <c r="I91" s="33"/>
    </row>
    <row r="92" spans="1:9" x14ac:dyDescent="0.25">
      <c r="A92" s="4"/>
      <c r="B92" s="32"/>
      <c r="C92" s="41"/>
      <c r="D92" s="44"/>
      <c r="E92" s="44"/>
      <c r="F92" s="44"/>
      <c r="G92" s="13"/>
      <c r="H92" s="13"/>
      <c r="I92" s="33"/>
    </row>
    <row r="93" spans="1:9" ht="23.25" x14ac:dyDescent="0.25">
      <c r="A93" s="45"/>
      <c r="B93" s="46"/>
      <c r="C93" s="47" t="s">
        <v>6</v>
      </c>
      <c r="D93" s="71">
        <f>D85+D87+D89</f>
        <v>105.1108723336517</v>
      </c>
      <c r="E93" s="71">
        <f t="shared" ref="E93:F93" si="3">E85+E87+E89</f>
        <v>104.83333333333333</v>
      </c>
      <c r="F93" s="71">
        <f t="shared" si="3"/>
        <v>91.565555555555548</v>
      </c>
      <c r="G93" s="48"/>
      <c r="H93" s="48"/>
      <c r="I93" s="49"/>
    </row>
    <row r="94" spans="1:9" ht="23.25" x14ac:dyDescent="0.25">
      <c r="A94" s="45"/>
      <c r="B94" s="70"/>
      <c r="C94" s="70"/>
      <c r="D94" s="70"/>
      <c r="E94" s="70"/>
      <c r="F94" s="70"/>
      <c r="G94" s="70"/>
      <c r="H94" s="48"/>
      <c r="I94" s="49"/>
    </row>
    <row r="95" spans="1:9" x14ac:dyDescent="0.25">
      <c r="A95" s="4"/>
      <c r="B95" s="32"/>
      <c r="C95" s="41" t="s">
        <v>18</v>
      </c>
      <c r="D95" s="72">
        <v>1</v>
      </c>
      <c r="E95" s="72">
        <v>2</v>
      </c>
      <c r="F95" s="72">
        <v>3</v>
      </c>
      <c r="G95" s="13"/>
      <c r="H95" s="13"/>
      <c r="I95" s="33"/>
    </row>
    <row r="96" spans="1:9" ht="15.75" thickBot="1" x14ac:dyDescent="0.3">
      <c r="A96" s="29"/>
      <c r="B96" s="30"/>
      <c r="C96" s="30"/>
      <c r="D96" s="30"/>
      <c r="E96" s="30"/>
      <c r="F96" s="30"/>
      <c r="G96" s="30"/>
      <c r="H96" s="30"/>
      <c r="I96" s="31"/>
    </row>
    <row r="97" spans="1:9" ht="15.75" thickTop="1" x14ac:dyDescent="0.25">
      <c r="A97" s="50"/>
      <c r="B97" s="51"/>
      <c r="C97" s="51"/>
      <c r="D97" s="51"/>
      <c r="E97" s="51"/>
      <c r="F97" s="51"/>
      <c r="G97" s="51"/>
      <c r="H97" s="51"/>
      <c r="I97" s="51"/>
    </row>
  </sheetData>
  <mergeCells count="1">
    <mergeCell ref="C9:E9"/>
  </mergeCells>
  <pageMargins left="0.7" right="0.7" top="0.75" bottom="0.75" header="0.3" footer="0.3"/>
  <pageSetup paperSize="9" orientation="portrait" verticalDpi="0" r:id="rId1"/>
  <ignoredErrors>
    <ignoredError sqref="D17:F17 D34:F34 D52:F52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Koomans, Peter</dc:creator>
  <cp:lastModifiedBy>Koomans, Peter</cp:lastModifiedBy>
  <dcterms:created xsi:type="dcterms:W3CDTF">2020-12-21T07:25:56Z</dcterms:created>
  <dcterms:modified xsi:type="dcterms:W3CDTF">2020-12-21T08:52:35Z</dcterms:modified>
</cp:coreProperties>
</file>