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mc:AlternateContent xmlns:mc="http://schemas.openxmlformats.org/markup-compatibility/2006">
    <mc:Choice Requires="x15">
      <x15ac:absPath xmlns:x15ac="http://schemas.microsoft.com/office/spreadsheetml/2010/11/ac" url="https://uwvnl-my.sharepoint.com/personal/sui003_uwv_nl/Documents/Documenten/ms/h &amp; v/NvI 2/"/>
    </mc:Choice>
  </mc:AlternateContent>
  <xr:revisionPtr revIDLastSave="0" documentId="8_{A0F68204-D4C2-4578-8458-92DFFBBDE7F5}" xr6:coauthVersionLast="47" xr6:coauthVersionMax="47" xr10:uidLastSave="{00000000-0000-0000-0000-000000000000}"/>
  <bookViews>
    <workbookView xWindow="-110" yWindow="-110" windowWidth="19420" windowHeight="10420" firstSheet="3" activeTab="5" xr2:uid="{00000000-000D-0000-FFFF-FFFF00000000}"/>
  </bookViews>
  <sheets>
    <sheet name="Introductie" sheetId="13" r:id="rId1"/>
    <sheet name="Uitgangspunten" sheetId="7" r:id="rId2"/>
    <sheet name="Totaalsom voor beoordeling" sheetId="32" r:id="rId3"/>
    <sheet name="Cluster H &amp; V" sheetId="24" r:id="rId4"/>
    <sheet name="Aanneemsom - Ontvangst" sheetId="25" r:id="rId5"/>
    <sheet name="Aanneemsom - Beveiliging" sheetId="27" r:id="rId6"/>
    <sheet name="Verrekenprijzen - Beveiliging" sheetId="9" r:id="rId7"/>
    <sheet name="Verrekenprijzen - BHV" sheetId="31" r:id="rId8"/>
    <sheet name="Verrekenprijzen - Keuren&amp;ijken" sheetId="29" r:id="rId9"/>
    <sheet name="Regietarieven" sheetId="30" r:id="rId10"/>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E97" i="27" l="1"/>
  <c r="BD97" i="27"/>
  <c r="BB97" i="27"/>
  <c r="AZ97" i="27"/>
  <c r="AY97" i="27"/>
  <c r="AW97" i="27"/>
  <c r="AV97" i="27"/>
  <c r="AU97" i="27"/>
  <c r="AU100" i="27" s="1"/>
  <c r="AS97" i="27"/>
  <c r="AR97" i="27"/>
  <c r="AQ97" i="27"/>
  <c r="AO97" i="27"/>
  <c r="AM97" i="27"/>
  <c r="AK97" i="27"/>
  <c r="AJ97" i="27"/>
  <c r="AI97" i="27"/>
  <c r="AI100" i="27" s="1"/>
  <c r="AF97" i="27"/>
  <c r="AE97" i="27"/>
  <c r="AB97" i="27"/>
  <c r="AA97" i="27"/>
  <c r="Z97" i="27"/>
  <c r="X97" i="27"/>
  <c r="W97" i="27"/>
  <c r="V97" i="27"/>
  <c r="V100" i="27" s="1"/>
  <c r="U97" i="27"/>
  <c r="T97" i="27"/>
  <c r="R97" i="27"/>
  <c r="Q97" i="27"/>
  <c r="P97" i="27"/>
  <c r="O97" i="27"/>
  <c r="N97" i="27"/>
  <c r="N100" i="27" s="1"/>
  <c r="M97" i="27"/>
  <c r="M100" i="27" s="1"/>
  <c r="J97" i="27"/>
  <c r="I97" i="27"/>
  <c r="H97" i="27"/>
  <c r="G97" i="27"/>
  <c r="E97" i="27"/>
  <c r="C97" i="27" s="1"/>
  <c r="BE70" i="27"/>
  <c r="BD70" i="27"/>
  <c r="BB70" i="27"/>
  <c r="AZ70" i="27"/>
  <c r="AY70" i="27"/>
  <c r="AW70" i="27"/>
  <c r="AW73" i="27" s="1"/>
  <c r="AV70" i="27"/>
  <c r="AU70" i="27"/>
  <c r="AS70" i="27"/>
  <c r="AR70" i="27"/>
  <c r="AR73" i="27" s="1"/>
  <c r="AQ70" i="27"/>
  <c r="AO70" i="27"/>
  <c r="AM70" i="27"/>
  <c r="AM73" i="27" s="1"/>
  <c r="AK70" i="27"/>
  <c r="AJ70" i="27"/>
  <c r="AI70" i="27"/>
  <c r="AI73" i="27" s="1"/>
  <c r="AI74" i="27" s="1"/>
  <c r="AF70" i="27"/>
  <c r="AE70" i="27"/>
  <c r="AE73" i="27" s="1"/>
  <c r="AE74" i="27" s="1"/>
  <c r="AB70" i="27"/>
  <c r="AA70" i="27"/>
  <c r="Z70" i="27"/>
  <c r="X70" i="27"/>
  <c r="W70" i="27"/>
  <c r="V70" i="27"/>
  <c r="U70" i="27"/>
  <c r="T70" i="27"/>
  <c r="R70" i="27"/>
  <c r="Q70" i="27"/>
  <c r="P70" i="27"/>
  <c r="O70" i="27"/>
  <c r="C70" i="27" s="1"/>
  <c r="N70" i="27"/>
  <c r="M70" i="27"/>
  <c r="J70" i="27"/>
  <c r="I70" i="27"/>
  <c r="H70" i="27"/>
  <c r="G70" i="27"/>
  <c r="E70" i="27"/>
  <c r="AV43" i="27"/>
  <c r="AQ43" i="27"/>
  <c r="AQ46" i="27" s="1"/>
  <c r="AM43" i="27"/>
  <c r="AM46" i="27" s="1"/>
  <c r="AM47" i="27" s="1"/>
  <c r="AJ43" i="27"/>
  <c r="AF43" i="27"/>
  <c r="X43" i="27"/>
  <c r="W43" i="27"/>
  <c r="W46" i="27" s="1"/>
  <c r="V43" i="27"/>
  <c r="V46" i="27" s="1"/>
  <c r="T43" i="27"/>
  <c r="T46" i="27" s="1"/>
  <c r="Q43" i="27"/>
  <c r="Q46" i="27" s="1"/>
  <c r="M43" i="27"/>
  <c r="I43" i="27"/>
  <c r="I46" i="27" s="1"/>
  <c r="E7" i="24"/>
  <c r="AA7" i="24"/>
  <c r="AH97" i="25"/>
  <c r="AH70" i="25"/>
  <c r="AH43" i="25"/>
  <c r="AR97" i="25"/>
  <c r="AS97" i="25"/>
  <c r="AU97" i="25"/>
  <c r="AW97" i="25"/>
  <c r="AY97" i="25"/>
  <c r="AZ97" i="25"/>
  <c r="BB97" i="25"/>
  <c r="BD97" i="25"/>
  <c r="BE97" i="25"/>
  <c r="AO97" i="25"/>
  <c r="AK97" i="25"/>
  <c r="AI97" i="25"/>
  <c r="AE97" i="25"/>
  <c r="Z97" i="25"/>
  <c r="AB97" i="25"/>
  <c r="U97" i="25"/>
  <c r="R97" i="25"/>
  <c r="N97" i="25"/>
  <c r="O97" i="25"/>
  <c r="P97" i="25"/>
  <c r="J97" i="25"/>
  <c r="G97" i="25"/>
  <c r="H97" i="25"/>
  <c r="C97" i="25" s="1"/>
  <c r="AR70" i="25"/>
  <c r="AS70" i="25"/>
  <c r="AU70" i="25"/>
  <c r="AW70" i="25"/>
  <c r="AY70" i="25"/>
  <c r="AZ70" i="25"/>
  <c r="BB70" i="25"/>
  <c r="BD70" i="25"/>
  <c r="BE70" i="25"/>
  <c r="AO70" i="25"/>
  <c r="AK70" i="25"/>
  <c r="AI70" i="25"/>
  <c r="AE70" i="25"/>
  <c r="Z70" i="25"/>
  <c r="AB70" i="25"/>
  <c r="U70" i="25"/>
  <c r="R70" i="25"/>
  <c r="N70" i="25"/>
  <c r="O70" i="25"/>
  <c r="P70" i="25"/>
  <c r="J70" i="25"/>
  <c r="G70" i="25"/>
  <c r="H70" i="25"/>
  <c r="C70" i="25" s="1"/>
  <c r="BE43" i="27"/>
  <c r="BE43" i="25"/>
  <c r="BD43" i="27"/>
  <c r="BD43" i="25"/>
  <c r="BB43" i="27"/>
  <c r="BB43" i="25"/>
  <c r="AZ43" i="27"/>
  <c r="AZ43" i="25"/>
  <c r="AY43" i="27"/>
  <c r="AY43" i="25"/>
  <c r="AW43" i="27"/>
  <c r="AW43" i="25"/>
  <c r="AU43" i="27"/>
  <c r="AU43" i="25"/>
  <c r="AS43" i="27"/>
  <c r="AS43" i="25"/>
  <c r="AR43" i="27"/>
  <c r="AR43" i="25"/>
  <c r="AO43" i="27"/>
  <c r="AO43" i="25"/>
  <c r="AK43" i="27"/>
  <c r="AK43" i="25"/>
  <c r="AI43" i="27"/>
  <c r="AI43" i="25"/>
  <c r="AE43" i="27"/>
  <c r="AE43" i="25"/>
  <c r="AB43" i="27"/>
  <c r="AB43" i="25"/>
  <c r="AA43" i="27"/>
  <c r="Z43" i="27"/>
  <c r="Z43" i="25"/>
  <c r="U43" i="27"/>
  <c r="U43" i="25"/>
  <c r="R43" i="27"/>
  <c r="R43" i="25"/>
  <c r="P43" i="27"/>
  <c r="P43" i="25"/>
  <c r="O43" i="27"/>
  <c r="O43" i="25"/>
  <c r="N43" i="27"/>
  <c r="N43" i="25"/>
  <c r="J43" i="27"/>
  <c r="J43" i="25"/>
  <c r="H43" i="27"/>
  <c r="H43" i="25"/>
  <c r="G43" i="27"/>
  <c r="G43" i="25"/>
  <c r="E43" i="27"/>
  <c r="B84" i="25"/>
  <c r="C84" i="25"/>
  <c r="B85" i="25"/>
  <c r="C85" i="25"/>
  <c r="B86" i="25"/>
  <c r="C86" i="25"/>
  <c r="B87" i="25"/>
  <c r="C87" i="25"/>
  <c r="B88" i="25"/>
  <c r="C88" i="25"/>
  <c r="B84" i="27"/>
  <c r="C84" i="27"/>
  <c r="B85" i="27"/>
  <c r="C85" i="27"/>
  <c r="B86" i="27"/>
  <c r="C86" i="27"/>
  <c r="B87" i="27"/>
  <c r="C87" i="27"/>
  <c r="B88" i="27"/>
  <c r="C88" i="27"/>
  <c r="B83" i="25"/>
  <c r="B83" i="27"/>
  <c r="B57" i="25"/>
  <c r="C57" i="25"/>
  <c r="B58" i="25"/>
  <c r="C58" i="25"/>
  <c r="B59" i="25"/>
  <c r="C59" i="25"/>
  <c r="B60" i="25"/>
  <c r="C60" i="25"/>
  <c r="B61" i="25"/>
  <c r="C61" i="25"/>
  <c r="B57" i="27"/>
  <c r="C57" i="27"/>
  <c r="B58" i="27"/>
  <c r="C58" i="27"/>
  <c r="B59" i="27"/>
  <c r="C59" i="27"/>
  <c r="B60" i="27"/>
  <c r="C60" i="27"/>
  <c r="B61" i="27"/>
  <c r="C61" i="27"/>
  <c r="B56" i="25"/>
  <c r="B56" i="27"/>
  <c r="B30" i="25"/>
  <c r="C30" i="25"/>
  <c r="B31" i="25"/>
  <c r="C31" i="25"/>
  <c r="B32" i="25"/>
  <c r="C32" i="25"/>
  <c r="B33" i="25"/>
  <c r="C33" i="25"/>
  <c r="B34" i="25"/>
  <c r="C34" i="25"/>
  <c r="B35" i="25"/>
  <c r="C35" i="25"/>
  <c r="B30" i="27"/>
  <c r="C30" i="27"/>
  <c r="B31" i="27"/>
  <c r="C31" i="27"/>
  <c r="B32" i="27"/>
  <c r="C32" i="27"/>
  <c r="B33" i="27"/>
  <c r="C33" i="27"/>
  <c r="B34" i="27"/>
  <c r="C34" i="27"/>
  <c r="B35" i="27"/>
  <c r="C35" i="27"/>
  <c r="B29" i="25"/>
  <c r="B29" i="27"/>
  <c r="BE94" i="27"/>
  <c r="BD94" i="27"/>
  <c r="BB94" i="27"/>
  <c r="BD73" i="27"/>
  <c r="BE67" i="27"/>
  <c r="BD67" i="27"/>
  <c r="BB67" i="27"/>
  <c r="BD46" i="27"/>
  <c r="BB46" i="27"/>
  <c r="BE40" i="27"/>
  <c r="BD40" i="27"/>
  <c r="BB40" i="27"/>
  <c r="AY100" i="27"/>
  <c r="AW100" i="27"/>
  <c r="AV100" i="27"/>
  <c r="AZ94" i="27"/>
  <c r="AY94" i="27"/>
  <c r="AW94" i="27"/>
  <c r="AV94" i="27"/>
  <c r="AU94" i="27"/>
  <c r="AV73" i="27"/>
  <c r="AU73" i="27"/>
  <c r="AZ67" i="27"/>
  <c r="AY67" i="27"/>
  <c r="AW67" i="27"/>
  <c r="AV67" i="27"/>
  <c r="AU67" i="27"/>
  <c r="AY46" i="27"/>
  <c r="AW46" i="27"/>
  <c r="AV46" i="27"/>
  <c r="AU46" i="27"/>
  <c r="AZ40" i="27"/>
  <c r="AY40" i="27"/>
  <c r="AW40" i="27"/>
  <c r="AV40" i="27"/>
  <c r="AU40" i="27"/>
  <c r="AR100" i="27"/>
  <c r="AQ100" i="27"/>
  <c r="AM100" i="27"/>
  <c r="AM101" i="27" s="1"/>
  <c r="AS94" i="27"/>
  <c r="AR94" i="27"/>
  <c r="AQ94" i="27"/>
  <c r="AO94" i="27"/>
  <c r="AM94" i="27"/>
  <c r="AQ73" i="27"/>
  <c r="AQ74" i="27" s="1"/>
  <c r="AO73" i="27"/>
  <c r="AS67" i="27"/>
  <c r="AR67" i="27"/>
  <c r="AQ67" i="27"/>
  <c r="AO67" i="27"/>
  <c r="AM67" i="27"/>
  <c r="AS46" i="27"/>
  <c r="AR46" i="27"/>
  <c r="AO46" i="27"/>
  <c r="AS40" i="27"/>
  <c r="AR40" i="27"/>
  <c r="AQ40" i="27"/>
  <c r="AO40" i="27"/>
  <c r="AM40" i="27"/>
  <c r="AK94" i="27"/>
  <c r="AJ94" i="27"/>
  <c r="AI94" i="27"/>
  <c r="AJ73" i="27"/>
  <c r="AK67" i="27"/>
  <c r="AJ67" i="27"/>
  <c r="AI67" i="27"/>
  <c r="AI46" i="27"/>
  <c r="AI47" i="27" s="1"/>
  <c r="AK40" i="27"/>
  <c r="AJ40" i="27"/>
  <c r="AI40" i="27"/>
  <c r="AE100" i="27"/>
  <c r="AF94" i="27"/>
  <c r="AE94" i="27"/>
  <c r="AF73" i="27"/>
  <c r="AF67" i="27"/>
  <c r="AE67" i="27"/>
  <c r="AE46" i="27"/>
  <c r="AF40" i="27"/>
  <c r="AE40" i="27"/>
  <c r="Z100" i="27"/>
  <c r="AA100" i="27"/>
  <c r="AB94" i="27"/>
  <c r="AA94" i="27"/>
  <c r="Z94" i="27"/>
  <c r="Z73" i="27"/>
  <c r="AB67" i="27"/>
  <c r="AA67" i="27"/>
  <c r="Z67" i="27"/>
  <c r="AA46" i="27"/>
  <c r="AB40" i="27"/>
  <c r="AA40" i="27"/>
  <c r="Z40" i="27"/>
  <c r="U100" i="27"/>
  <c r="T100" i="27"/>
  <c r="R100" i="27"/>
  <c r="X94" i="27"/>
  <c r="W94" i="27"/>
  <c r="V94" i="27"/>
  <c r="U94" i="27"/>
  <c r="T94" i="27"/>
  <c r="R94" i="27"/>
  <c r="Q94" i="27"/>
  <c r="P94" i="27"/>
  <c r="O94" i="27"/>
  <c r="N94" i="27"/>
  <c r="M94" i="27"/>
  <c r="N73" i="27"/>
  <c r="T73" i="27"/>
  <c r="R73" i="27"/>
  <c r="Q73" i="27"/>
  <c r="X67" i="27"/>
  <c r="W67" i="27"/>
  <c r="V67" i="27"/>
  <c r="U67" i="27"/>
  <c r="T67" i="27"/>
  <c r="R67" i="27"/>
  <c r="Q67" i="27"/>
  <c r="P67" i="27"/>
  <c r="O67" i="27"/>
  <c r="N67" i="27"/>
  <c r="M67" i="27"/>
  <c r="O46" i="27"/>
  <c r="U46" i="27"/>
  <c r="X40" i="27"/>
  <c r="W40" i="27"/>
  <c r="V40" i="27"/>
  <c r="U40" i="27"/>
  <c r="T40" i="27"/>
  <c r="R40" i="27"/>
  <c r="Q40" i="27"/>
  <c r="P40" i="27"/>
  <c r="O40" i="27"/>
  <c r="N40" i="27"/>
  <c r="M40" i="27"/>
  <c r="J94" i="27"/>
  <c r="J67" i="27"/>
  <c r="J40" i="27"/>
  <c r="I94" i="27"/>
  <c r="I67" i="27"/>
  <c r="I40" i="27"/>
  <c r="H94" i="27"/>
  <c r="H67" i="27"/>
  <c r="H40" i="27"/>
  <c r="G94" i="27"/>
  <c r="G67" i="27"/>
  <c r="G40" i="27"/>
  <c r="E100" i="27"/>
  <c r="E94" i="27"/>
  <c r="E67" i="27"/>
  <c r="E46" i="27"/>
  <c r="E40" i="27"/>
  <c r="BE100" i="25"/>
  <c r="BE101" i="25" s="1"/>
  <c r="BE94" i="25"/>
  <c r="BE67" i="25"/>
  <c r="BE46" i="25"/>
  <c r="BE47" i="25" s="1"/>
  <c r="BE40" i="25"/>
  <c r="BD94" i="25"/>
  <c r="BD67" i="25"/>
  <c r="BD40" i="25"/>
  <c r="BB94" i="25"/>
  <c r="BB73" i="25"/>
  <c r="BB67" i="25"/>
  <c r="BB40" i="25"/>
  <c r="AZ94" i="25"/>
  <c r="AZ67" i="25"/>
  <c r="AZ40" i="25"/>
  <c r="AY94" i="25"/>
  <c r="AY67" i="25"/>
  <c r="AY40" i="25"/>
  <c r="AW94" i="25"/>
  <c r="AW73" i="25"/>
  <c r="AW67" i="25"/>
  <c r="AW40" i="25"/>
  <c r="AU100" i="25"/>
  <c r="AU94" i="25"/>
  <c r="AU67" i="25"/>
  <c r="AU40" i="25"/>
  <c r="AS100" i="25"/>
  <c r="AS101" i="25" s="1"/>
  <c r="AS94" i="25"/>
  <c r="AS67" i="25"/>
  <c r="AS46" i="25"/>
  <c r="AS40" i="25"/>
  <c r="AR94" i="25"/>
  <c r="AR67" i="25"/>
  <c r="AR40" i="25"/>
  <c r="AO94" i="25"/>
  <c r="AO67" i="25"/>
  <c r="AO40" i="25"/>
  <c r="AK94" i="25"/>
  <c r="AK73" i="25"/>
  <c r="AK74" i="25" s="1"/>
  <c r="AK67" i="25"/>
  <c r="AK40" i="25"/>
  <c r="AI94" i="25"/>
  <c r="AI73" i="25"/>
  <c r="AI67" i="25"/>
  <c r="AI40" i="25"/>
  <c r="AH100" i="25"/>
  <c r="AH101" i="25" s="1"/>
  <c r="AH94" i="25"/>
  <c r="AH73" i="25"/>
  <c r="AH74" i="25" s="1"/>
  <c r="AH67" i="25"/>
  <c r="AH46" i="25"/>
  <c r="AH47" i="25" s="1"/>
  <c r="AH40" i="25"/>
  <c r="AE100" i="25"/>
  <c r="AE101" i="25" s="1"/>
  <c r="AE94" i="25"/>
  <c r="AE73" i="25"/>
  <c r="AE67" i="25"/>
  <c r="AE46" i="25"/>
  <c r="AE47" i="25" s="1"/>
  <c r="AE40" i="25"/>
  <c r="AB100" i="25"/>
  <c r="AB101" i="25" s="1"/>
  <c r="AB94" i="25"/>
  <c r="AB73" i="25"/>
  <c r="AB74" i="25" s="1"/>
  <c r="AB67" i="25"/>
  <c r="AB46" i="25"/>
  <c r="AB47" i="25" s="1"/>
  <c r="AB40" i="25"/>
  <c r="Z94" i="25"/>
  <c r="Z73" i="25"/>
  <c r="Z74" i="25" s="1"/>
  <c r="Z67" i="25"/>
  <c r="Z40" i="25"/>
  <c r="U94" i="25"/>
  <c r="U73" i="25"/>
  <c r="U67" i="25"/>
  <c r="U40" i="25"/>
  <c r="R94" i="25"/>
  <c r="R73" i="25"/>
  <c r="R74" i="25" s="1"/>
  <c r="R67" i="25"/>
  <c r="R40" i="25"/>
  <c r="P100" i="25"/>
  <c r="P101" i="25" s="1"/>
  <c r="P94" i="25"/>
  <c r="P67" i="25"/>
  <c r="P46" i="25"/>
  <c r="P47" i="25" s="1"/>
  <c r="P40" i="25"/>
  <c r="O100" i="25"/>
  <c r="O94" i="25"/>
  <c r="O67" i="25"/>
  <c r="O46" i="25"/>
  <c r="O40" i="25"/>
  <c r="N94" i="25"/>
  <c r="N67" i="25"/>
  <c r="N40" i="25"/>
  <c r="J94" i="25"/>
  <c r="J67" i="25"/>
  <c r="J40" i="25"/>
  <c r="H94" i="25"/>
  <c r="H73" i="25"/>
  <c r="H67" i="25"/>
  <c r="H40" i="25"/>
  <c r="G100" i="25"/>
  <c r="G94" i="25"/>
  <c r="G73" i="25"/>
  <c r="G67" i="25"/>
  <c r="G40" i="25"/>
  <c r="BD47" i="27" l="1"/>
  <c r="N74" i="27"/>
  <c r="AA47" i="27"/>
  <c r="AF74" i="27"/>
  <c r="M74" i="27"/>
  <c r="I47" i="27"/>
  <c r="U47" i="27"/>
  <c r="Z74" i="27"/>
  <c r="AI101" i="27"/>
  <c r="AY47" i="27"/>
  <c r="BD74" i="27"/>
  <c r="V47" i="27"/>
  <c r="O47" i="27"/>
  <c r="W47" i="27"/>
  <c r="M73" i="27"/>
  <c r="M101" i="27"/>
  <c r="U101" i="27"/>
  <c r="Z46" i="27"/>
  <c r="Z47" i="27" s="1"/>
  <c r="Z101" i="27"/>
  <c r="BB73" i="27"/>
  <c r="BB74" i="27" s="1"/>
  <c r="N101" i="27"/>
  <c r="V101" i="27"/>
  <c r="AA101" i="27"/>
  <c r="AE47" i="27"/>
  <c r="AE101" i="27"/>
  <c r="H73" i="27"/>
  <c r="H74" i="27" s="1"/>
  <c r="M46" i="27"/>
  <c r="M47" i="27" s="1"/>
  <c r="U73" i="27"/>
  <c r="U74" i="27" s="1"/>
  <c r="AK73" i="27"/>
  <c r="AK74" i="27" s="1"/>
  <c r="AS73" i="27"/>
  <c r="AS74" i="27" s="1"/>
  <c r="AO100" i="27"/>
  <c r="AO101" i="27" s="1"/>
  <c r="AY101" i="27"/>
  <c r="BB47" i="27"/>
  <c r="BB100" i="27"/>
  <c r="BB101" i="27" s="1"/>
  <c r="AS47" i="27"/>
  <c r="AY73" i="27"/>
  <c r="AY74" i="27" s="1"/>
  <c r="G73" i="27"/>
  <c r="G74" i="27" s="1"/>
  <c r="N46" i="27"/>
  <c r="N47" i="27" s="1"/>
  <c r="V73" i="27"/>
  <c r="V74" i="27" s="1"/>
  <c r="AA73" i="27"/>
  <c r="AA74" i="27" s="1"/>
  <c r="AO47" i="27"/>
  <c r="AO74" i="27"/>
  <c r="AS100" i="27"/>
  <c r="AS101" i="27" s="1"/>
  <c r="BD100" i="27"/>
  <c r="BD101" i="27" s="1"/>
  <c r="BE46" i="27"/>
  <c r="BE47" i="27" s="1"/>
  <c r="BE73" i="27"/>
  <c r="BE74" i="27" s="1"/>
  <c r="BE100" i="27"/>
  <c r="BE101" i="27" s="1"/>
  <c r="AZ46" i="27"/>
  <c r="AZ47" i="27" s="1"/>
  <c r="AZ73" i="27"/>
  <c r="AZ74" i="27" s="1"/>
  <c r="AZ100" i="27"/>
  <c r="AZ101" i="27" s="1"/>
  <c r="AU47" i="27"/>
  <c r="AU74" i="27"/>
  <c r="AU101" i="27"/>
  <c r="AV47" i="27"/>
  <c r="AV74" i="27"/>
  <c r="AV101" i="27"/>
  <c r="AW47" i="27"/>
  <c r="AW74" i="27"/>
  <c r="AW101" i="27"/>
  <c r="AR74" i="27"/>
  <c r="AQ47" i="27"/>
  <c r="AM74" i="27"/>
  <c r="AQ101" i="27"/>
  <c r="AR47" i="27"/>
  <c r="AR101" i="27"/>
  <c r="AJ74" i="27"/>
  <c r="AJ46" i="27"/>
  <c r="AJ47" i="27" s="1"/>
  <c r="AJ100" i="27"/>
  <c r="AJ101" i="27" s="1"/>
  <c r="AK46" i="27"/>
  <c r="AK47" i="27" s="1"/>
  <c r="AK100" i="27"/>
  <c r="AK101" i="27" s="1"/>
  <c r="AF46" i="27"/>
  <c r="AF47" i="27" s="1"/>
  <c r="AF100" i="27"/>
  <c r="AF101" i="27" s="1"/>
  <c r="AB46" i="27"/>
  <c r="AB47" i="27" s="1"/>
  <c r="AB73" i="27"/>
  <c r="AB74" i="27" s="1"/>
  <c r="AB100" i="27"/>
  <c r="AB101" i="27" s="1"/>
  <c r="O73" i="27"/>
  <c r="O74" i="27" s="1"/>
  <c r="W73" i="27"/>
  <c r="W74" i="27" s="1"/>
  <c r="O100" i="27"/>
  <c r="O101" i="27" s="1"/>
  <c r="W100" i="27"/>
  <c r="W101" i="27" s="1"/>
  <c r="Q74" i="27"/>
  <c r="R74" i="27"/>
  <c r="P46" i="27"/>
  <c r="P47" i="27" s="1"/>
  <c r="X46" i="27"/>
  <c r="X47" i="27" s="1"/>
  <c r="T47" i="27"/>
  <c r="P73" i="27"/>
  <c r="P74" i="27" s="1"/>
  <c r="X73" i="27"/>
  <c r="X74" i="27" s="1"/>
  <c r="T74" i="27"/>
  <c r="P100" i="27"/>
  <c r="P101" i="27" s="1"/>
  <c r="X100" i="27"/>
  <c r="X101" i="27" s="1"/>
  <c r="T101" i="27"/>
  <c r="R101" i="27"/>
  <c r="Q100" i="27"/>
  <c r="Q101" i="27" s="1"/>
  <c r="R46" i="27"/>
  <c r="R47" i="27" s="1"/>
  <c r="Q47" i="27"/>
  <c r="J73" i="27"/>
  <c r="J74" i="27" s="1"/>
  <c r="J46" i="27"/>
  <c r="J47" i="27" s="1"/>
  <c r="J100" i="27"/>
  <c r="J101" i="27" s="1"/>
  <c r="I73" i="27"/>
  <c r="I74" i="27" s="1"/>
  <c r="I100" i="27"/>
  <c r="I101" i="27" s="1"/>
  <c r="H46" i="27"/>
  <c r="H47" i="27" s="1"/>
  <c r="H100" i="27"/>
  <c r="H101" i="27" s="1"/>
  <c r="G46" i="27"/>
  <c r="G47" i="27" s="1"/>
  <c r="G100" i="27"/>
  <c r="G101" i="27" s="1"/>
  <c r="G101" i="25"/>
  <c r="AU46" i="25"/>
  <c r="AU47" i="25" s="1"/>
  <c r="AE74" i="25"/>
  <c r="G46" i="25"/>
  <c r="G47" i="25" s="1"/>
  <c r="U74" i="25"/>
  <c r="AI74" i="25"/>
  <c r="AU73" i="25"/>
  <c r="AU74" i="25" s="1"/>
  <c r="BB74" i="25"/>
  <c r="AZ74" i="25"/>
  <c r="G74" i="25"/>
  <c r="H74" i="25"/>
  <c r="AU101" i="25"/>
  <c r="AZ73" i="25"/>
  <c r="E73" i="27"/>
  <c r="E74" i="27" s="1"/>
  <c r="E25" i="24" s="1"/>
  <c r="E101" i="27"/>
  <c r="E47" i="27"/>
  <c r="BE73" i="25"/>
  <c r="BE74" i="25" s="1"/>
  <c r="BD73" i="25"/>
  <c r="BD74" i="25" s="1"/>
  <c r="BD46" i="25"/>
  <c r="BD47" i="25" s="1"/>
  <c r="BD100" i="25"/>
  <c r="BD101" i="25" s="1"/>
  <c r="BB46" i="25"/>
  <c r="BB47" i="25" s="1"/>
  <c r="BB100" i="25"/>
  <c r="BB101" i="25" s="1"/>
  <c r="AZ46" i="25"/>
  <c r="AZ47" i="25" s="1"/>
  <c r="AZ100" i="25"/>
  <c r="AZ101" i="25" s="1"/>
  <c r="AY73" i="25"/>
  <c r="AY74" i="25" s="1"/>
  <c r="AY46" i="25"/>
  <c r="AY47" i="25" s="1"/>
  <c r="AY100" i="25"/>
  <c r="AY101" i="25" s="1"/>
  <c r="AW74" i="25"/>
  <c r="AW46" i="25"/>
  <c r="AW47" i="25" s="1"/>
  <c r="AW100" i="25"/>
  <c r="AW101" i="25" s="1"/>
  <c r="AS73" i="25"/>
  <c r="AS74" i="25" s="1"/>
  <c r="AS47" i="25"/>
  <c r="AR73" i="25"/>
  <c r="AR74" i="25" s="1"/>
  <c r="AR46" i="25"/>
  <c r="AR47" i="25" s="1"/>
  <c r="AR100" i="25"/>
  <c r="AR101" i="25" s="1"/>
  <c r="AO73" i="25"/>
  <c r="AO74" i="25" s="1"/>
  <c r="AO46" i="25"/>
  <c r="AO47" i="25" s="1"/>
  <c r="AO100" i="25"/>
  <c r="AO101" i="25" s="1"/>
  <c r="AK46" i="25"/>
  <c r="AK47" i="25" s="1"/>
  <c r="AK100" i="25"/>
  <c r="AK101" i="25" s="1"/>
  <c r="AI46" i="25"/>
  <c r="AI47" i="25" s="1"/>
  <c r="AI100" i="25"/>
  <c r="AI101" i="25" s="1"/>
  <c r="Z101" i="25"/>
  <c r="Z46" i="25"/>
  <c r="Z47" i="25" s="1"/>
  <c r="Z100" i="25"/>
  <c r="U46" i="25"/>
  <c r="U47" i="25" s="1"/>
  <c r="U100" i="25"/>
  <c r="U101" i="25" s="1"/>
  <c r="R46" i="25"/>
  <c r="R47" i="25" s="1"/>
  <c r="R100" i="25"/>
  <c r="R101" i="25" s="1"/>
  <c r="P73" i="25"/>
  <c r="P74" i="25" s="1"/>
  <c r="O101" i="25"/>
  <c r="O73" i="25"/>
  <c r="O74" i="25" s="1"/>
  <c r="O47" i="25"/>
  <c r="N73" i="25"/>
  <c r="N74" i="25" s="1"/>
  <c r="N46" i="25"/>
  <c r="N47" i="25" s="1"/>
  <c r="N100" i="25"/>
  <c r="N101" i="25" s="1"/>
  <c r="J73" i="25"/>
  <c r="J74" i="25" s="1"/>
  <c r="J46" i="25"/>
  <c r="J47" i="25" s="1"/>
  <c r="J100" i="25"/>
  <c r="J101" i="25" s="1"/>
  <c r="H46" i="25"/>
  <c r="H47" i="25" s="1"/>
  <c r="H100" i="25"/>
  <c r="H101" i="25" s="1"/>
  <c r="E6" i="29"/>
  <c r="E4" i="29"/>
  <c r="E3" i="29"/>
  <c r="E48" i="31"/>
  <c r="E47" i="31"/>
  <c r="E46" i="31"/>
  <c r="E45" i="31"/>
  <c r="E44" i="31"/>
  <c r="E43" i="31"/>
  <c r="E42" i="31"/>
  <c r="E41" i="31"/>
  <c r="E40" i="31"/>
  <c r="E39" i="31"/>
  <c r="E38" i="31"/>
  <c r="E37" i="31"/>
  <c r="E36" i="31"/>
  <c r="E35" i="31"/>
  <c r="E34" i="31"/>
  <c r="E33" i="31"/>
  <c r="E32" i="31"/>
  <c r="E31" i="31"/>
  <c r="E30" i="31"/>
  <c r="E29" i="31"/>
  <c r="E28" i="31"/>
  <c r="E27" i="31"/>
  <c r="E26" i="31"/>
  <c r="E25" i="31"/>
  <c r="E22" i="31"/>
  <c r="E21" i="31"/>
  <c r="E20" i="31"/>
  <c r="E19" i="31"/>
  <c r="E18" i="31"/>
  <c r="E17" i="31"/>
  <c r="E14" i="31"/>
  <c r="E13" i="31"/>
  <c r="E12" i="31"/>
  <c r="E11" i="31"/>
  <c r="E10" i="31"/>
  <c r="E9" i="31"/>
  <c r="E8" i="31"/>
  <c r="E7" i="31"/>
  <c r="E6" i="31"/>
  <c r="E5" i="31"/>
  <c r="E4" i="31"/>
  <c r="E3" i="31"/>
  <c r="E6" i="9"/>
  <c r="E5" i="9"/>
  <c r="E4" i="9"/>
  <c r="E3" i="9"/>
  <c r="C15" i="24" l="1"/>
  <c r="BD13" i="7"/>
  <c r="BD15" i="7" s="1"/>
  <c r="X13" i="7"/>
  <c r="X15" i="7" s="1"/>
  <c r="AQ10" i="7"/>
  <c r="AQ12" i="7" s="1"/>
  <c r="AV7" i="7"/>
  <c r="AV9" i="7" s="1"/>
  <c r="P7" i="7"/>
  <c r="P9" i="7" s="1"/>
  <c r="Y55" i="24"/>
  <c r="L55" i="24"/>
  <c r="K55" i="24"/>
  <c r="F55" i="24"/>
  <c r="Y37" i="24"/>
  <c r="L37" i="24"/>
  <c r="K37" i="24"/>
  <c r="O7" i="24"/>
  <c r="P7" i="24"/>
  <c r="Q7" i="24"/>
  <c r="T7" i="24"/>
  <c r="W7" i="24"/>
  <c r="Z7" i="24"/>
  <c r="AI7" i="24"/>
  <c r="AR7" i="24"/>
  <c r="AS7" i="24"/>
  <c r="AW7" i="24"/>
  <c r="AZ7" i="24"/>
  <c r="BB7" i="24"/>
  <c r="BE7" i="24"/>
  <c r="B76" i="27"/>
  <c r="B76" i="25"/>
  <c r="B49" i="27"/>
  <c r="B49" i="25"/>
  <c r="B22" i="27"/>
  <c r="B22" i="25"/>
  <c r="D6" i="32"/>
  <c r="D5" i="29"/>
  <c r="E5" i="29" s="1"/>
  <c r="BE16" i="7"/>
  <c r="BD16" i="7"/>
  <c r="BC13" i="7"/>
  <c r="BC15" i="7" s="1"/>
  <c r="AZ13" i="7"/>
  <c r="AZ15" i="7" s="1"/>
  <c r="AY13" i="7"/>
  <c r="AY15" i="7" s="1"/>
  <c r="AX16" i="7"/>
  <c r="AW16" i="7"/>
  <c r="AV16" i="7"/>
  <c r="AU13" i="7"/>
  <c r="AU15" i="7" s="1"/>
  <c r="AR13" i="7"/>
  <c r="AR15" i="7" s="1"/>
  <c r="AQ13" i="7"/>
  <c r="AQ15" i="7" s="1"/>
  <c r="AP16" i="7"/>
  <c r="AO16" i="7"/>
  <c r="AN16" i="7"/>
  <c r="AM13" i="7"/>
  <c r="AM15" i="7" s="1"/>
  <c r="AJ13" i="7"/>
  <c r="AJ15" i="7" s="1"/>
  <c r="AI13" i="7"/>
  <c r="AI15" i="7" s="1"/>
  <c r="AH16" i="7"/>
  <c r="AG16" i="7"/>
  <c r="AF16" i="7"/>
  <c r="AE13" i="7"/>
  <c r="AE15" i="7" s="1"/>
  <c r="AB13" i="7"/>
  <c r="AB15" i="7" s="1"/>
  <c r="AA13" i="7"/>
  <c r="AA15" i="7" s="1"/>
  <c r="Z16" i="7"/>
  <c r="Y16" i="7"/>
  <c r="X16" i="7"/>
  <c r="W13" i="7"/>
  <c r="W15" i="7" s="1"/>
  <c r="T13" i="7"/>
  <c r="T15" i="7" s="1"/>
  <c r="S13" i="7"/>
  <c r="S15" i="7" s="1"/>
  <c r="R16" i="7"/>
  <c r="Q16" i="7"/>
  <c r="P16" i="7"/>
  <c r="O13" i="7"/>
  <c r="O15" i="7" s="1"/>
  <c r="L13" i="7"/>
  <c r="L15" i="7" s="1"/>
  <c r="K13" i="7"/>
  <c r="K15" i="7" s="1"/>
  <c r="J16" i="7"/>
  <c r="I16" i="7"/>
  <c r="H16" i="7"/>
  <c r="E13" i="7"/>
  <c r="E15" i="7" s="1"/>
  <c r="D16" i="7"/>
  <c r="C4" i="7"/>
  <c r="C12" i="24"/>
  <c r="C30" i="24" s="1"/>
  <c r="C48" i="24" s="1"/>
  <c r="C14" i="24"/>
  <c r="C32" i="24" s="1"/>
  <c r="C50" i="24" s="1"/>
  <c r="C13" i="24"/>
  <c r="C31" i="24" s="1"/>
  <c r="C49" i="24" s="1"/>
  <c r="C11" i="24"/>
  <c r="C99" i="27"/>
  <c r="C98" i="27"/>
  <c r="C93" i="27"/>
  <c r="B93" i="27"/>
  <c r="C92" i="27"/>
  <c r="B92" i="27"/>
  <c r="C91" i="27"/>
  <c r="B91" i="27"/>
  <c r="C90" i="27"/>
  <c r="B90" i="27"/>
  <c r="C89" i="27"/>
  <c r="B89" i="27"/>
  <c r="C83" i="27"/>
  <c r="C82" i="27"/>
  <c r="B82" i="27"/>
  <c r="C81" i="27"/>
  <c r="B81" i="27"/>
  <c r="C80" i="27"/>
  <c r="B80" i="27"/>
  <c r="C79" i="27"/>
  <c r="B79" i="27"/>
  <c r="C72" i="27"/>
  <c r="C71" i="27"/>
  <c r="C66" i="27"/>
  <c r="B66" i="27"/>
  <c r="C65" i="27"/>
  <c r="B65" i="27"/>
  <c r="C64" i="27"/>
  <c r="B64" i="27"/>
  <c r="C63" i="27"/>
  <c r="B63" i="27"/>
  <c r="C62" i="27"/>
  <c r="B62" i="27"/>
  <c r="C56" i="27"/>
  <c r="C55" i="27"/>
  <c r="B55" i="27"/>
  <c r="C54" i="27"/>
  <c r="B54" i="27"/>
  <c r="C53" i="27"/>
  <c r="B53" i="27"/>
  <c r="C52" i="27"/>
  <c r="B52" i="27"/>
  <c r="C45" i="27"/>
  <c r="C44" i="27"/>
  <c r="C39" i="27"/>
  <c r="B39" i="27"/>
  <c r="C38" i="27"/>
  <c r="B38" i="27"/>
  <c r="C37" i="27"/>
  <c r="B37" i="27"/>
  <c r="C36" i="27"/>
  <c r="B36" i="27"/>
  <c r="C29" i="27"/>
  <c r="C28" i="27"/>
  <c r="B28" i="27"/>
  <c r="C27" i="27"/>
  <c r="B27" i="27"/>
  <c r="C26" i="27"/>
  <c r="B26" i="27"/>
  <c r="C25" i="27"/>
  <c r="B25" i="27"/>
  <c r="C98" i="25"/>
  <c r="C71" i="25"/>
  <c r="C44" i="25"/>
  <c r="C99" i="25"/>
  <c r="C93" i="25"/>
  <c r="B93" i="25"/>
  <c r="C92" i="25"/>
  <c r="B92" i="25"/>
  <c r="C91" i="25"/>
  <c r="B91" i="25"/>
  <c r="C90" i="25"/>
  <c r="B90" i="25"/>
  <c r="C89" i="25"/>
  <c r="B89" i="25"/>
  <c r="C83" i="25"/>
  <c r="C82" i="25"/>
  <c r="B82" i="25"/>
  <c r="C81" i="25"/>
  <c r="B81" i="25"/>
  <c r="C80" i="25"/>
  <c r="B80" i="25"/>
  <c r="C79" i="25"/>
  <c r="B79" i="25"/>
  <c r="C72" i="25"/>
  <c r="C66" i="25"/>
  <c r="B66" i="25"/>
  <c r="C65" i="25"/>
  <c r="B65" i="25"/>
  <c r="C64" i="25"/>
  <c r="B64" i="25"/>
  <c r="C63" i="25"/>
  <c r="B63" i="25"/>
  <c r="C62" i="25"/>
  <c r="B62" i="25"/>
  <c r="C56" i="25"/>
  <c r="C55" i="25"/>
  <c r="B55" i="25"/>
  <c r="C54" i="25"/>
  <c r="B54" i="25"/>
  <c r="C53" i="25"/>
  <c r="B53" i="25"/>
  <c r="C52" i="25"/>
  <c r="B52" i="25"/>
  <c r="C45" i="25"/>
  <c r="C39" i="25"/>
  <c r="B39" i="25"/>
  <c r="C38" i="25"/>
  <c r="B38" i="25"/>
  <c r="C37" i="25"/>
  <c r="B37" i="25"/>
  <c r="C36" i="25"/>
  <c r="B36" i="25"/>
  <c r="C29" i="25"/>
  <c r="C28" i="25"/>
  <c r="B28" i="25"/>
  <c r="C27" i="25"/>
  <c r="B27" i="25"/>
  <c r="C26" i="25"/>
  <c r="B26" i="25"/>
  <c r="C25" i="25"/>
  <c r="B25" i="25"/>
  <c r="C94" i="27" l="1"/>
  <c r="R25" i="24"/>
  <c r="AE43" i="24"/>
  <c r="X7" i="24"/>
  <c r="W25" i="24"/>
  <c r="W26" i="24" s="1"/>
  <c r="AY43" i="24"/>
  <c r="AY25" i="24"/>
  <c r="Q25" i="24"/>
  <c r="Q26" i="24" s="1"/>
  <c r="Q37" i="24" s="1"/>
  <c r="Z25" i="24"/>
  <c r="P25" i="24"/>
  <c r="V43" i="24"/>
  <c r="V44" i="24" s="1"/>
  <c r="C67" i="27"/>
  <c r="AM25" i="24"/>
  <c r="AM26" i="24" s="1"/>
  <c r="AR25" i="24"/>
  <c r="AK25" i="24"/>
  <c r="AJ43" i="24"/>
  <c r="AJ44" i="24" s="1"/>
  <c r="AJ55" i="24" s="1"/>
  <c r="I43" i="24"/>
  <c r="I44" i="24" s="1"/>
  <c r="I55" i="24" s="1"/>
  <c r="AW43" i="24"/>
  <c r="AU25" i="24"/>
  <c r="AR43" i="24"/>
  <c r="BE43" i="24"/>
  <c r="AB43" i="24"/>
  <c r="AO25" i="24"/>
  <c r="H43" i="24"/>
  <c r="O43" i="24"/>
  <c r="AU43" i="24"/>
  <c r="BD25" i="24"/>
  <c r="P43" i="24"/>
  <c r="AS25" i="24"/>
  <c r="AK43" i="24"/>
  <c r="C40" i="27"/>
  <c r="Z43" i="24"/>
  <c r="X25" i="24"/>
  <c r="X26" i="24" s="1"/>
  <c r="X37" i="24" s="1"/>
  <c r="C67" i="25"/>
  <c r="C94" i="25"/>
  <c r="C40" i="25"/>
  <c r="BE6" i="24"/>
  <c r="BE8" i="24" s="1"/>
  <c r="BE19" i="24" s="1"/>
  <c r="P42" i="24"/>
  <c r="R6" i="24"/>
  <c r="J24" i="24"/>
  <c r="AY24" i="24"/>
  <c r="AR42" i="24"/>
  <c r="O42" i="24"/>
  <c r="N24" i="24"/>
  <c r="O6" i="24"/>
  <c r="O8" i="24" s="1"/>
  <c r="O19" i="24" s="1"/>
  <c r="AE24" i="24"/>
  <c r="P24" i="24"/>
  <c r="BB42" i="24"/>
  <c r="BD42" i="24"/>
  <c r="AR24" i="24"/>
  <c r="AK24" i="24"/>
  <c r="AW42" i="24"/>
  <c r="AI42" i="24"/>
  <c r="AS42" i="24"/>
  <c r="AY6" i="24"/>
  <c r="AA6" i="24"/>
  <c r="BB24" i="24"/>
  <c r="AB42" i="24"/>
  <c r="AW6" i="24"/>
  <c r="AW8" i="24" s="1"/>
  <c r="AW19" i="24" s="1"/>
  <c r="AY42" i="24"/>
  <c r="AS6" i="24"/>
  <c r="AS8" i="24" s="1"/>
  <c r="AS19" i="24" s="1"/>
  <c r="R24" i="24"/>
  <c r="J42" i="24"/>
  <c r="G7" i="24"/>
  <c r="M25" i="24"/>
  <c r="C16" i="24"/>
  <c r="C34" i="24" s="1"/>
  <c r="C52" i="24" s="1"/>
  <c r="AQ14" i="7"/>
  <c r="X17" i="7"/>
  <c r="BD17" i="7"/>
  <c r="K10" i="7"/>
  <c r="K12" i="7" s="1"/>
  <c r="K14" i="7" s="1"/>
  <c r="AB16" i="7"/>
  <c r="AB17" i="7" s="1"/>
  <c r="Q7" i="7"/>
  <c r="Q9" i="7" s="1"/>
  <c r="AW7" i="7"/>
  <c r="AW9" i="7" s="1"/>
  <c r="L10" i="7"/>
  <c r="L12" i="7" s="1"/>
  <c r="L14" i="7" s="1"/>
  <c r="AR10" i="7"/>
  <c r="AR12" i="7" s="1"/>
  <c r="AR14" i="7" s="1"/>
  <c r="Y13" i="7"/>
  <c r="Y15" i="7" s="1"/>
  <c r="Y17" i="7" s="1"/>
  <c r="BE13" i="7"/>
  <c r="BE15" i="7" s="1"/>
  <c r="BE17" i="7" s="1"/>
  <c r="AI16" i="7"/>
  <c r="X7" i="7"/>
  <c r="X9" i="7" s="1"/>
  <c r="BD7" i="7"/>
  <c r="BD9" i="7" s="1"/>
  <c r="S10" i="7"/>
  <c r="S12" i="7" s="1"/>
  <c r="S14" i="7" s="1"/>
  <c r="AY10" i="7"/>
  <c r="AY12" i="7" s="1"/>
  <c r="AY14" i="7" s="1"/>
  <c r="AF13" i="7"/>
  <c r="AF15" i="7" s="1"/>
  <c r="AF17" i="7" s="1"/>
  <c r="AJ16" i="7"/>
  <c r="AJ17" i="7" s="1"/>
  <c r="Y7" i="7"/>
  <c r="Y9" i="7" s="1"/>
  <c r="BE7" i="7"/>
  <c r="BE9" i="7" s="1"/>
  <c r="T10" i="7"/>
  <c r="T12" i="7" s="1"/>
  <c r="T14" i="7" s="1"/>
  <c r="AZ10" i="7"/>
  <c r="AZ12" i="7" s="1"/>
  <c r="AZ14" i="7" s="1"/>
  <c r="AG13" i="7"/>
  <c r="AG15" i="7" s="1"/>
  <c r="AG17" i="7" s="1"/>
  <c r="K16" i="7"/>
  <c r="K17" i="7" s="1"/>
  <c r="AQ16" i="7"/>
  <c r="AQ17" i="7" s="1"/>
  <c r="C5" i="7"/>
  <c r="AF7" i="7"/>
  <c r="AF9" i="7" s="1"/>
  <c r="AA10" i="7"/>
  <c r="AA12" i="7" s="1"/>
  <c r="AA14" i="7" s="1"/>
  <c r="H13" i="7"/>
  <c r="H15" i="7" s="1"/>
  <c r="H17" i="7" s="1"/>
  <c r="AN13" i="7"/>
  <c r="AN15" i="7" s="1"/>
  <c r="AN17" i="7" s="1"/>
  <c r="L16" i="7"/>
  <c r="L17" i="7" s="1"/>
  <c r="AR16" i="7"/>
  <c r="AR17" i="7" s="1"/>
  <c r="AG7" i="7"/>
  <c r="AG9" i="7" s="1"/>
  <c r="AB10" i="7"/>
  <c r="AB12" i="7" s="1"/>
  <c r="AB14" i="7" s="1"/>
  <c r="I13" i="7"/>
  <c r="I15" i="7" s="1"/>
  <c r="I17" i="7" s="1"/>
  <c r="AO13" i="7"/>
  <c r="AO15" i="7" s="1"/>
  <c r="AO17" i="7" s="1"/>
  <c r="S16" i="7"/>
  <c r="S17" i="7" s="1"/>
  <c r="AY16" i="7"/>
  <c r="AY17" i="7" s="1"/>
  <c r="H7" i="7"/>
  <c r="H9" i="7" s="1"/>
  <c r="AN7" i="7"/>
  <c r="AN9" i="7" s="1"/>
  <c r="AI10" i="7"/>
  <c r="AI12" i="7" s="1"/>
  <c r="AI14" i="7" s="1"/>
  <c r="P13" i="7"/>
  <c r="P15" i="7" s="1"/>
  <c r="P17" i="7" s="1"/>
  <c r="AV13" i="7"/>
  <c r="AV15" i="7" s="1"/>
  <c r="AV17" i="7" s="1"/>
  <c r="T16" i="7"/>
  <c r="T17" i="7" s="1"/>
  <c r="AZ16" i="7"/>
  <c r="AZ17" i="7" s="1"/>
  <c r="AI17" i="7"/>
  <c r="I7" i="7"/>
  <c r="I9" i="7" s="1"/>
  <c r="AO7" i="7"/>
  <c r="AO9" i="7" s="1"/>
  <c r="AJ10" i="7"/>
  <c r="AJ12" i="7" s="1"/>
  <c r="AJ14" i="7" s="1"/>
  <c r="Q13" i="7"/>
  <c r="Q15" i="7" s="1"/>
  <c r="Q17" i="7" s="1"/>
  <c r="AW13" i="7"/>
  <c r="AW15" i="7" s="1"/>
  <c r="AW17" i="7" s="1"/>
  <c r="AA16" i="7"/>
  <c r="AA17" i="7" s="1"/>
  <c r="F13" i="7"/>
  <c r="F15" i="7" s="1"/>
  <c r="F7" i="7"/>
  <c r="F9" i="7" s="1"/>
  <c r="F16" i="7"/>
  <c r="F10" i="7"/>
  <c r="F12" i="7" s="1"/>
  <c r="F14" i="7" s="1"/>
  <c r="M13" i="7"/>
  <c r="M15" i="7" s="1"/>
  <c r="M7" i="7"/>
  <c r="M9" i="7" s="1"/>
  <c r="M16" i="7"/>
  <c r="M10" i="7"/>
  <c r="M12" i="7" s="1"/>
  <c r="U13" i="7"/>
  <c r="U15" i="7" s="1"/>
  <c r="U7" i="7"/>
  <c r="U9" i="7" s="1"/>
  <c r="U16" i="7"/>
  <c r="U10" i="7"/>
  <c r="U12" i="7" s="1"/>
  <c r="U14" i="7" s="1"/>
  <c r="AC13" i="7"/>
  <c r="AC15" i="7" s="1"/>
  <c r="AC7" i="7"/>
  <c r="AC9" i="7" s="1"/>
  <c r="AC16" i="7"/>
  <c r="AC10" i="7"/>
  <c r="AC12" i="7" s="1"/>
  <c r="AK13" i="7"/>
  <c r="AK15" i="7" s="1"/>
  <c r="AK7" i="7"/>
  <c r="AK9" i="7" s="1"/>
  <c r="AK16" i="7"/>
  <c r="AK10" i="7"/>
  <c r="AK12" i="7" s="1"/>
  <c r="AK14" i="7" s="1"/>
  <c r="AS13" i="7"/>
  <c r="AS15" i="7" s="1"/>
  <c r="AS7" i="7"/>
  <c r="AS9" i="7" s="1"/>
  <c r="AS16" i="7"/>
  <c r="AS10" i="7"/>
  <c r="AS12" i="7" s="1"/>
  <c r="BA13" i="7"/>
  <c r="BA15" i="7" s="1"/>
  <c r="BA7" i="7"/>
  <c r="BA9" i="7" s="1"/>
  <c r="BA16" i="7"/>
  <c r="BA10" i="7"/>
  <c r="BA12" i="7" s="1"/>
  <c r="BA14" i="7" s="1"/>
  <c r="G13" i="7"/>
  <c r="G15" i="7" s="1"/>
  <c r="G7" i="7"/>
  <c r="G9" i="7" s="1"/>
  <c r="G16" i="7"/>
  <c r="G10" i="7"/>
  <c r="G12" i="7" s="1"/>
  <c r="N13" i="7"/>
  <c r="N15" i="7" s="1"/>
  <c r="N7" i="7"/>
  <c r="N9" i="7" s="1"/>
  <c r="N16" i="7"/>
  <c r="N10" i="7"/>
  <c r="N12" i="7" s="1"/>
  <c r="N14" i="7" s="1"/>
  <c r="V13" i="7"/>
  <c r="V15" i="7" s="1"/>
  <c r="V7" i="7"/>
  <c r="V9" i="7" s="1"/>
  <c r="V16" i="7"/>
  <c r="V10" i="7"/>
  <c r="V12" i="7" s="1"/>
  <c r="AD13" i="7"/>
  <c r="AD15" i="7" s="1"/>
  <c r="AD7" i="7"/>
  <c r="AD9" i="7" s="1"/>
  <c r="AD16" i="7"/>
  <c r="AD10" i="7"/>
  <c r="AD12" i="7" s="1"/>
  <c r="AD14" i="7" s="1"/>
  <c r="AL13" i="7"/>
  <c r="AL15" i="7" s="1"/>
  <c r="AL7" i="7"/>
  <c r="AL9" i="7" s="1"/>
  <c r="AL16" i="7"/>
  <c r="AL10" i="7"/>
  <c r="AL12" i="7" s="1"/>
  <c r="AT13" i="7"/>
  <c r="AT15" i="7" s="1"/>
  <c r="AT7" i="7"/>
  <c r="AT9" i="7" s="1"/>
  <c r="AT16" i="7"/>
  <c r="AT10" i="7"/>
  <c r="AT12" i="7" s="1"/>
  <c r="AT14" i="7" s="1"/>
  <c r="BB13" i="7"/>
  <c r="BB15" i="7" s="1"/>
  <c r="BB7" i="7"/>
  <c r="BB9" i="7" s="1"/>
  <c r="BB16" i="7"/>
  <c r="BB10" i="7"/>
  <c r="BB12" i="7" s="1"/>
  <c r="J7" i="7"/>
  <c r="J9" i="7" s="1"/>
  <c r="R7" i="7"/>
  <c r="R9" i="7" s="1"/>
  <c r="Z7" i="7"/>
  <c r="Z9" i="7" s="1"/>
  <c r="AH7" i="7"/>
  <c r="AH9" i="7" s="1"/>
  <c r="AP7" i="7"/>
  <c r="AP9" i="7" s="1"/>
  <c r="AX7" i="7"/>
  <c r="AX9" i="7" s="1"/>
  <c r="D10" i="7"/>
  <c r="D12" i="7" s="1"/>
  <c r="E10" i="7"/>
  <c r="E12" i="7" s="1"/>
  <c r="E14" i="7" s="1"/>
  <c r="J13" i="7"/>
  <c r="J15" i="7" s="1"/>
  <c r="J17" i="7" s="1"/>
  <c r="R13" i="7"/>
  <c r="R15" i="7" s="1"/>
  <c r="R17" i="7" s="1"/>
  <c r="Z13" i="7"/>
  <c r="Z15" i="7" s="1"/>
  <c r="Z17" i="7" s="1"/>
  <c r="AH13" i="7"/>
  <c r="AH15" i="7" s="1"/>
  <c r="AH17" i="7" s="1"/>
  <c r="AP13" i="7"/>
  <c r="AP15" i="7" s="1"/>
  <c r="AP17" i="7" s="1"/>
  <c r="AX13" i="7"/>
  <c r="AX15" i="7" s="1"/>
  <c r="AX17" i="7" s="1"/>
  <c r="E16" i="7"/>
  <c r="E17" i="7" s="1"/>
  <c r="K7" i="7"/>
  <c r="K9" i="7" s="1"/>
  <c r="S7" i="7"/>
  <c r="S9" i="7" s="1"/>
  <c r="S11" i="7" s="1"/>
  <c r="AA7" i="7"/>
  <c r="AA9" i="7" s="1"/>
  <c r="AA11" i="7" s="1"/>
  <c r="AI7" i="7"/>
  <c r="AI9" i="7" s="1"/>
  <c r="AQ7" i="7"/>
  <c r="AQ9" i="7" s="1"/>
  <c r="AQ11" i="7" s="1"/>
  <c r="AY7" i="7"/>
  <c r="AY9" i="7" s="1"/>
  <c r="D13" i="7"/>
  <c r="D15" i="7" s="1"/>
  <c r="D17" i="7" s="1"/>
  <c r="D7" i="7"/>
  <c r="D9" i="7" s="1"/>
  <c r="L7" i="7"/>
  <c r="L9" i="7" s="1"/>
  <c r="L11" i="7" s="1"/>
  <c r="T7" i="7"/>
  <c r="T9" i="7" s="1"/>
  <c r="AB7" i="7"/>
  <c r="AB9" i="7" s="1"/>
  <c r="AJ7" i="7"/>
  <c r="AJ9" i="7" s="1"/>
  <c r="AR7" i="7"/>
  <c r="AR9" i="7" s="1"/>
  <c r="AZ7" i="7"/>
  <c r="AZ9" i="7" s="1"/>
  <c r="O10" i="7"/>
  <c r="O12" i="7" s="1"/>
  <c r="O14" i="7" s="1"/>
  <c r="W10" i="7"/>
  <c r="W12" i="7" s="1"/>
  <c r="W14" i="7" s="1"/>
  <c r="AE10" i="7"/>
  <c r="AE12" i="7" s="1"/>
  <c r="AE14" i="7" s="1"/>
  <c r="AM10" i="7"/>
  <c r="AM12" i="7" s="1"/>
  <c r="AM14" i="7" s="1"/>
  <c r="AU10" i="7"/>
  <c r="AU12" i="7" s="1"/>
  <c r="AU14" i="7" s="1"/>
  <c r="BC10" i="7"/>
  <c r="BC12" i="7" s="1"/>
  <c r="BC14" i="7" s="1"/>
  <c r="O16" i="7"/>
  <c r="O17" i="7" s="1"/>
  <c r="W16" i="7"/>
  <c r="W17" i="7" s="1"/>
  <c r="AE16" i="7"/>
  <c r="AE17" i="7" s="1"/>
  <c r="AM16" i="7"/>
  <c r="AM17" i="7" s="1"/>
  <c r="AU16" i="7"/>
  <c r="AU17" i="7" s="1"/>
  <c r="BC16" i="7"/>
  <c r="BC17" i="7" s="1"/>
  <c r="E7" i="7"/>
  <c r="E9" i="7" s="1"/>
  <c r="E11" i="7" s="1"/>
  <c r="H10" i="7"/>
  <c r="H12" i="7" s="1"/>
  <c r="P10" i="7"/>
  <c r="P12" i="7" s="1"/>
  <c r="X10" i="7"/>
  <c r="X12" i="7" s="1"/>
  <c r="X14" i="7" s="1"/>
  <c r="AF10" i="7"/>
  <c r="AF12" i="7" s="1"/>
  <c r="AN10" i="7"/>
  <c r="AN12" i="7" s="1"/>
  <c r="AV10" i="7"/>
  <c r="AV12" i="7" s="1"/>
  <c r="BD10" i="7"/>
  <c r="BD12" i="7" s="1"/>
  <c r="BD14" i="7" s="1"/>
  <c r="I10" i="7"/>
  <c r="I12" i="7" s="1"/>
  <c r="Q10" i="7"/>
  <c r="Q12" i="7" s="1"/>
  <c r="Y10" i="7"/>
  <c r="Y12" i="7" s="1"/>
  <c r="AG10" i="7"/>
  <c r="AG12" i="7" s="1"/>
  <c r="AO10" i="7"/>
  <c r="AO12" i="7" s="1"/>
  <c r="AW10" i="7"/>
  <c r="AW12" i="7" s="1"/>
  <c r="BE10" i="7"/>
  <c r="BE12" i="7" s="1"/>
  <c r="O7" i="7"/>
  <c r="O9" i="7" s="1"/>
  <c r="O11" i="7" s="1"/>
  <c r="W7" i="7"/>
  <c r="W9" i="7" s="1"/>
  <c r="AE7" i="7"/>
  <c r="AE9" i="7" s="1"/>
  <c r="AM7" i="7"/>
  <c r="AM9" i="7" s="1"/>
  <c r="AU7" i="7"/>
  <c r="AU9" i="7" s="1"/>
  <c r="BC7" i="7"/>
  <c r="BC9" i="7" s="1"/>
  <c r="J10" i="7"/>
  <c r="J12" i="7" s="1"/>
  <c r="R10" i="7"/>
  <c r="R12" i="7" s="1"/>
  <c r="Z10" i="7"/>
  <c r="Z12" i="7" s="1"/>
  <c r="Z14" i="7" s="1"/>
  <c r="AH10" i="7"/>
  <c r="AH12" i="7" s="1"/>
  <c r="AP10" i="7"/>
  <c r="AP12" i="7" s="1"/>
  <c r="AX10" i="7"/>
  <c r="AX12" i="7" s="1"/>
  <c r="C29" i="24"/>
  <c r="AY7" i="24"/>
  <c r="J7" i="24"/>
  <c r="AF7" i="24"/>
  <c r="N7" i="24"/>
  <c r="Q8" i="24"/>
  <c r="Q19" i="24" s="1"/>
  <c r="W8" i="24"/>
  <c r="W19" i="24" s="1"/>
  <c r="AO7" i="24"/>
  <c r="C43" i="27"/>
  <c r="I7" i="24"/>
  <c r="AE7" i="24"/>
  <c r="V7" i="24"/>
  <c r="M7" i="24"/>
  <c r="AM7" i="24"/>
  <c r="AB7" i="24"/>
  <c r="U7" i="24"/>
  <c r="T8" i="24"/>
  <c r="T19" i="24" s="1"/>
  <c r="BD7" i="24"/>
  <c r="AU7" i="24"/>
  <c r="AK7" i="24"/>
  <c r="R7" i="24"/>
  <c r="H7" i="24"/>
  <c r="C43" i="25"/>
  <c r="C46" i="25"/>
  <c r="H42" i="24"/>
  <c r="AB44" i="24" l="1"/>
  <c r="AB53" i="24" s="1"/>
  <c r="AY44" i="24"/>
  <c r="AY55" i="24" s="1"/>
  <c r="R26" i="24"/>
  <c r="R37" i="24" s="1"/>
  <c r="W37" i="24"/>
  <c r="W35" i="24"/>
  <c r="AM37" i="24"/>
  <c r="AM35" i="24"/>
  <c r="X8" i="24"/>
  <c r="X19" i="24" s="1"/>
  <c r="AK26" i="24"/>
  <c r="AK37" i="24" s="1"/>
  <c r="P44" i="24"/>
  <c r="P53" i="24" s="1"/>
  <c r="AO43" i="24"/>
  <c r="BB43" i="24"/>
  <c r="BB44" i="24" s="1"/>
  <c r="BB55" i="24" s="1"/>
  <c r="AJ25" i="24"/>
  <c r="AJ26" i="24" s="1"/>
  <c r="AJ37" i="24" s="1"/>
  <c r="T43" i="24"/>
  <c r="T44" i="24" s="1"/>
  <c r="N43" i="24"/>
  <c r="I25" i="24"/>
  <c r="I26" i="24" s="1"/>
  <c r="I37" i="24" s="1"/>
  <c r="H25" i="24"/>
  <c r="M26" i="24"/>
  <c r="M37" i="24" s="1"/>
  <c r="AS43" i="24"/>
  <c r="AS44" i="24" s="1"/>
  <c r="AS55" i="24" s="1"/>
  <c r="Q43" i="24"/>
  <c r="Q44" i="24" s="1"/>
  <c r="Q55" i="24" s="1"/>
  <c r="AF43" i="24"/>
  <c r="AF44" i="24" s="1"/>
  <c r="O25" i="24"/>
  <c r="X43" i="24"/>
  <c r="X44" i="24" s="1"/>
  <c r="X55" i="24" s="1"/>
  <c r="AJ7" i="24"/>
  <c r="AJ8" i="24" s="1"/>
  <c r="M43" i="24"/>
  <c r="M44" i="24" s="1"/>
  <c r="M55" i="24" s="1"/>
  <c r="O44" i="24"/>
  <c r="O53" i="24" s="1"/>
  <c r="AZ43" i="24"/>
  <c r="AE25" i="24"/>
  <c r="AE26" i="24" s="1"/>
  <c r="AE37" i="24" s="1"/>
  <c r="T17" i="24"/>
  <c r="G25" i="24"/>
  <c r="R43" i="24"/>
  <c r="AF25" i="24"/>
  <c r="AF26" i="24" s="1"/>
  <c r="AF37" i="24" s="1"/>
  <c r="BE25" i="24"/>
  <c r="AZ25" i="24"/>
  <c r="BB25" i="24"/>
  <c r="BB26" i="24" s="1"/>
  <c r="BB37" i="24" s="1"/>
  <c r="P26" i="24"/>
  <c r="P35" i="24" s="1"/>
  <c r="AR44" i="24"/>
  <c r="AR53" i="24" s="1"/>
  <c r="AW25" i="24"/>
  <c r="AA25" i="24"/>
  <c r="AI25" i="24"/>
  <c r="N25" i="24"/>
  <c r="N26" i="24" s="1"/>
  <c r="N37" i="24" s="1"/>
  <c r="J25" i="24"/>
  <c r="J26" i="24" s="1"/>
  <c r="J37" i="24" s="1"/>
  <c r="AW44" i="24"/>
  <c r="AW53" i="24" s="1"/>
  <c r="AY26" i="24"/>
  <c r="AY37" i="24" s="1"/>
  <c r="V25" i="24"/>
  <c r="V26" i="24" s="1"/>
  <c r="AB25" i="24"/>
  <c r="W43" i="24"/>
  <c r="T25" i="24"/>
  <c r="T26" i="24" s="1"/>
  <c r="BD43" i="24"/>
  <c r="BD44" i="24" s="1"/>
  <c r="BD53" i="24" s="1"/>
  <c r="U43" i="24"/>
  <c r="AA43" i="24"/>
  <c r="AI43" i="24"/>
  <c r="AI44" i="24" s="1"/>
  <c r="AI55" i="24" s="1"/>
  <c r="G43" i="24"/>
  <c r="AM43" i="24"/>
  <c r="U25" i="24"/>
  <c r="J43" i="24"/>
  <c r="J44" i="24" s="1"/>
  <c r="J55" i="24" s="1"/>
  <c r="AR26" i="24"/>
  <c r="AR37" i="24" s="1"/>
  <c r="AA8" i="24"/>
  <c r="AA19" i="24" s="1"/>
  <c r="G42" i="24"/>
  <c r="AS24" i="24"/>
  <c r="AI6" i="24"/>
  <c r="AK6" i="24"/>
  <c r="AK8" i="24" s="1"/>
  <c r="AK19" i="24" s="1"/>
  <c r="H24" i="24"/>
  <c r="AO42" i="24"/>
  <c r="AO44" i="24" s="1"/>
  <c r="BD6" i="24"/>
  <c r="BD8" i="24" s="1"/>
  <c r="BD19" i="24" s="1"/>
  <c r="U6" i="24"/>
  <c r="U8" i="24" s="1"/>
  <c r="U19" i="24" s="1"/>
  <c r="AE6" i="24"/>
  <c r="AE8" i="24" s="1"/>
  <c r="AE19" i="24" s="1"/>
  <c r="R8" i="24"/>
  <c r="R19" i="24" s="1"/>
  <c r="BB6" i="24"/>
  <c r="BB8" i="24" s="1"/>
  <c r="BB19" i="24" s="1"/>
  <c r="Z44" i="24"/>
  <c r="Z55" i="24" s="1"/>
  <c r="AZ24" i="24"/>
  <c r="H6" i="24"/>
  <c r="H8" i="24" s="1"/>
  <c r="H19" i="24" s="1"/>
  <c r="AY8" i="24"/>
  <c r="AY19" i="24" s="1"/>
  <c r="AH42" i="24"/>
  <c r="AB24" i="24"/>
  <c r="BD24" i="24"/>
  <c r="BD26" i="24" s="1"/>
  <c r="AO6" i="24"/>
  <c r="AO8" i="24" s="1"/>
  <c r="AO19" i="24" s="1"/>
  <c r="AK42" i="24"/>
  <c r="AK44" i="24" s="1"/>
  <c r="AK55" i="24" s="1"/>
  <c r="AZ42" i="24"/>
  <c r="AZ6" i="24"/>
  <c r="AZ8" i="24" s="1"/>
  <c r="AZ19" i="24" s="1"/>
  <c r="AU42" i="24"/>
  <c r="AU44" i="24" s="1"/>
  <c r="AU55" i="24" s="1"/>
  <c r="U24" i="24"/>
  <c r="C100" i="25"/>
  <c r="AO24" i="24"/>
  <c r="AO26" i="24" s="1"/>
  <c r="AO37" i="24" s="1"/>
  <c r="P6" i="24"/>
  <c r="P8" i="24" s="1"/>
  <c r="P19" i="24" s="1"/>
  <c r="N6" i="24"/>
  <c r="N8" i="24" s="1"/>
  <c r="N19" i="24" s="1"/>
  <c r="G6" i="24"/>
  <c r="AA24" i="24"/>
  <c r="AU6" i="24"/>
  <c r="AU8" i="24" s="1"/>
  <c r="AU19" i="24" s="1"/>
  <c r="AA42" i="24"/>
  <c r="AH6" i="24"/>
  <c r="AH8" i="24" s="1"/>
  <c r="AH19" i="24" s="1"/>
  <c r="AH24" i="24"/>
  <c r="AH26" i="24" s="1"/>
  <c r="O24" i="24"/>
  <c r="AU24" i="24"/>
  <c r="AU26" i="24" s="1"/>
  <c r="AU37" i="24" s="1"/>
  <c r="BE42" i="24"/>
  <c r="U42" i="24"/>
  <c r="G24" i="24"/>
  <c r="AB6" i="24"/>
  <c r="AB8" i="24" s="1"/>
  <c r="AB19" i="24" s="1"/>
  <c r="AI24" i="24"/>
  <c r="R42" i="24"/>
  <c r="N42" i="24"/>
  <c r="AE42" i="24"/>
  <c r="AE44" i="24" s="1"/>
  <c r="AE55" i="24" s="1"/>
  <c r="AW24" i="24"/>
  <c r="AR6" i="24"/>
  <c r="AR8" i="24" s="1"/>
  <c r="AR19" i="24" s="1"/>
  <c r="J6" i="24"/>
  <c r="J8" i="24" s="1"/>
  <c r="J19" i="24" s="1"/>
  <c r="BE24" i="24"/>
  <c r="AF14" i="7"/>
  <c r="Y14" i="7"/>
  <c r="AN14" i="7"/>
  <c r="J14" i="7"/>
  <c r="K11" i="7"/>
  <c r="C33" i="24"/>
  <c r="C51" i="24" s="1"/>
  <c r="C17" i="24"/>
  <c r="AZ11" i="7"/>
  <c r="U11" i="7"/>
  <c r="F11" i="7"/>
  <c r="AH14" i="7"/>
  <c r="R14" i="7"/>
  <c r="P14" i="7"/>
  <c r="BE14" i="7"/>
  <c r="H11" i="7"/>
  <c r="AY11" i="7"/>
  <c r="AB11" i="7"/>
  <c r="W11" i="7"/>
  <c r="AI11" i="7"/>
  <c r="AG14" i="7"/>
  <c r="AV14" i="7"/>
  <c r="T11" i="7"/>
  <c r="AX11" i="7"/>
  <c r="BB11" i="7"/>
  <c r="AL11" i="7"/>
  <c r="V11" i="7"/>
  <c r="G11" i="7"/>
  <c r="AS11" i="7"/>
  <c r="AC11" i="7"/>
  <c r="M11" i="7"/>
  <c r="BB17" i="7"/>
  <c r="AS17" i="7"/>
  <c r="AW11" i="7"/>
  <c r="D11" i="7"/>
  <c r="AL17" i="7"/>
  <c r="AP11" i="7"/>
  <c r="V17" i="7"/>
  <c r="AC17" i="7"/>
  <c r="BC11" i="7"/>
  <c r="AT11" i="7"/>
  <c r="AD11" i="7"/>
  <c r="N11" i="7"/>
  <c r="BA11" i="7"/>
  <c r="AK11" i="7"/>
  <c r="G17" i="7"/>
  <c r="M17" i="7"/>
  <c r="BD11" i="7"/>
  <c r="AU11" i="7"/>
  <c r="AR11" i="7"/>
  <c r="AW14" i="7"/>
  <c r="Q14" i="7"/>
  <c r="AH11" i="7"/>
  <c r="AO11" i="7"/>
  <c r="AF11" i="7"/>
  <c r="X11" i="7"/>
  <c r="Q11" i="7"/>
  <c r="I14" i="7"/>
  <c r="Z11" i="7"/>
  <c r="I11" i="7"/>
  <c r="AG11" i="7"/>
  <c r="R11" i="7"/>
  <c r="H14" i="7"/>
  <c r="J11" i="7"/>
  <c r="AT17" i="7"/>
  <c r="AD17" i="7"/>
  <c r="N17" i="7"/>
  <c r="BA17" i="7"/>
  <c r="AK17" i="7"/>
  <c r="U17" i="7"/>
  <c r="F17" i="7"/>
  <c r="P11" i="7"/>
  <c r="AX14" i="7"/>
  <c r="AM11" i="7"/>
  <c r="AJ11" i="7"/>
  <c r="BB14" i="7"/>
  <c r="AL14" i="7"/>
  <c r="V14" i="7"/>
  <c r="G14" i="7"/>
  <c r="AS14" i="7"/>
  <c r="AC14" i="7"/>
  <c r="M14" i="7"/>
  <c r="AP14" i="7"/>
  <c r="AE11" i="7"/>
  <c r="AO14" i="7"/>
  <c r="D14" i="7"/>
  <c r="AN11" i="7"/>
  <c r="BE11" i="7"/>
  <c r="Y11" i="7"/>
  <c r="AV11" i="7"/>
  <c r="V53" i="24"/>
  <c r="V55" i="24"/>
  <c r="AJ53" i="24"/>
  <c r="Q35" i="24"/>
  <c r="X35" i="24"/>
  <c r="C47" i="24"/>
  <c r="BE17" i="24"/>
  <c r="AF8" i="24"/>
  <c r="AF19" i="24" s="1"/>
  <c r="AS17" i="24"/>
  <c r="C74" i="27"/>
  <c r="M8" i="24"/>
  <c r="M19" i="24" s="1"/>
  <c r="O17" i="24"/>
  <c r="I8" i="24"/>
  <c r="I19" i="24" s="1"/>
  <c r="C73" i="27"/>
  <c r="W17" i="24"/>
  <c r="Q17" i="24"/>
  <c r="C100" i="27"/>
  <c r="E43" i="24"/>
  <c r="C46" i="27"/>
  <c r="V8" i="24"/>
  <c r="V19" i="24" s="1"/>
  <c r="AM8" i="24"/>
  <c r="AM19" i="24" s="1"/>
  <c r="AW17" i="24"/>
  <c r="C47" i="27"/>
  <c r="I53" i="24"/>
  <c r="C101" i="25"/>
  <c r="C73" i="25"/>
  <c r="C74" i="25"/>
  <c r="AA44" i="24" l="1"/>
  <c r="AA53" i="24" s="1"/>
  <c r="BB53" i="24"/>
  <c r="C7" i="24"/>
  <c r="M35" i="24"/>
  <c r="AB55" i="24"/>
  <c r="AS53" i="24"/>
  <c r="P37" i="24"/>
  <c r="AY53" i="24"/>
  <c r="X53" i="24"/>
  <c r="N35" i="24"/>
  <c r="G26" i="24"/>
  <c r="G35" i="24" s="1"/>
  <c r="AK35" i="24"/>
  <c r="R35" i="24"/>
  <c r="T37" i="24"/>
  <c r="T35" i="24"/>
  <c r="AA26" i="24"/>
  <c r="AA35" i="24" s="1"/>
  <c r="AE35" i="24"/>
  <c r="U44" i="24"/>
  <c r="U55" i="24" s="1"/>
  <c r="AR35" i="24"/>
  <c r="AW55" i="24"/>
  <c r="BE26" i="24"/>
  <c r="BE37" i="24" s="1"/>
  <c r="N44" i="24"/>
  <c r="N55" i="24" s="1"/>
  <c r="AJ19" i="24"/>
  <c r="AJ17" i="24"/>
  <c r="BB35" i="24"/>
  <c r="O55" i="24"/>
  <c r="U26" i="24"/>
  <c r="U37" i="24" s="1"/>
  <c r="AB26" i="24"/>
  <c r="AB37" i="24" s="1"/>
  <c r="H26" i="24"/>
  <c r="H35" i="24" s="1"/>
  <c r="P55" i="24"/>
  <c r="AZ44" i="24"/>
  <c r="AZ55" i="24" s="1"/>
  <c r="O26" i="24"/>
  <c r="O37" i="24" s="1"/>
  <c r="X17" i="24"/>
  <c r="J35" i="24"/>
  <c r="W44" i="24"/>
  <c r="W55" i="24" s="1"/>
  <c r="AR55" i="24"/>
  <c r="AW26" i="24"/>
  <c r="AW37" i="24" s="1"/>
  <c r="AM44" i="24"/>
  <c r="J53" i="24"/>
  <c r="AZ26" i="24"/>
  <c r="AZ37" i="24" s="1"/>
  <c r="AY35" i="24"/>
  <c r="I35" i="24"/>
  <c r="M53" i="24"/>
  <c r="Q53" i="24"/>
  <c r="AF35" i="24"/>
  <c r="G44" i="24"/>
  <c r="G55" i="24" s="1"/>
  <c r="BD55" i="24"/>
  <c r="AA17" i="24"/>
  <c r="AI53" i="24"/>
  <c r="R17" i="24"/>
  <c r="BE44" i="24"/>
  <c r="BE53" i="24" s="1"/>
  <c r="AY17" i="24"/>
  <c r="G8" i="24"/>
  <c r="G19" i="24" s="1"/>
  <c r="AK53" i="24"/>
  <c r="R44" i="24"/>
  <c r="R55" i="24" s="1"/>
  <c r="AH44" i="24"/>
  <c r="AH55" i="24" s="1"/>
  <c r="Z26" i="24"/>
  <c r="AI8" i="24"/>
  <c r="AI19" i="24" s="1"/>
  <c r="AI26" i="24"/>
  <c r="AI37" i="24" s="1"/>
  <c r="AS26" i="24"/>
  <c r="AS37" i="24" s="1"/>
  <c r="J17" i="24"/>
  <c r="AA55" i="24"/>
  <c r="C35" i="24"/>
  <c r="C53" i="24"/>
  <c r="AE53" i="24"/>
  <c r="AO53" i="24"/>
  <c r="AO55" i="24"/>
  <c r="T53" i="24"/>
  <c r="T55" i="24"/>
  <c r="AH17" i="24"/>
  <c r="C47" i="25"/>
  <c r="BD35" i="24"/>
  <c r="BD37" i="24"/>
  <c r="V35" i="24"/>
  <c r="V37" i="24"/>
  <c r="AH35" i="24"/>
  <c r="AH37" i="24"/>
  <c r="U17" i="24"/>
  <c r="AF53" i="24"/>
  <c r="AF55" i="24"/>
  <c r="V17" i="24"/>
  <c r="AF17" i="24"/>
  <c r="BD17" i="24"/>
  <c r="C101" i="27"/>
  <c r="I17" i="24"/>
  <c r="M17" i="24"/>
  <c r="AJ35" i="24"/>
  <c r="AM17" i="24"/>
  <c r="C25" i="24"/>
  <c r="AO17" i="24"/>
  <c r="H17" i="24"/>
  <c r="AB17" i="24"/>
  <c r="N17" i="24"/>
  <c r="Z53" i="24"/>
  <c r="AU35" i="24"/>
  <c r="P17" i="24"/>
  <c r="BB17" i="24"/>
  <c r="AU17" i="24"/>
  <c r="AO35" i="24"/>
  <c r="AZ17" i="24"/>
  <c r="AR17" i="24"/>
  <c r="AK17" i="24"/>
  <c r="AU53" i="24"/>
  <c r="AE17" i="24"/>
  <c r="O35" i="24" l="1"/>
  <c r="AZ53" i="24"/>
  <c r="H37" i="24"/>
  <c r="N53" i="24"/>
  <c r="AW35" i="24"/>
  <c r="G37" i="24"/>
  <c r="AA37" i="24"/>
  <c r="W53" i="24"/>
  <c r="AB35" i="24"/>
  <c r="BE35" i="24"/>
  <c r="U53" i="24"/>
  <c r="G53" i="24"/>
  <c r="AZ35" i="24"/>
  <c r="U35" i="24"/>
  <c r="AM53" i="24"/>
  <c r="AM55" i="24"/>
  <c r="AH53" i="24"/>
  <c r="Z8" i="24"/>
  <c r="G17" i="24"/>
  <c r="BE55" i="24"/>
  <c r="AI35" i="24"/>
  <c r="Z37" i="24"/>
  <c r="Z35" i="24"/>
  <c r="AS35" i="24"/>
  <c r="AI17" i="24"/>
  <c r="R53" i="24"/>
  <c r="H44" i="24"/>
  <c r="C42" i="24"/>
  <c r="E8" i="24"/>
  <c r="C6" i="24"/>
  <c r="E26" i="24"/>
  <c r="E37" i="24" s="1"/>
  <c r="C24" i="24"/>
  <c r="Z19" i="24" l="1"/>
  <c r="Z17" i="24"/>
  <c r="E35" i="24"/>
  <c r="H53" i="24"/>
  <c r="H55" i="24"/>
  <c r="C43" i="24"/>
  <c r="E44" i="24"/>
  <c r="E19" i="24"/>
  <c r="C8" i="24"/>
  <c r="C26" i="24"/>
  <c r="C37" i="24" s="1"/>
  <c r="C4" i="32" s="1"/>
  <c r="E17" i="24"/>
  <c r="C19" i="24" l="1"/>
  <c r="C3" i="32" s="1"/>
  <c r="E53" i="24"/>
  <c r="E55" i="24"/>
  <c r="C44" i="24"/>
  <c r="C55" i="24" s="1"/>
  <c r="C5" i="32" s="1"/>
  <c r="D8" i="32" l="1"/>
</calcChain>
</file>

<file path=xl/sharedStrings.xml><?xml version="1.0" encoding="utf-8"?>
<sst xmlns="http://schemas.openxmlformats.org/spreadsheetml/2006/main" count="497" uniqueCount="239">
  <si>
    <t>Algemeen</t>
  </si>
  <si>
    <r>
      <t xml:space="preserve">Het prijzenblad dient ingevuld te worden op basis van:
- Het beschrijvend document, ambitiedocument, visie document, PvE inclusief onder meer het DFA en de dienstverleningsspecificaties en alle bijbehorende bijlagen.
- De volumes zoals opgenomen in de dienstverleningsspecificaties, locatie kenmerken overzicht (hierna LKO) en het tabblad Uitgangspunten in dit document.
- Alle tarieven en prijzen zijn exclusief BTW.
- Genoemde volumes zijn gebaseerd op historische cijfers en dienen ter indicatie. Er kunnen geen rechten ontleend worden aan deze aantallen. 
- Het prijzenblad dient volledig ingevuld te zijn. Dit betekent dat </t>
    </r>
    <r>
      <rPr>
        <u/>
        <sz val="8"/>
        <color theme="1"/>
        <rFont val="Segoe UI"/>
        <family val="2"/>
        <scheme val="minor"/>
      </rPr>
      <t>alle en alleen de lichtblauwe cellen kunnen en moeten worden in</t>
    </r>
    <r>
      <rPr>
        <u/>
        <sz val="8"/>
        <rFont val="Segoe UI"/>
        <family val="2"/>
        <scheme val="minor"/>
      </rPr>
      <t>gevuld</t>
    </r>
    <r>
      <rPr>
        <sz val="8"/>
        <rFont val="Segoe UI"/>
        <family val="2"/>
        <scheme val="minor"/>
      </rPr>
      <t>. Wanneer de kosten 0 zijn, dient er een 0</t>
    </r>
    <r>
      <rPr>
        <sz val="8"/>
        <color theme="1"/>
        <rFont val="Segoe UI"/>
        <family val="2"/>
        <scheme val="minor"/>
      </rPr>
      <t xml:space="preserve"> ingevuld te worden.
- Het prijzenblad mag niet worden aangepast, onder aanpassen wordt onder meer verstaan: het verwijderen en toevoegen van rijen/kolommen, aanpassen formules of inhoud.
</t>
    </r>
  </si>
  <si>
    <t>Toelichting type kosten</t>
  </si>
  <si>
    <r>
      <rPr>
        <b/>
        <sz val="8"/>
        <rFont val="Segoe UI"/>
        <family val="2"/>
        <scheme val="minor"/>
      </rPr>
      <t xml:space="preserve">Totaal verwachte kosten: 
</t>
    </r>
    <r>
      <rPr>
        <sz val="8"/>
        <rFont val="Segoe UI"/>
        <family val="2"/>
        <scheme val="minor"/>
      </rPr>
      <t xml:space="preserve">Dit bestaat uit de kosten voor de dienstverlening, onderverdeeld in aanneemsom (kosten voor vaste dienstverlening) en de verwachte variabele kosten o.b.v. de vaste verrekenprijzen en de door UWV ingevulde indicatieve volumes in dit document.
</t>
    </r>
    <r>
      <rPr>
        <b/>
        <sz val="8"/>
        <rFont val="Segoe UI"/>
        <family val="2"/>
        <scheme val="minor"/>
      </rPr>
      <t>Totaal aanneemsom (vaste kosten):</t>
    </r>
    <r>
      <rPr>
        <sz val="8"/>
        <rFont val="Segoe UI"/>
        <family val="2"/>
        <scheme val="minor"/>
      </rPr>
      <t xml:space="preserve"> 
De vaste prijs per dienst per locatie voor de reguliere dienstverlening. Met regulier wordt verstaan: activiteiten die in frequentie en omvang van het werk goed voorspelbaar zijn over een periode van een jaar. 
</t>
    </r>
    <r>
      <rPr>
        <b/>
        <sz val="8"/>
        <rFont val="Segoe UI"/>
        <family val="2"/>
        <scheme val="minor"/>
      </rPr>
      <t xml:space="preserve">
Vaste verrekenprijzen: 
</t>
    </r>
    <r>
      <rPr>
        <sz val="8"/>
        <rFont val="Segoe UI"/>
        <family val="2"/>
        <scheme val="minor"/>
      </rPr>
      <t xml:space="preserve">Een vaste prijs per afnameeenheid. Dit geldt voor dienstverlening die goed voorspelbaar is qua omvang van het werk maar niet of minder goed in volume. Deze dienstverlening wordt afgerekend op nacalculatie op basis van werkelijk gebruik vermenigvuldigd met het overeengekomen tarief. Hiervoor is geen offerte of goedkeuring vooraf nodig. Wel dienen bestellingen te zijn gedaan door gemandateerde functionarissen. Hier zien het FMIS en bestelsysteem en de bijbehorende processen op toe.
</t>
    </r>
    <r>
      <rPr>
        <b/>
        <sz val="8"/>
        <rFont val="Segoe UI"/>
        <family val="2"/>
        <scheme val="minor"/>
      </rPr>
      <t>Regietarieven:</t>
    </r>
    <r>
      <rPr>
        <sz val="8"/>
        <rFont val="Segoe UI"/>
        <family val="2"/>
        <scheme val="minor"/>
      </rPr>
      <t xml:space="preserve">
Buiten de dienstverlening die valt onder de verrekening via aanneemsommen of vaste verrekenprijzen is er dienstverlening waarvan UWV niet op voorhand kan aangeven of en in welke mate/frequentie ze zullen worden afgenomen, diensten waar mogelijk specialistische dienstverlening voor benodigd is en diensten waar op voorhand niet bekend is wat de kosten van de dienstverlening zullen zijn. Voor deze optionele diensten worden regietarieven uitgevraagd. Deze prijs wordt niet meegenomen in het financiële gunningscriterium. Indien UWV een optionele dienst geleverd wil hebben, kan UWV aan dienstverlener een offerte vragen voor het leveren van die dienst. De dienstverlener moet in deze offerte aansluiten bij de opgegeven prijzen. UWV is echter niet verplicht om aan de Opdrachtnemer een offerte te vragen (UWV kan de opdracht ook in de markt zetten) en UWV is ook niet verplicht om na ontvangst van de offerte de opdracht aan Opdrachtnemer te verstrekken (UWV kan besluiten om de opdracht alsnog in de markt te zetten dan wel de opdracht in het geheel niet af te nemen).
</t>
    </r>
  </si>
  <si>
    <t>Toelichting Pandbezetting</t>
  </si>
  <si>
    <t xml:space="preserve">De werking van de aanneemsommen o.b.v. pandbezetting is beschreven in het DFA. De historische bezettingsgegevens zijn opgenomen in het LKO. In het tabblad Uitgangspunten zijn per locatie per staffel de bandbreedtes weergegeven voor het "gemiddeld aantal ingelogde medewerkers".
</t>
  </si>
  <si>
    <t>Tabblad - Uitgangspunten</t>
  </si>
  <si>
    <t xml:space="preserve">In dit tabblad zijn de uitgangspunten opgenomen voor volumes. Deze kunt u gebruiken ter referentie bij het maken van uw calculaties. In voorkomende gevallen worden deze uitgangspunten gebruikt in de formules. Aan deze volumes zijn geen rechten te ontlenen.
</t>
  </si>
  <si>
    <t>Tabblad - Totaalsom voor beoordeling</t>
  </si>
  <si>
    <t xml:space="preserve">In dit tabblad wordt de totaalsom berekend die wordt gebruikt voor de financiële beoordeling.
</t>
  </si>
  <si>
    <t xml:space="preserve">Tabblad - Cluster H &amp; V </t>
  </si>
  <si>
    <t xml:space="preserve">Dit is het totaaloverzicht van de kosten voor dit cluster.
</t>
  </si>
  <si>
    <t>Tabblad - Aanneemsom - Ontvangst</t>
  </si>
  <si>
    <t>Dit tabblad bevat alle vaste kosten (aanneemsom) behorende bij de dienstverleningsspecificatie Ontvangst. Inschrijver dient het volgende in te vullen: 
- In cellen B4 tot en met C13 alle voorkomende verschillende functies op te nemen inclusief het integrale uurtarief (inclusief alle kosten voor inzet van medewerkers, zoals maar niet gelimiteerd tot: bruto salarissen, werkgeverslasten, betaald verlof, verzuimkosten, training &amp; opleiding, WAB kosten, etc. maar               
  exclusief voorzieningen voor overhead, winst en risico en exclusief eventuele vaste out-of-pocket kosten).
- In cel C15 het percentage op te nemen ter dekking van winst en risico. 
- Per staffel voor de pandbezetting en per locatie en per functie (zoals in B4 tot en met B13 opgenomen) het aantal in te zetten uren per werkdag in vullen.
- Per staffel de eventuele vaste out-of-pocket kosten die geen onderdeel uitmaken van het integrale uurtarief op te nemen. Indien hiervan gebruik wordt gemaakt, dient een gedetailleerde onderbouwing in de toelichting te worden opgenomen.
- Per staffel de kosten ter dekking van overhead op te nemen.</t>
  </si>
  <si>
    <t>Tabblad - Aanneemsom - Beveiliging</t>
  </si>
  <si>
    <t>Tabblad - Verrekenprijzen - Beveiliging</t>
  </si>
  <si>
    <t xml:space="preserve">Dit tabblad bevat alle integrale verrekenprijzen behorende bij de dienstverleningsspecificatie Beveiliging. Inschrijver dient voor alle items een integraal tarief inclusief voorzieningen voor overhead, winst en risico per item/keer op te nemen.
</t>
  </si>
  <si>
    <t>Tabblad - Verrekenprijzen - BHV</t>
  </si>
  <si>
    <t xml:space="preserve">Dit tabblad bevat alle integrale verrekenprijzen behorende bij de dienstverleningsspecificatie BHV. Inschrijver dient voor alle items een integraal tarief inclusief voorzieningen voor overhead, winst en risico per item/keer op te nemen.
</t>
  </si>
  <si>
    <t>Tabblad - Verrekenprijzen - Keuren &amp; IJken</t>
  </si>
  <si>
    <t xml:space="preserve">Dit tabblad bevat alle integrale verrekenprijzen behorende bij de dienstverleningsspecificatie Keuren en IJken. Inschrijver dient voor alle items een integraal tarief inclusief voorzieningen voor overhead, winst en risico per item/keer op te nemen.
</t>
  </si>
  <si>
    <t>Tabblad - Regietarieven</t>
  </si>
  <si>
    <t xml:space="preserve">Dit tabblad bevat diverse integrale tarieven behorende bij de dienstverleningsspecificaties in het cluster Hospitality &amp; Veiligheid. Inschrijver dient het volgende in te vullen:  
- Voor inzet en werkzaamheden die worden genoemd een integraal tarief incl. opslagen voor overhead, risico en winst per uur/stuk/keer op te nemen.
</t>
  </si>
  <si>
    <t>TOTAAL</t>
  </si>
  <si>
    <t>ALKM0</t>
  </si>
  <si>
    <t>ALKW0</t>
  </si>
  <si>
    <t>ALMS0</t>
  </si>
  <si>
    <t>ALMW0</t>
  </si>
  <si>
    <t>AMES6</t>
  </si>
  <si>
    <t>AMSB4</t>
  </si>
  <si>
    <t>AMSD2</t>
  </si>
  <si>
    <t>AMSG0</t>
  </si>
  <si>
    <t>AMSG2</t>
  </si>
  <si>
    <t>AMSG3</t>
  </si>
  <si>
    <t>APER0</t>
  </si>
  <si>
    <t>ARNB0</t>
  </si>
  <si>
    <t>ARNK0</t>
  </si>
  <si>
    <t>ASSS0</t>
  </si>
  <si>
    <t>BREC3</t>
  </si>
  <si>
    <t>BRER0</t>
  </si>
  <si>
    <t>DENL0</t>
  </si>
  <si>
    <t>DENM0</t>
  </si>
  <si>
    <t>DENV2</t>
  </si>
  <si>
    <t>DOET1</t>
  </si>
  <si>
    <t>DORW0</t>
  </si>
  <si>
    <t>EDER0</t>
  </si>
  <si>
    <t>EINB0</t>
  </si>
  <si>
    <t>EINP3</t>
  </si>
  <si>
    <t>EMMV0</t>
  </si>
  <si>
    <t>ENSH0</t>
  </si>
  <si>
    <t>GOEP0</t>
  </si>
  <si>
    <t>GOEP1</t>
  </si>
  <si>
    <t>GORS0</t>
  </si>
  <si>
    <t>GOUB0</t>
  </si>
  <si>
    <t>GROH1</t>
  </si>
  <si>
    <t>GROS0</t>
  </si>
  <si>
    <t>HAAZ0</t>
  </si>
  <si>
    <t>HEEG0</t>
  </si>
  <si>
    <t>HEEG2</t>
  </si>
  <si>
    <t>HEEM1</t>
  </si>
  <si>
    <t>HELC1</t>
  </si>
  <si>
    <t>HENP1</t>
  </si>
  <si>
    <t>HILW1</t>
  </si>
  <si>
    <t>LEEL0</t>
  </si>
  <si>
    <t>LEES0</t>
  </si>
  <si>
    <t>LEIV5</t>
  </si>
  <si>
    <t>NIJT0</t>
  </si>
  <si>
    <t>ROEK0</t>
  </si>
  <si>
    <t>ROTH1</t>
  </si>
  <si>
    <t>ROTL0</t>
  </si>
  <si>
    <t>TIEA1</t>
  </si>
  <si>
    <t>TILB1</t>
  </si>
  <si>
    <t>UTRT0</t>
  </si>
  <si>
    <t>UTRT9</t>
  </si>
  <si>
    <t>VENP0</t>
  </si>
  <si>
    <t>ZOEZ0</t>
  </si>
  <si>
    <t>ZWOH0</t>
  </si>
  <si>
    <t>ZWOK0</t>
  </si>
  <si>
    <t>Bedrijfsdagen</t>
  </si>
  <si>
    <t>m2 (huurcontract m2 per februari 2024)</t>
  </si>
  <si>
    <t>Maximale pandbezetting (= 100% werkplekken bezet)</t>
  </si>
  <si>
    <t>&lt;10%</t>
  </si>
  <si>
    <t>Bandbreedtes pandbezetting</t>
  </si>
  <si>
    <t>10-20%</t>
  </si>
  <si>
    <t>van 10 tot 20%</t>
  </si>
  <si>
    <t>20-30%</t>
  </si>
  <si>
    <t>van 20 tot 30%</t>
  </si>
  <si>
    <t>30-40%</t>
  </si>
  <si>
    <t>van 30 tot 40%</t>
  </si>
  <si>
    <t>Totaal verwachte kosten excl. BTW (jaar)</t>
  </si>
  <si>
    <t>Weging</t>
  </si>
  <si>
    <t>Pandbezetting van 10 tot 20%</t>
  </si>
  <si>
    <t>Pandbezetting van 20 tot 30%</t>
  </si>
  <si>
    <t>Pandbezetting van 30 tot 40%</t>
  </si>
  <si>
    <t>Totaal</t>
  </si>
  <si>
    <t>Beoordelingsprijs</t>
  </si>
  <si>
    <t>Voor akkoord getekend:</t>
  </si>
  <si>
    <t>Naam</t>
  </si>
  <si>
    <t>Functie</t>
  </si>
  <si>
    <t>Plaats</t>
  </si>
  <si>
    <t>Datum</t>
  </si>
  <si>
    <t>Pandbezetting 10% - 20%</t>
  </si>
  <si>
    <t>Aanneemsom excl. BTW</t>
  </si>
  <si>
    <t>Ontvangst</t>
  </si>
  <si>
    <t>Beveiliging (manuren)</t>
  </si>
  <si>
    <t>Totaal aanneemsom (excl. BTW)</t>
  </si>
  <si>
    <t>Verwachte variabele kosten excl. BTW</t>
  </si>
  <si>
    <t>Meldkamerabonnement</t>
  </si>
  <si>
    <t>Particuliere Alarm Centrale</t>
  </si>
  <si>
    <t>Alarmopvolging - starttarief</t>
  </si>
  <si>
    <t>Alarmopvolging - extra tijd per 15 min.</t>
  </si>
  <si>
    <t>BHV middelen en opleiding</t>
  </si>
  <si>
    <t>Keuren &amp; ijken middelen</t>
  </si>
  <si>
    <t>Verwachte variabele kosten (excl. BTW)</t>
  </si>
  <si>
    <t>Totaal verwachte kosten excl. BTW</t>
  </si>
  <si>
    <t>Pandbezetting 20% - 30%</t>
  </si>
  <si>
    <t>Pandbezetting 30% - 40%</t>
  </si>
  <si>
    <t>Tarief per uur (excl. BTW)</t>
  </si>
  <si>
    <t>Type medewerker 1</t>
  </si>
  <si>
    <t>Type medewerker 2</t>
  </si>
  <si>
    <t>Type medewerker 3</t>
  </si>
  <si>
    <t>Type medewerker 4</t>
  </si>
  <si>
    <t>Type medewerker 5</t>
  </si>
  <si>
    <t>Type medewerker 6</t>
  </si>
  <si>
    <t>Type medewerker 7</t>
  </si>
  <si>
    <t>Type medewerker 8</t>
  </si>
  <si>
    <t>Type medewerker 9</t>
  </si>
  <si>
    <t>Type medewerker 10</t>
  </si>
  <si>
    <t>Type medewerker 11</t>
  </si>
  <si>
    <t>Type medewerker 12</t>
  </si>
  <si>
    <t>Type medewerker 13</t>
  </si>
  <si>
    <t>Type medewerker 14</t>
  </si>
  <si>
    <t>Type medewerker 15</t>
  </si>
  <si>
    <t>Risico &amp; winst %</t>
  </si>
  <si>
    <t>Inzet (uren) per dag</t>
  </si>
  <si>
    <t>Totaal uren</t>
  </si>
  <si>
    <t>Aanneemsom (jaarlijks)</t>
  </si>
  <si>
    <t>Kosten ureninzet</t>
  </si>
  <si>
    <t>Out-of-pocket kosten</t>
  </si>
  <si>
    <t>Overhead</t>
  </si>
  <si>
    <t>Risico &amp; winst</t>
  </si>
  <si>
    <t>Totale aanneemsom excl. BTW</t>
  </si>
  <si>
    <t>Tarief per uur (excl BTW)</t>
  </si>
  <si>
    <t>Vaste verrekenprijzen: Beveiliging</t>
  </si>
  <si>
    <t>Tarief per eenheid 
excl. BTW</t>
  </si>
  <si>
    <t>Aantal keer</t>
  </si>
  <si>
    <t>Totaal verwachte kosten
(excl. BTW)</t>
  </si>
  <si>
    <t>Abonnement mobiele surveillance/alarmopvolging (per locatie, per jaar)</t>
  </si>
  <si>
    <t>Meldkamerabonnement Particuliere Alarm Centrale (PAC) (per locatie, per jaar)</t>
  </si>
  <si>
    <t>Alarmopvolging - starttarief (per keer)</t>
  </si>
  <si>
    <t>Alarmopvolging - extra tijd (per 15 min.)</t>
  </si>
  <si>
    <t>Vaste verrekenprijzen huur &amp; onderhoud BHV kritieke middelen</t>
  </si>
  <si>
    <t>Prijs per jaar
excl. BTW</t>
  </si>
  <si>
    <t>Aantal</t>
  </si>
  <si>
    <t>AED apparatuur (inclusief het periodiek vervangen van de patches en accu)</t>
  </si>
  <si>
    <t>Blusdeken</t>
  </si>
  <si>
    <t>Brancard</t>
  </si>
  <si>
    <t>CO² blusser 2 kilo</t>
  </si>
  <si>
    <t>CO² Blusser 5 kilo</t>
  </si>
  <si>
    <t>Evacuatie stoel</t>
  </si>
  <si>
    <t>Evacuatie matras</t>
  </si>
  <si>
    <t>Poederblusser 6 kilo</t>
  </si>
  <si>
    <t xml:space="preserve">Schuimblusser 3 liter </t>
  </si>
  <si>
    <t>Schuimblusser 6 liter</t>
  </si>
  <si>
    <t>Schuimblusser 9 liter</t>
  </si>
  <si>
    <t>Vetblusser 6 liter</t>
  </si>
  <si>
    <t>Vaste verrekenprijzen levering verbruiksmiddelen</t>
  </si>
  <si>
    <t>Prijs per eenheid
excl. BTW</t>
  </si>
  <si>
    <t>Bedrijfsverbandset</t>
  </si>
  <si>
    <t>BHV hesje</t>
  </si>
  <si>
    <t>Icepack</t>
  </si>
  <si>
    <t>Megafoon</t>
  </si>
  <si>
    <t>Pleisterdispenser inclusief pleisters</t>
  </si>
  <si>
    <t>Staafzaklamp</t>
  </si>
  <si>
    <t>Vaste verrekenprijzen: BHV Opleidingen</t>
  </si>
  <si>
    <t>Prijs per keer
excl. BTW</t>
  </si>
  <si>
    <t>BHV basis opleiding - In company bij UWV (prijs per groep van 8 tot 14 personen)</t>
  </si>
  <si>
    <t>BHV basis opleiding - In company op externe locatie (prijs per groep van 8 tot 14 personen)</t>
  </si>
  <si>
    <t>BHV basis opleiding - Open inschrijving (prijs per persoon)</t>
  </si>
  <si>
    <t>BHV ploegleider opleiding - In company bij UWV (prijs per groep van 8 tot 14 personen)</t>
  </si>
  <si>
    <t>BHV ploegleider opleiding - In company op externe locatie (prijs per groep van 8 tot 14 personen)</t>
  </si>
  <si>
    <t>BHV ploegleider opleiding - Open inschrijving (prijs per persoon)</t>
  </si>
  <si>
    <t>Hoofd BHV opleiding - In company bij UWV (prijs per groep van 8 tot 14 personen)</t>
  </si>
  <si>
    <t>Hoofd BHV opleiding - In company op externe locatie (prijs per groep van 8 tot 14 personen)</t>
  </si>
  <si>
    <t>Hoofd BHV opleiding - Open inschrijving (prijs per persoon)</t>
  </si>
  <si>
    <t>Ontruimer opleiding - In company bij UWV (prijs per groep van 8 tot 14 personen)</t>
  </si>
  <si>
    <t>Ontruimer opleiding - In company op externe locatie (prijs per groep van 8 tot 14 personen)</t>
  </si>
  <si>
    <t>Ontruimer opleiding - Open inschrijving (prijs per persoon)</t>
  </si>
  <si>
    <t>Herhaling - BHV basis opleiding - In company bij UWV (prijs per groep van 8 tot 14 personen)</t>
  </si>
  <si>
    <t>Herhaling - BHV basis opleiding - In company op externe locatie (prijs per groep van 8 tot 14 personen)</t>
  </si>
  <si>
    <t>Herhaling - BHV basis opleiding - Open inschrijving (prijs per persoon)</t>
  </si>
  <si>
    <t>Herhaling - BHV ploegleider opleiding - In company bij UWV (prijs per groep van 8 tot 14 personen)</t>
  </si>
  <si>
    <t>Herhaling - BHV ploegleider opleiding - In company op externe locatie (prijs per groep van 8 tot 14 personen)</t>
  </si>
  <si>
    <t>Herhaling - BHV ploegleider opleiding - Open inschrijving (prijs per persoon)</t>
  </si>
  <si>
    <t>Herhaling - Hoofd BHV opleiding - In company bij UWV (prijs per groep van 8 tot 14 personen)</t>
  </si>
  <si>
    <t>Herhaling - Hoofd BHV opleiding - In company op externe locatie (prijs per groep van 8 tot 14 personen)</t>
  </si>
  <si>
    <t>Herhaling - Hoofd BHV opleiding - Open inschrijving (prijs per persoon)</t>
  </si>
  <si>
    <t>Herhaling - Ontruimer opleiding - In company bij UWV (prijs per groep van 8 tot 14 personen)</t>
  </si>
  <si>
    <t>Herhaling - Ontruimer opleiding - In company op externe locatie (prijs per groep van 8 tot 14 personen)</t>
  </si>
  <si>
    <t>Herhaling - Ontruimer opleiding - Open inschrijving (prijs per persoon)</t>
  </si>
  <si>
    <t>Vaste verrekenprijzen Keuren en Ijken</t>
  </si>
  <si>
    <t>Prijs per aantal
excl. BTW</t>
  </si>
  <si>
    <t>Trappen en ladders</t>
  </si>
  <si>
    <t>Elektrisch gereedschap</t>
  </si>
  <si>
    <t>Bloeddrukmeters</t>
  </si>
  <si>
    <t>Brandslanghaspels</t>
  </si>
  <si>
    <t>Regietarieven per uur (excl. BTW)</t>
  </si>
  <si>
    <t>Postkamer medewerker</t>
  </si>
  <si>
    <t>Beveiligings medewerker</t>
  </si>
  <si>
    <t>Teamleider</t>
  </si>
  <si>
    <t>Security Host</t>
  </si>
  <si>
    <t>Senior Security Host</t>
  </si>
  <si>
    <t>Gastheer/-dame</t>
  </si>
  <si>
    <t>Senior Gastheer/-dame</t>
  </si>
  <si>
    <t>Ma - Vr  7:00 - 18:00</t>
  </si>
  <si>
    <t>Ma - Vr  18:00 - 24:00</t>
  </si>
  <si>
    <t>Ma - Vr  0:00 - 7:00</t>
  </si>
  <si>
    <t>Za  0:00 - Zo 24:00</t>
  </si>
  <si>
    <t>Officiële feestdag Ma - Vr 07.00 - 18.00</t>
  </si>
  <si>
    <t>Officiële feestdag Ma - Vr 18.00 - 00.00</t>
  </si>
  <si>
    <t>Officiële feestdag Ma - Vr 00.00 - 07.00</t>
  </si>
  <si>
    <t>Officiële feestdag Za - Zo</t>
  </si>
  <si>
    <t>Oudjaarsavond 16.00 - 00.00</t>
  </si>
  <si>
    <t>Regietarieven BHV (excl. BTW)</t>
  </si>
  <si>
    <t>Tarief</t>
  </si>
  <si>
    <t>Ondersteuning bij ontruimingsoefening inclusief evaluatie en aanbevelingen (tarief per keer)</t>
  </si>
  <si>
    <t xml:space="preserve">Uurtarief inzet LOTUSslachtoffer </t>
  </si>
  <si>
    <t>Uurtarief trainer (voor pandgebonden trainingen zoals EVAC chair, AED etc.)</t>
  </si>
  <si>
    <t>Adviesuren (per uur voor bijvoorbeeld BHV beleid)</t>
  </si>
  <si>
    <t xml:space="preserve">Jaarlijkse mutatie op bedrijfsnoodplan </t>
  </si>
  <si>
    <t>Opmaken van BHV scans en bedrijfsnoodplannen conform NEN 8112</t>
  </si>
  <si>
    <t>Afroep en annuleringstoeslag op het uurtarief bij extra/regie werkzaamheden</t>
  </si>
  <si>
    <t>Toeslag%</t>
  </si>
  <si>
    <t>Afroep: 28 dagen &gt; 7 dagen</t>
  </si>
  <si>
    <t>Afroep: 7 dagen &gt; 2 dagen</t>
  </si>
  <si>
    <t>Afroep: &lt; 2 dagen (48 uur)</t>
  </si>
  <si>
    <t>Annulering: 28 dagen &gt; 7 dagen</t>
  </si>
  <si>
    <t>Annulering: 7 dagen &gt; 2 dagen</t>
  </si>
  <si>
    <t>Annulering: &lt; 2 dagen (48 uur)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</si>
</sst>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9">
    <numFmt numFmtId="44" formatCode="_ &quot;€&quot;\ * #,##0.00_ ;_ &quot;€&quot;\ * \-#,##0.00_ ;_ &quot;€&quot;\ * &quot;-&quot;??_ ;_ @_ "/>
    <numFmt numFmtId="43" formatCode="_ * #,##0.00_ ;_ * \-#,##0.00_ ;_ * &quot;-&quot;??_ ;_ @_ "/>
    <numFmt numFmtId="164" formatCode="0.0%"/>
    <numFmt numFmtId="165" formatCode="_ * #,##0.0_ ;_ * \-#,##0.0_ ;_ * &quot;-&quot;??_ ;_ @_ "/>
    <numFmt numFmtId="166" formatCode="_ * #,##0_ ;_ * \-#,##0_ ;_ * &quot;-&quot;??_ ;_ @_ "/>
    <numFmt numFmtId="167" formatCode="#,##0.0"/>
    <numFmt numFmtId="168" formatCode="#,##0_ ;\-#,##0\ "/>
    <numFmt numFmtId="169" formatCode="#,##0_ ;[Red]\-#,##0\ "/>
    <numFmt numFmtId="170" formatCode="#,##0.00_ ;[Red]\-#,##0.00\ "/>
  </numFmts>
  <fonts count="32" x14ac:knownFonts="1">
    <font>
      <sz val="11"/>
      <color theme="1"/>
      <name val="Segoe UI"/>
      <family val="2"/>
      <scheme val="minor"/>
    </font>
    <font>
      <sz val="11"/>
      <color theme="1"/>
      <name val="Segoe UI"/>
      <family val="2"/>
      <scheme val="minor"/>
    </font>
    <font>
      <sz val="8"/>
      <color theme="1"/>
      <name val="Segoe UI"/>
      <family val="2"/>
    </font>
    <font>
      <b/>
      <sz val="8"/>
      <color theme="1"/>
      <name val="Segoe UI"/>
      <family val="2"/>
    </font>
    <font>
      <b/>
      <sz val="8"/>
      <color theme="1"/>
      <name val="Verdana"/>
      <family val="2"/>
    </font>
    <font>
      <b/>
      <sz val="8"/>
      <name val="Verdana"/>
      <family val="2"/>
    </font>
    <font>
      <b/>
      <u/>
      <sz val="10"/>
      <color theme="1"/>
      <name val="Segoe UI"/>
      <family val="2"/>
    </font>
    <font>
      <b/>
      <sz val="8"/>
      <color theme="2"/>
      <name val="Segoe UI"/>
      <family val="2"/>
    </font>
    <font>
      <sz val="8"/>
      <name val="Segoe UI"/>
      <family val="2"/>
    </font>
    <font>
      <b/>
      <sz val="8"/>
      <color theme="0"/>
      <name val="Segoe UI"/>
      <family val="2"/>
    </font>
    <font>
      <sz val="8"/>
      <color theme="0"/>
      <name val="Segoe UI"/>
      <family val="2"/>
    </font>
    <font>
      <sz val="8"/>
      <color theme="1"/>
      <name val="Segoe UI"/>
      <family val="2"/>
      <scheme val="minor"/>
    </font>
    <font>
      <sz val="8"/>
      <name val="Segoe UI"/>
      <family val="2"/>
      <scheme val="minor"/>
    </font>
    <font>
      <b/>
      <u/>
      <sz val="8"/>
      <color theme="0"/>
      <name val="Segoe UI"/>
      <family val="2"/>
    </font>
    <font>
      <b/>
      <sz val="9"/>
      <color theme="0"/>
      <name val="Segoe UI"/>
      <family val="2"/>
      <scheme val="minor"/>
    </font>
    <font>
      <sz val="11"/>
      <color theme="1"/>
      <name val="Segoe UI"/>
      <family val="2"/>
    </font>
    <font>
      <u/>
      <sz val="8"/>
      <color theme="1"/>
      <name val="Segoe UI"/>
      <family val="2"/>
      <scheme val="minor"/>
    </font>
    <font>
      <u/>
      <sz val="8"/>
      <name val="Segoe UI"/>
      <family val="2"/>
      <scheme val="minor"/>
    </font>
    <font>
      <b/>
      <u/>
      <sz val="14"/>
      <color theme="1"/>
      <name val="Segoe UI"/>
      <family val="2"/>
    </font>
    <font>
      <b/>
      <sz val="14"/>
      <color theme="0"/>
      <name val="Segoe UI"/>
      <family val="2"/>
    </font>
    <font>
      <sz val="14"/>
      <color theme="1"/>
      <name val="Segoe UI"/>
      <family val="2"/>
    </font>
    <font>
      <b/>
      <u/>
      <sz val="11"/>
      <color theme="1"/>
      <name val="Segoe UI"/>
      <family val="2"/>
    </font>
    <font>
      <b/>
      <sz val="11"/>
      <color theme="0"/>
      <name val="Segoe UI"/>
      <family val="2"/>
    </font>
    <font>
      <sz val="11"/>
      <color theme="0"/>
      <name val="Segoe UI"/>
      <family val="2"/>
    </font>
    <font>
      <b/>
      <sz val="8"/>
      <color rgb="FFFF0000"/>
      <name val="Segoe UI"/>
      <family val="2"/>
    </font>
    <font>
      <b/>
      <u/>
      <sz val="10"/>
      <color theme="0"/>
      <name val="Segoe UI"/>
      <family val="2"/>
    </font>
    <font>
      <i/>
      <sz val="8"/>
      <color theme="0"/>
      <name val="Segoe UI"/>
      <family val="2"/>
    </font>
    <font>
      <b/>
      <sz val="8"/>
      <color indexed="9"/>
      <name val="Segoe UI"/>
      <family val="2"/>
    </font>
    <font>
      <b/>
      <sz val="8"/>
      <color theme="0" tint="-0.249977111117893"/>
      <name val="Verdana"/>
      <family val="2"/>
    </font>
    <font>
      <u/>
      <sz val="10"/>
      <color theme="1"/>
      <name val="Segoe UI"/>
      <family val="2"/>
    </font>
    <font>
      <b/>
      <sz val="11"/>
      <color theme="1"/>
      <name val="Segoe UI"/>
      <family val="2"/>
    </font>
    <font>
      <b/>
      <sz val="8"/>
      <name val="Segoe UI"/>
      <family val="2"/>
      <scheme val="minor"/>
    </font>
  </fonts>
  <fills count="12">
    <fill>
      <patternFill patternType="none"/>
    </fill>
    <fill>
      <patternFill patternType="gray125"/>
    </fill>
    <fill>
      <patternFill patternType="solid">
        <fgColor theme="0"/>
        <bgColor indexed="64"/>
      </patternFill>
    </fill>
    <fill>
      <patternFill patternType="solid">
        <fgColor theme="8" tint="-0.499984740745262"/>
        <bgColor indexed="64"/>
      </patternFill>
    </fill>
    <fill>
      <patternFill patternType="solid">
        <fgColor theme="7" tint="0.79998168889431442"/>
        <bgColor indexed="64"/>
      </patternFill>
    </fill>
    <fill>
      <patternFill patternType="solid">
        <fgColor theme="4" tint="9.9978637043366805E-2"/>
        <bgColor indexed="64"/>
      </patternFill>
    </fill>
    <fill>
      <patternFill patternType="solid">
        <fgColor theme="0" tint="-0.14999847407452621"/>
        <bgColor indexed="64"/>
      </patternFill>
    </fill>
    <fill>
      <patternFill patternType="solid">
        <fgColor theme="9" tint="-0.249977111117893"/>
        <bgColor indexed="64"/>
      </patternFill>
    </fill>
    <fill>
      <patternFill patternType="solid">
        <fgColor rgb="FF86CCFF"/>
        <bgColor indexed="64"/>
      </patternFill>
    </fill>
    <fill>
      <patternFill patternType="solid">
        <fgColor rgb="FF003C68"/>
        <bgColor indexed="64"/>
      </patternFill>
    </fill>
    <fill>
      <patternFill patternType="solid">
        <fgColor rgb="FF3CA78D"/>
        <bgColor indexed="64"/>
      </patternFill>
    </fill>
    <fill>
      <patternFill patternType="solid">
        <fgColor theme="0" tint="-0.499984740745262"/>
        <bgColor indexed="64"/>
      </patternFill>
    </fill>
  </fills>
  <borders count="30">
    <border>
      <left/>
      <right/>
      <top/>
      <bottom/>
      <diagonal/>
    </border>
    <border>
      <left/>
      <right/>
      <top style="thin">
        <color indexed="64"/>
      </top>
      <bottom/>
      <diagonal/>
    </border>
    <border>
      <left/>
      <right/>
      <top/>
      <bottom style="medium">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medium">
        <color indexed="64"/>
      </bottom>
      <diagonal/>
    </border>
    <border>
      <left/>
      <right style="hair">
        <color indexed="64"/>
      </right>
      <top/>
      <bottom style="hair">
        <color indexed="64"/>
      </bottom>
      <diagonal/>
    </border>
    <border>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style="hair">
        <color indexed="64"/>
      </right>
      <top style="hair">
        <color indexed="64"/>
      </top>
      <bottom/>
      <diagonal/>
    </border>
    <border>
      <left/>
      <right/>
      <top style="hair">
        <color indexed="64"/>
      </top>
      <bottom style="hair">
        <color indexed="64"/>
      </bottom>
      <diagonal/>
    </border>
    <border>
      <left/>
      <right/>
      <top/>
      <bottom style="hair">
        <color indexed="64"/>
      </bottom>
      <diagonal/>
    </border>
    <border>
      <left/>
      <right style="hair">
        <color indexed="64"/>
      </right>
      <top style="thin">
        <color indexed="64"/>
      </top>
      <bottom style="hair">
        <color indexed="64"/>
      </bottom>
      <diagonal/>
    </border>
    <border>
      <left/>
      <right/>
      <top style="thin">
        <color indexed="64"/>
      </top>
      <bottom style="hair">
        <color indexed="64"/>
      </bottom>
      <diagonal/>
    </border>
    <border>
      <left/>
      <right style="hair">
        <color indexed="64"/>
      </right>
      <top style="hair">
        <color indexed="64"/>
      </top>
      <bottom style="medium">
        <color indexed="64"/>
      </bottom>
      <diagonal/>
    </border>
    <border>
      <left/>
      <right/>
      <top style="hair">
        <color indexed="64"/>
      </top>
      <bottom style="medium">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medium">
        <color indexed="64"/>
      </bottom>
      <diagonal/>
    </border>
    <border>
      <left/>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cellStyleXfs>
  <cellXfs count="161">
    <xf numFmtId="0" fontId="0" fillId="0" borderId="0" xfId="0"/>
    <xf numFmtId="0" fontId="3" fillId="2" borderId="0" xfId="0" applyFont="1" applyFill="1" applyAlignment="1">
      <alignment vertical="center"/>
    </xf>
    <xf numFmtId="0" fontId="2" fillId="2" borderId="0" xfId="0" applyFont="1" applyFill="1" applyAlignment="1">
      <alignment vertical="center"/>
    </xf>
    <xf numFmtId="0" fontId="2" fillId="2" borderId="0" xfId="0" applyFont="1" applyFill="1" applyAlignment="1">
      <alignment vertical="center" wrapText="1"/>
    </xf>
    <xf numFmtId="0" fontId="9" fillId="5" borderId="2" xfId="0" applyFont="1" applyFill="1" applyBorder="1" applyAlignment="1">
      <alignment vertical="center"/>
    </xf>
    <xf numFmtId="0" fontId="6" fillId="2" borderId="0" xfId="0" applyFont="1" applyFill="1" applyAlignment="1">
      <alignment vertical="top"/>
    </xf>
    <xf numFmtId="0" fontId="2" fillId="2" borderId="9" xfId="0" applyFont="1" applyFill="1" applyBorder="1" applyAlignment="1">
      <alignment vertical="center"/>
    </xf>
    <xf numFmtId="0" fontId="2" fillId="2" borderId="10" xfId="0" applyFont="1" applyFill="1" applyBorder="1" applyAlignment="1">
      <alignment vertical="center"/>
    </xf>
    <xf numFmtId="0" fontId="2" fillId="2" borderId="13" xfId="0" applyFont="1" applyFill="1" applyBorder="1" applyAlignment="1">
      <alignment vertical="center"/>
    </xf>
    <xf numFmtId="0" fontId="6" fillId="2" borderId="0" xfId="0" applyFont="1" applyFill="1" applyAlignment="1">
      <alignment vertical="top" wrapText="1"/>
    </xf>
    <xf numFmtId="0" fontId="6" fillId="2" borderId="0" xfId="0" applyFont="1" applyFill="1" applyAlignment="1">
      <alignment vertical="top" textRotation="90" wrapText="1"/>
    </xf>
    <xf numFmtId="0" fontId="2" fillId="2" borderId="14" xfId="0" applyFont="1" applyFill="1" applyBorder="1" applyAlignment="1">
      <alignment vertical="center"/>
    </xf>
    <xf numFmtId="0" fontId="0" fillId="2" borderId="0" xfId="0" applyFill="1"/>
    <xf numFmtId="166" fontId="2" fillId="2" borderId="10" xfId="1" applyNumberFormat="1" applyFont="1" applyFill="1" applyBorder="1" applyAlignment="1">
      <alignment vertical="center"/>
    </xf>
    <xf numFmtId="166" fontId="2" fillId="2" borderId="13" xfId="1" applyNumberFormat="1" applyFont="1" applyFill="1" applyBorder="1" applyAlignment="1">
      <alignment vertical="center"/>
    </xf>
    <xf numFmtId="166" fontId="2" fillId="2" borderId="0" xfId="1" applyNumberFormat="1" applyFont="1" applyFill="1" applyBorder="1" applyAlignment="1">
      <alignment vertical="center"/>
    </xf>
    <xf numFmtId="0" fontId="11" fillId="2" borderId="0" xfId="0" applyFont="1" applyFill="1"/>
    <xf numFmtId="0" fontId="2" fillId="2" borderId="15" xfId="0" applyFont="1" applyFill="1" applyBorder="1" applyAlignment="1">
      <alignment vertical="center"/>
    </xf>
    <xf numFmtId="166" fontId="2" fillId="2" borderId="15" xfId="1" applyNumberFormat="1" applyFont="1" applyFill="1" applyBorder="1" applyAlignment="1">
      <alignment vertical="center"/>
    </xf>
    <xf numFmtId="166" fontId="2" fillId="2" borderId="17" xfId="1" applyNumberFormat="1" applyFont="1" applyFill="1" applyBorder="1" applyAlignment="1">
      <alignment vertical="center"/>
    </xf>
    <xf numFmtId="0" fontId="2" fillId="2" borderId="17" xfId="0" applyFont="1" applyFill="1" applyBorder="1" applyAlignment="1">
      <alignment vertical="center"/>
    </xf>
    <xf numFmtId="0" fontId="0" fillId="2" borderId="0" xfId="0" applyFill="1" applyAlignment="1">
      <alignment wrapText="1"/>
    </xf>
    <xf numFmtId="0" fontId="2" fillId="2" borderId="16" xfId="0" applyFont="1" applyFill="1" applyBorder="1" applyAlignment="1">
      <alignment vertical="center"/>
    </xf>
    <xf numFmtId="0" fontId="2" fillId="2" borderId="18" xfId="0" applyFont="1" applyFill="1" applyBorder="1" applyAlignment="1">
      <alignment vertical="center"/>
    </xf>
    <xf numFmtId="166" fontId="11" fillId="2" borderId="7" xfId="1" applyNumberFormat="1" applyFont="1" applyFill="1" applyBorder="1"/>
    <xf numFmtId="166" fontId="11" fillId="2" borderId="8" xfId="1" applyNumberFormat="1" applyFont="1" applyFill="1" applyBorder="1"/>
    <xf numFmtId="0" fontId="9" fillId="7" borderId="23" xfId="0" applyFont="1" applyFill="1" applyBorder="1" applyAlignment="1">
      <alignment vertical="center"/>
    </xf>
    <xf numFmtId="0" fontId="11" fillId="0" borderId="0" xfId="0" applyFont="1"/>
    <xf numFmtId="165" fontId="11" fillId="2" borderId="0" xfId="1" applyNumberFormat="1" applyFont="1" applyFill="1" applyBorder="1" applyAlignment="1">
      <alignment vertical="center"/>
    </xf>
    <xf numFmtId="0" fontId="11" fillId="2" borderId="0" xfId="0" applyFont="1" applyFill="1" applyAlignment="1">
      <alignment vertical="center"/>
    </xf>
    <xf numFmtId="166" fontId="2" fillId="6" borderId="15" xfId="1" applyNumberFormat="1" applyFont="1" applyFill="1" applyBorder="1" applyAlignment="1">
      <alignment vertical="center"/>
    </xf>
    <xf numFmtId="166" fontId="2" fillId="6" borderId="16" xfId="1" applyNumberFormat="1" applyFont="1" applyFill="1" applyBorder="1" applyAlignment="1">
      <alignment vertical="center"/>
    </xf>
    <xf numFmtId="166" fontId="2" fillId="2" borderId="7" xfId="1" applyNumberFormat="1" applyFont="1" applyFill="1" applyBorder="1" applyAlignment="1">
      <alignment vertical="center"/>
    </xf>
    <xf numFmtId="0" fontId="6" fillId="2" borderId="0" xfId="0" applyFont="1" applyFill="1" applyAlignment="1">
      <alignment vertical="top" textRotation="90"/>
    </xf>
    <xf numFmtId="0" fontId="4" fillId="8" borderId="5" xfId="0" applyFont="1" applyFill="1" applyBorder="1" applyAlignment="1">
      <alignment horizontal="left" vertical="center"/>
    </xf>
    <xf numFmtId="0" fontId="5" fillId="8" borderId="5" xfId="0" applyFont="1" applyFill="1" applyBorder="1" applyAlignment="1">
      <alignment horizontal="left" vertical="center"/>
    </xf>
    <xf numFmtId="0" fontId="3" fillId="8" borderId="5" xfId="0" applyFont="1" applyFill="1" applyBorder="1" applyAlignment="1">
      <alignment vertical="center"/>
    </xf>
    <xf numFmtId="0" fontId="7" fillId="9" borderId="4" xfId="0" applyFont="1" applyFill="1" applyBorder="1" applyAlignment="1">
      <alignment vertical="center"/>
    </xf>
    <xf numFmtId="0" fontId="7" fillId="9" borderId="4" xfId="0" applyFont="1" applyFill="1" applyBorder="1" applyAlignment="1">
      <alignment horizontal="center" vertical="center"/>
    </xf>
    <xf numFmtId="0" fontId="7" fillId="9" borderId="4" xfId="0" applyFont="1" applyFill="1" applyBorder="1" applyAlignment="1">
      <alignment horizontal="center" vertical="center" wrapText="1"/>
    </xf>
    <xf numFmtId="0" fontId="7" fillId="9" borderId="4" xfId="0" applyFont="1" applyFill="1" applyBorder="1" applyAlignment="1">
      <alignment vertical="center" wrapText="1"/>
    </xf>
    <xf numFmtId="0" fontId="13" fillId="9" borderId="3" xfId="0" applyFont="1" applyFill="1" applyBorder="1" applyAlignment="1">
      <alignment vertical="center"/>
    </xf>
    <xf numFmtId="0" fontId="10" fillId="9" borderId="1" xfId="0" applyFont="1" applyFill="1" applyBorder="1" applyAlignment="1">
      <alignment vertical="center"/>
    </xf>
    <xf numFmtId="0" fontId="10" fillId="9" borderId="1" xfId="0" applyFont="1" applyFill="1" applyBorder="1" applyAlignment="1">
      <alignment vertical="center" wrapText="1"/>
    </xf>
    <xf numFmtId="0" fontId="14" fillId="9" borderId="5" xfId="0" applyFont="1" applyFill="1" applyBorder="1" applyAlignment="1">
      <alignment horizontal="left" vertical="center"/>
    </xf>
    <xf numFmtId="166" fontId="2" fillId="2" borderId="0" xfId="1" applyNumberFormat="1" applyFont="1" applyFill="1" applyBorder="1" applyAlignment="1">
      <alignment horizontal="right" vertical="center"/>
    </xf>
    <xf numFmtId="166" fontId="2" fillId="2" borderId="7" xfId="1" applyNumberFormat="1" applyFont="1" applyFill="1" applyBorder="1" applyAlignment="1">
      <alignment horizontal="right" vertical="center"/>
    </xf>
    <xf numFmtId="166" fontId="2" fillId="2" borderId="8" xfId="1" applyNumberFormat="1" applyFont="1" applyFill="1" applyBorder="1" applyAlignment="1">
      <alignment horizontal="right" vertical="center"/>
    </xf>
    <xf numFmtId="0" fontId="2" fillId="2" borderId="10" xfId="1" applyNumberFormat="1" applyFont="1" applyFill="1" applyBorder="1" applyAlignment="1">
      <alignment vertical="center"/>
    </xf>
    <xf numFmtId="166" fontId="2" fillId="6" borderId="7" xfId="1" applyNumberFormat="1" applyFont="1" applyFill="1" applyBorder="1" applyAlignment="1">
      <alignment vertical="center"/>
    </xf>
    <xf numFmtId="166" fontId="2" fillId="6" borderId="8" xfId="1" applyNumberFormat="1" applyFont="1" applyFill="1" applyBorder="1" applyAlignment="1">
      <alignment vertical="center"/>
    </xf>
    <xf numFmtId="0" fontId="11" fillId="0" borderId="0" xfId="0" applyFont="1" applyAlignment="1">
      <alignment vertical="top" wrapText="1"/>
    </xf>
    <xf numFmtId="0" fontId="11" fillId="0" borderId="1" xfId="0" applyFont="1" applyBorder="1" applyAlignment="1">
      <alignment vertical="top" wrapText="1"/>
    </xf>
    <xf numFmtId="0" fontId="12" fillId="0" borderId="0" xfId="0" applyFont="1" applyAlignment="1">
      <alignment vertical="top" wrapText="1"/>
    </xf>
    <xf numFmtId="0" fontId="18" fillId="2" borderId="0" xfId="0" applyFont="1" applyFill="1" applyAlignment="1">
      <alignment vertical="top" wrapText="1"/>
    </xf>
    <xf numFmtId="0" fontId="19" fillId="9" borderId="5" xfId="0" applyFont="1" applyFill="1" applyBorder="1" applyAlignment="1">
      <alignment vertical="center"/>
    </xf>
    <xf numFmtId="0" fontId="20" fillId="2" borderId="0" xfId="0" applyFont="1" applyFill="1" applyAlignment="1">
      <alignment vertical="center"/>
    </xf>
    <xf numFmtId="0" fontId="21" fillId="2" borderId="0" xfId="0" applyFont="1" applyFill="1" applyAlignment="1">
      <alignment vertical="top" textRotation="90"/>
    </xf>
    <xf numFmtId="0" fontId="22" fillId="9" borderId="5" xfId="0" applyFont="1" applyFill="1" applyBorder="1" applyAlignment="1">
      <alignment vertical="center"/>
    </xf>
    <xf numFmtId="0" fontId="23" fillId="9" borderId="5" xfId="0" applyFont="1" applyFill="1" applyBorder="1" applyAlignment="1">
      <alignment vertical="center"/>
    </xf>
    <xf numFmtId="0" fontId="15" fillId="2" borderId="0" xfId="0" applyFont="1" applyFill="1" applyAlignment="1">
      <alignment vertical="center"/>
    </xf>
    <xf numFmtId="0" fontId="8" fillId="2" borderId="7" xfId="0" applyFont="1" applyFill="1" applyBorder="1" applyAlignment="1">
      <alignment vertical="center"/>
    </xf>
    <xf numFmtId="0" fontId="24" fillId="2" borderId="0" xfId="0" applyFont="1" applyFill="1" applyAlignment="1">
      <alignment vertical="center"/>
    </xf>
    <xf numFmtId="0" fontId="25" fillId="2" borderId="0" xfId="0" applyFont="1" applyFill="1" applyAlignment="1">
      <alignment vertical="top" textRotation="90"/>
    </xf>
    <xf numFmtId="0" fontId="26" fillId="10" borderId="0" xfId="0" applyFont="1" applyFill="1" applyAlignment="1">
      <alignment vertical="center"/>
    </xf>
    <xf numFmtId="0" fontId="26" fillId="10" borderId="12" xfId="0" applyFont="1" applyFill="1" applyBorder="1" applyAlignment="1">
      <alignment vertical="center"/>
    </xf>
    <xf numFmtId="0" fontId="26" fillId="2" borderId="0" xfId="0" applyFont="1" applyFill="1" applyAlignment="1">
      <alignment vertical="center"/>
    </xf>
    <xf numFmtId="0" fontId="9" fillId="10" borderId="0" xfId="0" applyFont="1" applyFill="1" applyAlignment="1">
      <alignment vertical="center"/>
    </xf>
    <xf numFmtId="0" fontId="27" fillId="10" borderId="0" xfId="0" applyFont="1" applyFill="1" applyAlignment="1">
      <alignment vertical="center"/>
    </xf>
    <xf numFmtId="167" fontId="2" fillId="2" borderId="6" xfId="1" applyNumberFormat="1" applyFont="1" applyFill="1" applyBorder="1" applyAlignment="1">
      <alignment vertical="center"/>
    </xf>
    <xf numFmtId="167" fontId="2" fillId="2" borderId="7" xfId="1" applyNumberFormat="1" applyFont="1" applyFill="1" applyBorder="1" applyAlignment="1">
      <alignment vertical="center"/>
    </xf>
    <xf numFmtId="167" fontId="9" fillId="5" borderId="2" xfId="0" applyNumberFormat="1" applyFont="1" applyFill="1" applyBorder="1" applyAlignment="1">
      <alignment vertical="center"/>
    </xf>
    <xf numFmtId="167" fontId="9" fillId="5" borderId="8" xfId="0" applyNumberFormat="1" applyFont="1" applyFill="1" applyBorder="1" applyAlignment="1">
      <alignment vertical="center"/>
    </xf>
    <xf numFmtId="3" fontId="2" fillId="2" borderId="7" xfId="0" applyNumberFormat="1" applyFont="1" applyFill="1" applyBorder="1" applyAlignment="1">
      <alignment vertical="center"/>
    </xf>
    <xf numFmtId="0" fontId="2" fillId="2" borderId="11" xfId="0" applyFont="1" applyFill="1" applyBorder="1" applyAlignment="1">
      <alignment vertical="center"/>
    </xf>
    <xf numFmtId="3" fontId="2" fillId="2" borderId="12" xfId="0" applyNumberFormat="1" applyFont="1" applyFill="1" applyBorder="1" applyAlignment="1">
      <alignment vertical="center"/>
    </xf>
    <xf numFmtId="0" fontId="10" fillId="2" borderId="0" xfId="0" applyFont="1" applyFill="1" applyAlignment="1">
      <alignment vertical="center"/>
    </xf>
    <xf numFmtId="3" fontId="2" fillId="2" borderId="0" xfId="0" applyNumberFormat="1" applyFont="1" applyFill="1" applyAlignment="1">
      <alignment vertical="center"/>
    </xf>
    <xf numFmtId="0" fontId="28" fillId="11" borderId="5" xfId="0" applyFont="1" applyFill="1" applyBorder="1" applyAlignment="1">
      <alignment horizontal="left" vertical="center"/>
    </xf>
    <xf numFmtId="3" fontId="2" fillId="2" borderId="6" xfId="1" applyNumberFormat="1" applyFont="1" applyFill="1" applyBorder="1" applyAlignment="1">
      <alignment vertical="center"/>
    </xf>
    <xf numFmtId="3" fontId="2" fillId="6" borderId="7" xfId="1" applyNumberFormat="1" applyFont="1" applyFill="1" applyBorder="1" applyAlignment="1">
      <alignment vertical="center"/>
    </xf>
    <xf numFmtId="3" fontId="2" fillId="2" borderId="7" xfId="1" applyNumberFormat="1" applyFont="1" applyFill="1" applyBorder="1" applyAlignment="1">
      <alignment vertical="center"/>
    </xf>
    <xf numFmtId="3" fontId="9" fillId="5" borderId="8" xfId="1" applyNumberFormat="1" applyFont="1" applyFill="1" applyBorder="1" applyAlignment="1">
      <alignment vertical="center"/>
    </xf>
    <xf numFmtId="3" fontId="3" fillId="2" borderId="0" xfId="0" applyNumberFormat="1" applyFont="1" applyFill="1" applyAlignment="1">
      <alignment vertical="center"/>
    </xf>
    <xf numFmtId="3" fontId="2" fillId="2" borderId="14" xfId="0" applyNumberFormat="1" applyFont="1" applyFill="1" applyBorder="1" applyAlignment="1">
      <alignment vertical="center"/>
    </xf>
    <xf numFmtId="3" fontId="10" fillId="9" borderId="1" xfId="0" applyNumberFormat="1" applyFont="1" applyFill="1" applyBorder="1" applyAlignment="1">
      <alignment vertical="center"/>
    </xf>
    <xf numFmtId="3" fontId="9" fillId="7" borderId="24" xfId="1" applyNumberFormat="1" applyFont="1" applyFill="1" applyBorder="1" applyAlignment="1">
      <alignment vertical="center"/>
    </xf>
    <xf numFmtId="3" fontId="19" fillId="9" borderId="5" xfId="0" applyNumberFormat="1" applyFont="1" applyFill="1" applyBorder="1" applyAlignment="1">
      <alignment vertical="center"/>
    </xf>
    <xf numFmtId="3" fontId="20" fillId="2" borderId="0" xfId="0" applyNumberFormat="1" applyFont="1" applyFill="1" applyAlignment="1">
      <alignment vertical="center"/>
    </xf>
    <xf numFmtId="0" fontId="2" fillId="4" borderId="15" xfId="0" applyFont="1" applyFill="1" applyBorder="1" applyAlignment="1" applyProtection="1">
      <alignment vertical="center"/>
      <protection locked="0"/>
    </xf>
    <xf numFmtId="0" fontId="2" fillId="4" borderId="10" xfId="0" applyFont="1" applyFill="1" applyBorder="1" applyAlignment="1" applyProtection="1">
      <alignment vertical="center"/>
      <protection locked="0"/>
    </xf>
    <xf numFmtId="0" fontId="2" fillId="4" borderId="17" xfId="0" applyFont="1" applyFill="1" applyBorder="1" applyAlignment="1" applyProtection="1">
      <alignment vertical="center"/>
      <protection locked="0"/>
    </xf>
    <xf numFmtId="164" fontId="8" fillId="4" borderId="7" xfId="3" applyNumberFormat="1" applyFont="1" applyFill="1" applyBorder="1" applyAlignment="1" applyProtection="1">
      <alignment vertical="center"/>
      <protection locked="0"/>
    </xf>
    <xf numFmtId="167" fontId="2" fillId="4" borderId="6" xfId="1" applyNumberFormat="1" applyFont="1" applyFill="1" applyBorder="1" applyAlignment="1" applyProtection="1">
      <alignment vertical="center"/>
      <protection locked="0"/>
    </xf>
    <xf numFmtId="167" fontId="2" fillId="4" borderId="7" xfId="1" applyNumberFormat="1" applyFont="1" applyFill="1" applyBorder="1" applyAlignment="1" applyProtection="1">
      <alignment vertical="center"/>
      <protection locked="0"/>
    </xf>
    <xf numFmtId="0" fontId="2" fillId="2" borderId="0" xfId="0" applyFont="1" applyFill="1" applyAlignment="1" applyProtection="1">
      <alignment vertical="center" wrapText="1"/>
      <protection locked="0"/>
    </xf>
    <xf numFmtId="3" fontId="2" fillId="4" borderId="7" xfId="0" applyNumberFormat="1" applyFont="1" applyFill="1" applyBorder="1" applyAlignment="1" applyProtection="1">
      <alignment vertical="center"/>
      <protection locked="0"/>
    </xf>
    <xf numFmtId="3" fontId="11" fillId="2" borderId="19" xfId="1" applyNumberFormat="1" applyFont="1" applyFill="1" applyBorder="1"/>
    <xf numFmtId="3" fontId="11" fillId="2" borderId="7" xfId="1" applyNumberFormat="1" applyFont="1" applyFill="1" applyBorder="1"/>
    <xf numFmtId="3" fontId="11" fillId="2" borderId="8" xfId="1" applyNumberFormat="1" applyFont="1" applyFill="1" applyBorder="1"/>
    <xf numFmtId="0" fontId="29" fillId="2" borderId="0" xfId="0" applyFont="1" applyFill="1" applyAlignment="1">
      <alignment vertical="top" textRotation="90" wrapText="1"/>
    </xf>
    <xf numFmtId="0" fontId="10" fillId="3" borderId="3" xfId="0" applyFont="1" applyFill="1" applyBorder="1" applyAlignment="1">
      <alignment vertical="center"/>
    </xf>
    <xf numFmtId="0" fontId="9" fillId="3" borderId="1" xfId="0" applyFont="1" applyFill="1" applyBorder="1" applyAlignment="1">
      <alignment vertical="center"/>
    </xf>
    <xf numFmtId="168" fontId="2" fillId="2" borderId="6" xfId="1" applyNumberFormat="1" applyFont="1" applyFill="1" applyBorder="1" applyAlignment="1">
      <alignment vertical="center"/>
    </xf>
    <xf numFmtId="9" fontId="2" fillId="2" borderId="6" xfId="3" applyFont="1" applyFill="1" applyBorder="1" applyAlignment="1">
      <alignment vertical="center"/>
    </xf>
    <xf numFmtId="168" fontId="2" fillId="2" borderId="7" xfId="1" applyNumberFormat="1" applyFont="1" applyFill="1" applyBorder="1" applyAlignment="1">
      <alignment vertical="center"/>
    </xf>
    <xf numFmtId="9" fontId="2" fillId="2" borderId="7" xfId="3" applyFont="1" applyFill="1" applyBorder="1" applyAlignment="1">
      <alignment vertical="center"/>
    </xf>
    <xf numFmtId="168" fontId="9" fillId="5" borderId="8" xfId="1" applyNumberFormat="1" applyFont="1" applyFill="1" applyBorder="1" applyAlignment="1">
      <alignment vertical="center"/>
    </xf>
    <xf numFmtId="9" fontId="9" fillId="5" borderId="8" xfId="3" applyFont="1" applyFill="1" applyBorder="1" applyAlignment="1">
      <alignment vertical="center"/>
    </xf>
    <xf numFmtId="3" fontId="21" fillId="2" borderId="0" xfId="0" applyNumberFormat="1" applyFont="1" applyFill="1" applyAlignment="1">
      <alignment vertical="top" wrapText="1"/>
    </xf>
    <xf numFmtId="3" fontId="22" fillId="7" borderId="23" xfId="0" applyNumberFormat="1" applyFont="1" applyFill="1" applyBorder="1" applyAlignment="1">
      <alignment vertical="center"/>
    </xf>
    <xf numFmtId="3" fontId="22" fillId="7" borderId="24" xfId="1" applyNumberFormat="1" applyFont="1" applyFill="1" applyBorder="1" applyAlignment="1">
      <alignment vertical="center"/>
    </xf>
    <xf numFmtId="3" fontId="30" fillId="2" borderId="0" xfId="0" applyNumberFormat="1" applyFont="1" applyFill="1" applyAlignment="1">
      <alignment vertical="center"/>
    </xf>
    <xf numFmtId="0" fontId="6" fillId="2" borderId="0" xfId="0" applyFont="1" applyFill="1" applyAlignment="1">
      <alignment horizontal="center" vertical="top" textRotation="90"/>
    </xf>
    <xf numFmtId="0" fontId="2" fillId="2" borderId="2" xfId="0" applyFont="1" applyFill="1" applyBorder="1" applyAlignment="1">
      <alignment vertical="center"/>
    </xf>
    <xf numFmtId="166" fontId="11" fillId="2" borderId="19" xfId="1" applyNumberFormat="1" applyFont="1" applyFill="1" applyBorder="1"/>
    <xf numFmtId="166" fontId="11" fillId="2" borderId="6" xfId="1" applyNumberFormat="1" applyFont="1" applyFill="1" applyBorder="1"/>
    <xf numFmtId="3" fontId="2" fillId="2" borderId="19" xfId="1" applyNumberFormat="1" applyFont="1" applyFill="1" applyBorder="1" applyAlignment="1">
      <alignment vertical="center"/>
    </xf>
    <xf numFmtId="3" fontId="2" fillId="2" borderId="8" xfId="1" applyNumberFormat="1" applyFont="1" applyFill="1" applyBorder="1" applyAlignment="1">
      <alignment vertical="center"/>
    </xf>
    <xf numFmtId="3" fontId="10" fillId="2" borderId="0" xfId="0" applyNumberFormat="1" applyFont="1" applyFill="1" applyAlignment="1">
      <alignment vertical="center"/>
    </xf>
    <xf numFmtId="3" fontId="2" fillId="2" borderId="0" xfId="1" applyNumberFormat="1" applyFont="1" applyFill="1" applyBorder="1" applyAlignment="1">
      <alignment vertical="center"/>
    </xf>
    <xf numFmtId="3" fontId="9" fillId="2" borderId="0" xfId="1" applyNumberFormat="1" applyFont="1" applyFill="1" applyBorder="1" applyAlignment="1">
      <alignment vertical="center"/>
    </xf>
    <xf numFmtId="0" fontId="25" fillId="2" borderId="0" xfId="0" applyFont="1" applyFill="1" applyAlignment="1">
      <alignment vertical="top" wrapText="1"/>
    </xf>
    <xf numFmtId="3" fontId="9" fillId="2" borderId="0" xfId="0" applyNumberFormat="1" applyFont="1" applyFill="1" applyAlignment="1">
      <alignment vertical="center"/>
    </xf>
    <xf numFmtId="0" fontId="9" fillId="2" borderId="0" xfId="0" applyFont="1" applyFill="1" applyAlignment="1">
      <alignment vertical="center"/>
    </xf>
    <xf numFmtId="4" fontId="2" fillId="2" borderId="0" xfId="0" applyNumberFormat="1" applyFont="1" applyFill="1" applyAlignment="1">
      <alignment vertical="center"/>
    </xf>
    <xf numFmtId="0" fontId="9" fillId="3" borderId="1" xfId="0" applyFont="1" applyFill="1" applyBorder="1" applyAlignment="1">
      <alignment horizontal="center" vertical="center" wrapText="1"/>
    </xf>
    <xf numFmtId="3" fontId="11" fillId="2" borderId="19" xfId="2" applyNumberFormat="1" applyFont="1" applyFill="1" applyBorder="1"/>
    <xf numFmtId="3" fontId="11" fillId="2" borderId="7" xfId="2" applyNumberFormat="1" applyFont="1" applyFill="1" applyBorder="1"/>
    <xf numFmtId="3" fontId="11" fillId="2" borderId="8" xfId="2" applyNumberFormat="1" applyFont="1" applyFill="1" applyBorder="1"/>
    <xf numFmtId="169" fontId="11" fillId="2" borderId="7" xfId="2" applyNumberFormat="1" applyFont="1" applyFill="1" applyBorder="1"/>
    <xf numFmtId="169" fontId="11" fillId="2" borderId="8" xfId="2" applyNumberFormat="1" applyFont="1" applyFill="1" applyBorder="1"/>
    <xf numFmtId="170" fontId="11" fillId="4" borderId="19" xfId="2" applyNumberFormat="1" applyFont="1" applyFill="1" applyBorder="1" applyProtection="1">
      <protection locked="0"/>
    </xf>
    <xf numFmtId="170" fontId="11" fillId="4" borderId="20" xfId="2" applyNumberFormat="1" applyFont="1" applyFill="1" applyBorder="1" applyProtection="1">
      <protection locked="0"/>
    </xf>
    <xf numFmtId="170" fontId="11" fillId="4" borderId="7" xfId="2" applyNumberFormat="1" applyFont="1" applyFill="1" applyBorder="1" applyProtection="1">
      <protection locked="0"/>
    </xf>
    <xf numFmtId="170" fontId="11" fillId="4" borderId="21" xfId="2" applyNumberFormat="1" applyFont="1" applyFill="1" applyBorder="1" applyProtection="1">
      <protection locked="0"/>
    </xf>
    <xf numFmtId="170" fontId="11" fillId="4" borderId="8" xfId="2" applyNumberFormat="1" applyFont="1" applyFill="1" applyBorder="1" applyProtection="1">
      <protection locked="0"/>
    </xf>
    <xf numFmtId="170" fontId="11" fillId="4" borderId="22" xfId="2" applyNumberFormat="1" applyFont="1" applyFill="1" applyBorder="1" applyProtection="1">
      <protection locked="0"/>
    </xf>
    <xf numFmtId="170" fontId="11" fillId="4" borderId="6" xfId="2" applyNumberFormat="1" applyFont="1" applyFill="1" applyBorder="1" applyProtection="1">
      <protection locked="0"/>
    </xf>
    <xf numFmtId="3" fontId="9" fillId="5" borderId="8" xfId="0" applyNumberFormat="1" applyFont="1" applyFill="1" applyBorder="1" applyAlignment="1">
      <alignment vertical="center"/>
    </xf>
    <xf numFmtId="3" fontId="8" fillId="2" borderId="7" xfId="0" applyNumberFormat="1" applyFont="1" applyFill="1" applyBorder="1" applyAlignment="1">
      <alignment vertical="center"/>
    </xf>
    <xf numFmtId="2" fontId="2" fillId="4" borderId="20" xfId="2" applyNumberFormat="1" applyFont="1" applyFill="1" applyBorder="1" applyAlignment="1" applyProtection="1">
      <alignment vertical="center"/>
      <protection locked="0"/>
    </xf>
    <xf numFmtId="2" fontId="2" fillId="4" borderId="21" xfId="2" applyNumberFormat="1" applyFont="1" applyFill="1" applyBorder="1" applyAlignment="1" applyProtection="1">
      <alignment vertical="center"/>
      <protection locked="0"/>
    </xf>
    <xf numFmtId="0" fontId="12" fillId="0" borderId="1" xfId="0" applyFont="1" applyBorder="1" applyAlignment="1">
      <alignment vertical="top" wrapText="1"/>
    </xf>
    <xf numFmtId="0" fontId="9" fillId="3" borderId="3" xfId="0" applyFont="1" applyFill="1" applyBorder="1" applyAlignment="1">
      <alignment vertical="center"/>
    </xf>
    <xf numFmtId="3" fontId="22" fillId="2" borderId="25" xfId="0" applyNumberFormat="1" applyFont="1" applyFill="1" applyBorder="1" applyAlignment="1">
      <alignment vertical="center"/>
    </xf>
    <xf numFmtId="3" fontId="22" fillId="2" borderId="26" xfId="1" applyNumberFormat="1" applyFont="1" applyFill="1" applyBorder="1" applyAlignment="1">
      <alignment vertical="center"/>
    </xf>
    <xf numFmtId="3" fontId="22" fillId="2" borderId="11" xfId="1" applyNumberFormat="1" applyFont="1" applyFill="1" applyBorder="1" applyAlignment="1">
      <alignment vertical="center"/>
    </xf>
    <xf numFmtId="3" fontId="22" fillId="2" borderId="27" xfId="0" applyNumberFormat="1" applyFont="1" applyFill="1" applyBorder="1" applyAlignment="1">
      <alignment vertical="center"/>
    </xf>
    <xf numFmtId="3" fontId="22" fillId="2" borderId="0" xfId="1" applyNumberFormat="1" applyFont="1" applyFill="1" applyBorder="1" applyAlignment="1">
      <alignment vertical="center"/>
    </xf>
    <xf numFmtId="3" fontId="22" fillId="2" borderId="28" xfId="1" applyNumberFormat="1" applyFont="1" applyFill="1" applyBorder="1" applyAlignment="1">
      <alignment vertical="center"/>
    </xf>
    <xf numFmtId="3" fontId="22" fillId="2" borderId="29" xfId="0" applyNumberFormat="1" applyFont="1" applyFill="1" applyBorder="1" applyAlignment="1">
      <alignment vertical="center"/>
    </xf>
    <xf numFmtId="3" fontId="22" fillId="2" borderId="14" xfId="1" applyNumberFormat="1" applyFont="1" applyFill="1" applyBorder="1" applyAlignment="1">
      <alignment vertical="center"/>
    </xf>
    <xf numFmtId="3" fontId="22" fillId="2" borderId="9" xfId="1" applyNumberFormat="1" applyFont="1" applyFill="1" applyBorder="1" applyAlignment="1">
      <alignment vertical="center"/>
    </xf>
    <xf numFmtId="0" fontId="2" fillId="2" borderId="7" xfId="0" applyFont="1" applyFill="1" applyBorder="1" applyAlignment="1">
      <alignment vertical="center"/>
    </xf>
    <xf numFmtId="3" fontId="22" fillId="2" borderId="21" xfId="1" applyNumberFormat="1" applyFont="1" applyFill="1" applyBorder="1" applyAlignment="1">
      <alignment vertical="center"/>
    </xf>
    <xf numFmtId="3" fontId="22" fillId="2" borderId="10" xfId="1" applyNumberFormat="1" applyFont="1" applyFill="1" applyBorder="1" applyAlignment="1">
      <alignment vertical="center"/>
    </xf>
    <xf numFmtId="0" fontId="2" fillId="2" borderId="6" xfId="0" applyFont="1" applyFill="1" applyBorder="1" applyAlignment="1">
      <alignment vertical="center"/>
    </xf>
    <xf numFmtId="2" fontId="2" fillId="4" borderId="18" xfId="2" applyNumberFormat="1" applyFont="1" applyFill="1" applyBorder="1" applyAlignment="1" applyProtection="1">
      <alignment vertical="center"/>
      <protection locked="0"/>
    </xf>
    <xf numFmtId="0" fontId="2" fillId="4" borderId="11" xfId="0" applyFont="1" applyFill="1" applyBorder="1" applyAlignment="1" applyProtection="1">
      <alignment vertical="center"/>
      <protection locked="0"/>
    </xf>
    <xf numFmtId="0" fontId="6" fillId="2" borderId="0" xfId="0" applyFont="1" applyFill="1" applyAlignment="1">
      <alignment horizontal="center" vertical="top" textRotation="90"/>
    </xf>
  </cellXfs>
  <cellStyles count="4">
    <cellStyle name="Komma" xfId="1" builtinId="3"/>
    <cellStyle name="Procent" xfId="3" builtinId="5"/>
    <cellStyle name="Standaard" xfId="0" builtinId="0"/>
    <cellStyle name="Valuta" xfId="2" builtinId="4"/>
  </cellStyles>
  <dxfs count="9">
    <dxf>
      <fill>
        <patternFill>
          <bgColor theme="0"/>
        </patternFill>
      </fill>
    </dxf>
    <dxf>
      <fill>
        <patternFill>
          <bgColor theme="0" tint="-4.9989318521683403E-2"/>
        </patternFill>
      </fill>
    </dxf>
    <dxf>
      <fill>
        <patternFill>
          <bgColor theme="0"/>
        </patternFill>
      </fill>
    </dxf>
    <dxf>
      <fill>
        <patternFill>
          <bgColor theme="0" tint="-4.9989318521683403E-2"/>
        </patternFill>
      </fill>
    </dxf>
    <dxf>
      <font>
        <b/>
        <i val="0"/>
        <strike val="0"/>
      </font>
    </dxf>
    <dxf>
      <font>
        <b/>
        <i val="0"/>
        <strike val="0"/>
      </font>
    </dxf>
    <dxf>
      <font>
        <b/>
        <i val="0"/>
        <strike val="0"/>
      </font>
      <border>
        <top style="thin">
          <color theme="3"/>
        </top>
      </border>
    </dxf>
    <dxf>
      <font>
        <b/>
        <i val="0"/>
        <strike val="0"/>
        <color theme="3"/>
      </font>
    </dxf>
    <dxf>
      <font>
        <strike val="0"/>
      </font>
      <fill>
        <patternFill>
          <bgColor theme="0"/>
        </patternFill>
      </fill>
      <border diagonalUp="0" diagonalDown="0">
        <left/>
        <right/>
        <top/>
        <bottom/>
        <vertical/>
        <horizontal style="thin">
          <color theme="0" tint="-0.14996795556505021"/>
        </horizontal>
      </border>
    </dxf>
  </dxfs>
  <tableStyles count="1" defaultTableStyle="HG_Tabel" defaultPivotStyle="PivotStyleLight16">
    <tableStyle name="HG_Tabel" pivot="0" count="9" xr9:uid="{00000000-0011-0000-FFFF-FFFF00000000}">
      <tableStyleElement type="wholeTable" dxfId="8"/>
      <tableStyleElement type="headerRow" dxfId="7"/>
      <tableStyleElement type="totalRow" dxfId="6"/>
      <tableStyleElement type="firstColumn" dxfId="5"/>
      <tableStyleElement type="lastColumn" dxfId="4"/>
      <tableStyleElement type="firstRowStripe" dxfId="3"/>
      <tableStyleElement type="secondRowStripe" dxfId="2"/>
      <tableStyleElement type="firstColumnStripe" dxfId="1"/>
      <tableStyleElement type="secondColumnStripe" dxfId="0"/>
    </tableStyle>
  </tableStyles>
  <colors>
    <mruColors>
      <color rgb="FF3CA78D"/>
      <color rgb="FF003C68"/>
      <color rgb="FFC1E4FF"/>
      <color rgb="FF86CCFF"/>
      <color rgb="FF4AB3FF"/>
      <color rgb="FF6784C1"/>
      <color rgb="FF94D3E5"/>
      <color rgb="FF0077A6"/>
      <color rgb="FF00506E"/>
      <color rgb="FF97D1C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5</xdr:row>
      <xdr:rowOff>28575</xdr:rowOff>
    </xdr:from>
    <xdr:to>
      <xdr:col>2</xdr:col>
      <xdr:colOff>12065</xdr:colOff>
      <xdr:row>5</xdr:row>
      <xdr:rowOff>149414</xdr:rowOff>
    </xdr:to>
    <xdr:pic>
      <xdr:nvPicPr>
        <xdr:cNvPr id="2" name="Afbeelding 1">
          <a:extLst>
            <a:ext uri="{FF2B5EF4-FFF2-40B4-BE49-F238E27FC236}">
              <a16:creationId xmlns:a16="http://schemas.microsoft.com/office/drawing/2014/main" id="{5E910C37-C87C-4122-95C4-84B0355CB9D4}"/>
            </a:ext>
          </a:extLst>
        </xdr:cNvPr>
        <xdr:cNvPicPr>
          <a:picLocks noChangeAspect="1"/>
        </xdr:cNvPicPr>
      </xdr:nvPicPr>
      <xdr:blipFill>
        <a:blip xmlns:r="http://schemas.openxmlformats.org/officeDocument/2006/relationships" r:embed="rId1"/>
        <a:stretch>
          <a:fillRect/>
        </a:stretch>
      </xdr:blipFill>
      <xdr:spPr>
        <a:xfrm>
          <a:off x="8477250" y="3095625"/>
          <a:ext cx="366713" cy="118934"/>
        </a:xfrm>
        <a:prstGeom prst="rect">
          <a:avLst/>
        </a:prstGeom>
      </xdr:spPr>
    </xdr:pic>
    <xdr:clientData/>
  </xdr:twoCellAnchor>
  <xdr:oneCellAnchor>
    <xdr:from>
      <xdr:col>2</xdr:col>
      <xdr:colOff>0</xdr:colOff>
      <xdr:row>8</xdr:row>
      <xdr:rowOff>28575</xdr:rowOff>
    </xdr:from>
    <xdr:ext cx="0" cy="118934"/>
    <xdr:pic>
      <xdr:nvPicPr>
        <xdr:cNvPr id="3" name="Afbeelding 2">
          <a:extLst>
            <a:ext uri="{FF2B5EF4-FFF2-40B4-BE49-F238E27FC236}">
              <a16:creationId xmlns:a16="http://schemas.microsoft.com/office/drawing/2014/main" id="{FB041559-90BA-4EC1-993E-488520C67B68}"/>
            </a:ext>
          </a:extLst>
        </xdr:cNvPr>
        <xdr:cNvPicPr>
          <a:picLocks noChangeAspect="1"/>
        </xdr:cNvPicPr>
      </xdr:nvPicPr>
      <xdr:blipFill>
        <a:blip xmlns:r="http://schemas.openxmlformats.org/officeDocument/2006/relationships" r:embed="rId1"/>
        <a:stretch>
          <a:fillRect/>
        </a:stretch>
      </xdr:blipFill>
      <xdr:spPr>
        <a:xfrm>
          <a:off x="8477250" y="3095625"/>
          <a:ext cx="0" cy="118934"/>
        </a:xfrm>
        <a:prstGeom prst="rect">
          <a:avLst/>
        </a:prstGeom>
      </xdr:spPr>
    </xdr:pic>
    <xdr:clientData/>
  </xdr:oneCellAnchor>
  <xdr:oneCellAnchor>
    <xdr:from>
      <xdr:col>2</xdr:col>
      <xdr:colOff>0</xdr:colOff>
      <xdr:row>10</xdr:row>
      <xdr:rowOff>0</xdr:rowOff>
    </xdr:from>
    <xdr:ext cx="0" cy="118934"/>
    <xdr:pic>
      <xdr:nvPicPr>
        <xdr:cNvPr id="4" name="Afbeelding 3">
          <a:extLst>
            <a:ext uri="{FF2B5EF4-FFF2-40B4-BE49-F238E27FC236}">
              <a16:creationId xmlns:a16="http://schemas.microsoft.com/office/drawing/2014/main" id="{3D6DC673-ED69-4A76-8318-43B42AC36EDB}"/>
            </a:ext>
          </a:extLst>
        </xdr:cNvPr>
        <xdr:cNvPicPr>
          <a:picLocks noChangeAspect="1"/>
        </xdr:cNvPicPr>
      </xdr:nvPicPr>
      <xdr:blipFill>
        <a:blip xmlns:r="http://schemas.openxmlformats.org/officeDocument/2006/relationships" r:embed="rId1"/>
        <a:stretch>
          <a:fillRect/>
        </a:stretch>
      </xdr:blipFill>
      <xdr:spPr>
        <a:xfrm>
          <a:off x="8477250" y="2886075"/>
          <a:ext cx="0" cy="118934"/>
        </a:xfrm>
        <a:prstGeom prst="rect">
          <a:avLst/>
        </a:prstGeom>
      </xdr:spPr>
    </xdr:pic>
    <xdr:clientData/>
  </xdr:oneCellAnchor>
  <xdr:oneCellAnchor>
    <xdr:from>
      <xdr:col>2</xdr:col>
      <xdr:colOff>0</xdr:colOff>
      <xdr:row>8</xdr:row>
      <xdr:rowOff>0</xdr:rowOff>
    </xdr:from>
    <xdr:ext cx="0" cy="118934"/>
    <xdr:pic>
      <xdr:nvPicPr>
        <xdr:cNvPr id="5" name="Afbeelding 4">
          <a:extLst>
            <a:ext uri="{FF2B5EF4-FFF2-40B4-BE49-F238E27FC236}">
              <a16:creationId xmlns:a16="http://schemas.microsoft.com/office/drawing/2014/main" id="{E87A0465-FEAA-4227-BC36-288517CAD70D}"/>
            </a:ext>
          </a:extLst>
        </xdr:cNvPr>
        <xdr:cNvPicPr>
          <a:picLocks noChangeAspect="1"/>
        </xdr:cNvPicPr>
      </xdr:nvPicPr>
      <xdr:blipFill>
        <a:blip xmlns:r="http://schemas.openxmlformats.org/officeDocument/2006/relationships" r:embed="rId1"/>
        <a:stretch>
          <a:fillRect/>
        </a:stretch>
      </xdr:blipFill>
      <xdr:spPr>
        <a:xfrm>
          <a:off x="8477250" y="5124450"/>
          <a:ext cx="0" cy="118934"/>
        </a:xfrm>
        <a:prstGeom prst="rect">
          <a:avLst/>
        </a:prstGeom>
      </xdr:spPr>
    </xdr:pic>
    <xdr:clientData/>
  </xdr:oneCellAnchor>
  <xdr:twoCellAnchor editAs="oneCell">
    <xdr:from>
      <xdr:col>1</xdr:col>
      <xdr:colOff>13601702</xdr:colOff>
      <xdr:row>2</xdr:row>
      <xdr:rowOff>38102</xdr:rowOff>
    </xdr:from>
    <xdr:to>
      <xdr:col>1</xdr:col>
      <xdr:colOff>15200908</xdr:colOff>
      <xdr:row>3</xdr:row>
      <xdr:rowOff>43296</xdr:rowOff>
    </xdr:to>
    <xdr:pic>
      <xdr:nvPicPr>
        <xdr:cNvPr id="8" name="Afbeelding 7">
          <a:extLst>
            <a:ext uri="{FF2B5EF4-FFF2-40B4-BE49-F238E27FC236}">
              <a16:creationId xmlns:a16="http://schemas.microsoft.com/office/drawing/2014/main" id="{EFD79BD7-E91D-5E5C-731E-926ED8BB68BE}"/>
            </a:ext>
          </a:extLst>
        </xdr:cNvPr>
        <xdr:cNvPicPr>
          <a:picLocks noChangeAspect="1"/>
        </xdr:cNvPicPr>
      </xdr:nvPicPr>
      <xdr:blipFill>
        <a:blip xmlns:r="http://schemas.openxmlformats.org/officeDocument/2006/relationships" r:embed="rId2"/>
        <a:stretch>
          <a:fillRect/>
        </a:stretch>
      </xdr:blipFill>
      <xdr:spPr>
        <a:xfrm>
          <a:off x="13748907" y="375807"/>
          <a:ext cx="1599206" cy="1070262"/>
        </a:xfrm>
        <a:prstGeom prst="rect">
          <a:avLst/>
        </a:prstGeom>
      </xdr:spPr>
    </xdr:pic>
    <xdr:clientData/>
  </xdr:twoCellAnchor>
  <xdr:oneCellAnchor>
    <xdr:from>
      <xdr:col>2</xdr:col>
      <xdr:colOff>0</xdr:colOff>
      <xdr:row>13</xdr:row>
      <xdr:rowOff>0</xdr:rowOff>
    </xdr:from>
    <xdr:ext cx="0" cy="118934"/>
    <xdr:pic>
      <xdr:nvPicPr>
        <xdr:cNvPr id="6" name="Afbeelding 5">
          <a:extLst>
            <a:ext uri="{FF2B5EF4-FFF2-40B4-BE49-F238E27FC236}">
              <a16:creationId xmlns:a16="http://schemas.microsoft.com/office/drawing/2014/main" id="{D58139A3-EABB-4C9E-8A64-1422A6ECEE15}"/>
            </a:ext>
          </a:extLst>
        </xdr:cNvPr>
        <xdr:cNvPicPr>
          <a:picLocks noChangeAspect="1"/>
        </xdr:cNvPicPr>
      </xdr:nvPicPr>
      <xdr:blipFill>
        <a:blip xmlns:r="http://schemas.openxmlformats.org/officeDocument/2006/relationships" r:embed="rId1"/>
        <a:stretch>
          <a:fillRect/>
        </a:stretch>
      </xdr:blipFill>
      <xdr:spPr>
        <a:xfrm>
          <a:off x="15554325" y="5638800"/>
          <a:ext cx="0" cy="118934"/>
        </a:xfrm>
        <a:prstGeom prst="rect">
          <a:avLst/>
        </a:prstGeom>
      </xdr:spPr>
    </xdr:pic>
    <xdr:clientData/>
  </xdr:oneCellAnchor>
</xdr:wsDr>
</file>

<file path=xl/theme/theme1.xml><?xml version="1.0" encoding="utf-8"?>
<a:theme xmlns:a="http://schemas.openxmlformats.org/drawingml/2006/main" name="HG2023">
  <a:themeElements>
    <a:clrScheme name="HG2023">
      <a:dk1>
        <a:sysClr val="windowText" lastClr="000000"/>
      </a:dk1>
      <a:lt1>
        <a:sysClr val="window" lastClr="FFFFFF"/>
      </a:lt1>
      <a:dk2>
        <a:srgbClr val="34514F"/>
      </a:dk2>
      <a:lt2>
        <a:srgbClr val="FFFFFF"/>
      </a:lt2>
      <a:accent1>
        <a:srgbClr val="025157"/>
      </a:accent1>
      <a:accent2>
        <a:srgbClr val="FFC5F3"/>
      </a:accent2>
      <a:accent3>
        <a:srgbClr val="92003B"/>
      </a:accent3>
      <a:accent4>
        <a:srgbClr val="88B6F2"/>
      </a:accent4>
      <a:accent5>
        <a:srgbClr val="0455BF"/>
      </a:accent5>
      <a:accent6>
        <a:srgbClr val="02EC1E"/>
      </a:accent6>
      <a:hlink>
        <a:srgbClr val="000000"/>
      </a:hlink>
      <a:folHlink>
        <a:srgbClr val="FF3700"/>
      </a:folHlink>
    </a:clrScheme>
    <a:fontScheme name="HG2023">
      <a:majorFont>
        <a:latin typeface="Segoe UI"/>
        <a:ea typeface=""/>
        <a:cs typeface=""/>
      </a:majorFont>
      <a:minorFont>
        <a:latin typeface="Segoe UI"/>
        <a:ea typeface=""/>
        <a:cs typeface=""/>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0DB115-2FBC-418E-8FCE-13531D8B82F3}">
  <dimension ref="A1:BT230"/>
  <sheetViews>
    <sheetView zoomScale="110" zoomScaleNormal="110" workbookViewId="0">
      <selection activeCell="B24" sqref="B24"/>
    </sheetView>
  </sheetViews>
  <sheetFormatPr defaultColWidth="0" defaultRowHeight="0" customHeight="1" zeroHeight="1" x14ac:dyDescent="0.3"/>
  <cols>
    <col min="1" max="1" width="1.83203125" style="16" customWidth="1"/>
    <col min="2" max="2" width="202.25" style="27" customWidth="1"/>
    <col min="3" max="3" width="1.83203125" style="16" customWidth="1"/>
    <col min="4" max="72" width="0" style="16" hidden="1" customWidth="1"/>
    <col min="73" max="16384" width="9" style="16" hidden="1"/>
  </cols>
  <sheetData>
    <row r="1" spans="1:50" ht="11.5" x14ac:dyDescent="0.3">
      <c r="B1" s="16"/>
    </row>
    <row r="2" spans="1:50" ht="16.5" customHeight="1" x14ac:dyDescent="0.3">
      <c r="B2" s="44" t="s">
        <v>0</v>
      </c>
    </row>
    <row r="3" spans="1:50" s="29" customFormat="1" ht="92" x14ac:dyDescent="0.45">
      <c r="A3" s="28"/>
      <c r="B3" s="51" t="s">
        <v>1</v>
      </c>
      <c r="C3" s="28"/>
      <c r="D3" s="28"/>
      <c r="E3" s="28"/>
      <c r="F3" s="28"/>
      <c r="G3" s="28"/>
      <c r="H3" s="28"/>
      <c r="I3" s="28"/>
      <c r="J3" s="28"/>
      <c r="K3" s="28"/>
      <c r="L3" s="28"/>
      <c r="M3" s="28"/>
      <c r="N3" s="28"/>
      <c r="O3" s="28"/>
      <c r="P3" s="28"/>
      <c r="Q3" s="28"/>
      <c r="R3" s="28"/>
      <c r="S3" s="28"/>
      <c r="T3" s="28"/>
      <c r="U3" s="28"/>
      <c r="V3" s="28"/>
      <c r="W3" s="28"/>
      <c r="X3" s="28"/>
      <c r="Y3" s="28"/>
      <c r="Z3" s="28"/>
      <c r="AA3" s="28"/>
      <c r="AB3" s="28"/>
      <c r="AC3" s="28"/>
      <c r="AD3" s="28"/>
      <c r="AE3" s="28"/>
      <c r="AF3" s="28"/>
      <c r="AG3" s="28"/>
      <c r="AH3" s="28"/>
      <c r="AI3" s="28"/>
      <c r="AJ3" s="28"/>
      <c r="AK3" s="28"/>
      <c r="AL3" s="28"/>
      <c r="AM3" s="28"/>
      <c r="AN3" s="28"/>
      <c r="AO3" s="28"/>
      <c r="AP3" s="28"/>
      <c r="AQ3" s="28"/>
      <c r="AR3" s="28"/>
      <c r="AS3" s="28"/>
      <c r="AT3" s="28"/>
      <c r="AU3" s="28"/>
      <c r="AV3" s="28"/>
      <c r="AW3" s="28"/>
      <c r="AX3" s="28"/>
    </row>
    <row r="4" spans="1:50" ht="5.25" customHeight="1" x14ac:dyDescent="0.3">
      <c r="B4" s="16"/>
    </row>
    <row r="5" spans="1:50" ht="16.5" customHeight="1" x14ac:dyDescent="0.3">
      <c r="B5" s="44" t="s">
        <v>2</v>
      </c>
    </row>
    <row r="6" spans="1:50" s="29" customFormat="1" ht="184" x14ac:dyDescent="0.45">
      <c r="A6" s="28"/>
      <c r="B6" s="53" t="s">
        <v>3</v>
      </c>
      <c r="C6" s="28"/>
      <c r="D6" s="28"/>
      <c r="E6" s="28"/>
      <c r="F6" s="28"/>
      <c r="G6" s="28"/>
      <c r="H6" s="28"/>
      <c r="I6" s="28"/>
      <c r="J6" s="28"/>
      <c r="K6" s="28"/>
      <c r="L6" s="28"/>
      <c r="M6" s="28"/>
      <c r="N6" s="28"/>
      <c r="O6" s="28"/>
      <c r="P6" s="28"/>
      <c r="Q6" s="28"/>
      <c r="R6" s="28"/>
      <c r="S6" s="28"/>
      <c r="T6" s="28"/>
      <c r="U6" s="28"/>
      <c r="V6" s="28"/>
      <c r="W6" s="28"/>
      <c r="X6" s="28"/>
      <c r="Y6" s="28"/>
      <c r="Z6" s="28"/>
      <c r="AA6" s="28"/>
      <c r="AB6" s="28"/>
      <c r="AC6" s="28"/>
      <c r="AD6" s="28"/>
      <c r="AE6" s="28"/>
      <c r="AF6" s="28"/>
      <c r="AG6" s="28"/>
      <c r="AH6" s="28"/>
      <c r="AI6" s="28"/>
      <c r="AJ6" s="28"/>
      <c r="AK6" s="28"/>
      <c r="AL6" s="28"/>
      <c r="AM6" s="28"/>
      <c r="AN6" s="28"/>
      <c r="AO6" s="28"/>
      <c r="AP6" s="28"/>
      <c r="AQ6" s="28"/>
      <c r="AR6" s="28"/>
      <c r="AS6" s="28"/>
      <c r="AT6" s="28"/>
      <c r="AU6" s="28"/>
      <c r="AV6" s="28"/>
      <c r="AW6" s="28"/>
      <c r="AX6" s="28"/>
    </row>
    <row r="7" spans="1:50" ht="5.25" customHeight="1" x14ac:dyDescent="0.3">
      <c r="B7" s="16"/>
    </row>
    <row r="8" spans="1:50" ht="16.5" customHeight="1" x14ac:dyDescent="0.3">
      <c r="B8" s="44" t="s">
        <v>4</v>
      </c>
    </row>
    <row r="9" spans="1:50" s="29" customFormat="1" ht="23" x14ac:dyDescent="0.45">
      <c r="A9" s="28"/>
      <c r="B9" s="53" t="s">
        <v>5</v>
      </c>
      <c r="C9" s="28"/>
      <c r="D9" s="28"/>
      <c r="E9" s="28"/>
      <c r="F9" s="28"/>
      <c r="G9" s="28"/>
      <c r="H9" s="28"/>
      <c r="I9" s="28"/>
      <c r="J9" s="28"/>
      <c r="K9" s="28"/>
      <c r="L9" s="28"/>
      <c r="M9" s="28"/>
      <c r="N9" s="28"/>
      <c r="O9" s="28"/>
      <c r="P9" s="28"/>
      <c r="Q9" s="28"/>
      <c r="R9" s="28"/>
      <c r="S9" s="28"/>
      <c r="T9" s="28"/>
      <c r="U9" s="28"/>
      <c r="V9" s="28"/>
      <c r="W9" s="28"/>
      <c r="X9" s="28"/>
      <c r="Y9" s="28"/>
      <c r="Z9" s="28"/>
      <c r="AA9" s="28"/>
      <c r="AB9" s="28"/>
      <c r="AC9" s="28"/>
      <c r="AD9" s="28"/>
      <c r="AE9" s="28"/>
      <c r="AF9" s="28"/>
      <c r="AG9" s="28"/>
      <c r="AH9" s="28"/>
      <c r="AI9" s="28"/>
      <c r="AJ9" s="28"/>
      <c r="AK9" s="28"/>
      <c r="AL9" s="28"/>
      <c r="AM9" s="28"/>
      <c r="AN9" s="28"/>
      <c r="AO9" s="28"/>
      <c r="AP9" s="28"/>
      <c r="AQ9" s="28"/>
      <c r="AR9" s="28"/>
      <c r="AS9" s="28"/>
      <c r="AT9" s="28"/>
      <c r="AU9" s="28"/>
      <c r="AV9" s="28"/>
      <c r="AW9" s="28"/>
      <c r="AX9" s="28"/>
    </row>
    <row r="10" spans="1:50" ht="5.25" customHeight="1" x14ac:dyDescent="0.3">
      <c r="B10" s="16"/>
    </row>
    <row r="11" spans="1:50" ht="16.5" customHeight="1" x14ac:dyDescent="0.3">
      <c r="B11" s="44" t="s">
        <v>6</v>
      </c>
    </row>
    <row r="12" spans="1:50" s="29" customFormat="1" ht="23" x14ac:dyDescent="0.45">
      <c r="A12" s="28"/>
      <c r="B12" s="51" t="s">
        <v>7</v>
      </c>
      <c r="C12" s="28"/>
      <c r="D12" s="28"/>
      <c r="E12" s="28"/>
      <c r="F12" s="28"/>
      <c r="G12" s="28"/>
      <c r="H12" s="28"/>
      <c r="I12" s="28"/>
      <c r="J12" s="28"/>
      <c r="K12" s="28"/>
      <c r="L12" s="28"/>
      <c r="M12" s="28"/>
      <c r="N12" s="28"/>
      <c r="O12" s="28"/>
      <c r="P12" s="28"/>
      <c r="Q12" s="28"/>
      <c r="R12" s="28"/>
      <c r="S12" s="28"/>
      <c r="T12" s="28"/>
      <c r="U12" s="28"/>
      <c r="V12" s="28"/>
      <c r="W12" s="28"/>
      <c r="X12" s="28"/>
      <c r="Y12" s="28"/>
      <c r="Z12" s="28"/>
      <c r="AA12" s="28"/>
      <c r="AB12" s="28"/>
      <c r="AC12" s="28"/>
      <c r="AD12" s="28"/>
      <c r="AE12" s="28"/>
      <c r="AF12" s="28"/>
      <c r="AG12" s="28"/>
      <c r="AH12" s="28"/>
      <c r="AI12" s="28"/>
      <c r="AJ12" s="28"/>
      <c r="AK12" s="28"/>
      <c r="AL12" s="28"/>
      <c r="AM12" s="28"/>
      <c r="AN12" s="28"/>
      <c r="AO12" s="28"/>
      <c r="AP12" s="28"/>
      <c r="AQ12" s="28"/>
      <c r="AR12" s="28"/>
      <c r="AS12" s="28"/>
      <c r="AT12" s="28"/>
      <c r="AU12" s="28"/>
      <c r="AV12" s="28"/>
      <c r="AW12" s="28"/>
      <c r="AX12" s="28"/>
    </row>
    <row r="13" spans="1:50" ht="5.25" customHeight="1" x14ac:dyDescent="0.3">
      <c r="B13" s="16"/>
    </row>
    <row r="14" spans="1:50" ht="16.5" customHeight="1" x14ac:dyDescent="0.3">
      <c r="B14" s="44" t="s">
        <v>8</v>
      </c>
    </row>
    <row r="15" spans="1:50" s="29" customFormat="1" ht="23" x14ac:dyDescent="0.45">
      <c r="A15" s="28"/>
      <c r="B15" s="51" t="s">
        <v>9</v>
      </c>
      <c r="C15" s="28"/>
      <c r="D15" s="28"/>
      <c r="E15" s="28"/>
      <c r="F15" s="28"/>
      <c r="G15" s="28"/>
      <c r="H15" s="28"/>
      <c r="I15" s="28"/>
      <c r="J15" s="28"/>
      <c r="K15" s="28"/>
      <c r="L15" s="28"/>
      <c r="M15" s="28"/>
      <c r="N15" s="28"/>
      <c r="O15" s="28"/>
      <c r="P15" s="28"/>
      <c r="Q15" s="28"/>
      <c r="R15" s="28"/>
      <c r="S15" s="28"/>
      <c r="T15" s="28"/>
      <c r="U15" s="28"/>
      <c r="V15" s="28"/>
      <c r="W15" s="28"/>
      <c r="X15" s="28"/>
      <c r="Y15" s="28"/>
      <c r="Z15" s="28"/>
      <c r="AA15" s="28"/>
      <c r="AB15" s="28"/>
      <c r="AC15" s="28"/>
      <c r="AD15" s="28"/>
      <c r="AE15" s="28"/>
      <c r="AF15" s="28"/>
      <c r="AG15" s="28"/>
      <c r="AH15" s="28"/>
      <c r="AI15" s="28"/>
      <c r="AJ15" s="28"/>
      <c r="AK15" s="28"/>
      <c r="AL15" s="28"/>
      <c r="AM15" s="28"/>
      <c r="AN15" s="28"/>
      <c r="AO15" s="28"/>
      <c r="AP15" s="28"/>
      <c r="AQ15" s="28"/>
      <c r="AR15" s="28"/>
      <c r="AS15" s="28"/>
      <c r="AT15" s="28"/>
      <c r="AU15" s="28"/>
      <c r="AV15" s="28"/>
      <c r="AW15" s="28"/>
      <c r="AX15" s="28"/>
    </row>
    <row r="16" spans="1:50" ht="5.25" customHeight="1" x14ac:dyDescent="0.3">
      <c r="B16" s="16"/>
    </row>
    <row r="17" spans="1:50" ht="16.5" customHeight="1" x14ac:dyDescent="0.3">
      <c r="B17" s="44" t="s">
        <v>10</v>
      </c>
    </row>
    <row r="18" spans="1:50" s="29" customFormat="1" ht="23" x14ac:dyDescent="0.45">
      <c r="A18" s="28"/>
      <c r="B18" s="52" t="s">
        <v>11</v>
      </c>
      <c r="C18" s="28"/>
      <c r="D18" s="28"/>
      <c r="E18" s="28"/>
      <c r="F18" s="28"/>
      <c r="G18" s="28"/>
      <c r="H18" s="28"/>
      <c r="I18" s="28"/>
      <c r="J18" s="28"/>
      <c r="K18" s="28"/>
      <c r="L18" s="28"/>
      <c r="M18" s="28"/>
      <c r="N18" s="28"/>
      <c r="O18" s="28"/>
      <c r="P18" s="28"/>
      <c r="Q18" s="28"/>
      <c r="R18" s="28"/>
      <c r="S18" s="28"/>
      <c r="T18" s="28"/>
      <c r="U18" s="28"/>
      <c r="V18" s="28"/>
      <c r="W18" s="28"/>
      <c r="X18" s="28"/>
      <c r="Y18" s="28"/>
      <c r="Z18" s="28"/>
      <c r="AA18" s="28"/>
      <c r="AB18" s="28"/>
      <c r="AC18" s="28"/>
      <c r="AD18" s="28"/>
      <c r="AE18" s="28"/>
      <c r="AF18" s="28"/>
      <c r="AG18" s="28"/>
      <c r="AH18" s="28"/>
      <c r="AI18" s="28"/>
      <c r="AJ18" s="28"/>
      <c r="AK18" s="28"/>
      <c r="AL18" s="28"/>
      <c r="AM18" s="28"/>
      <c r="AN18" s="28"/>
      <c r="AO18" s="28"/>
      <c r="AP18" s="28"/>
      <c r="AQ18" s="28"/>
      <c r="AR18" s="28"/>
      <c r="AS18" s="28"/>
      <c r="AT18" s="28"/>
      <c r="AU18" s="28"/>
      <c r="AV18" s="28"/>
      <c r="AW18" s="28"/>
      <c r="AX18" s="28"/>
    </row>
    <row r="19" spans="1:50" ht="5.25" customHeight="1" x14ac:dyDescent="0.3">
      <c r="B19" s="16"/>
    </row>
    <row r="20" spans="1:50" ht="16.5" customHeight="1" x14ac:dyDescent="0.3">
      <c r="B20" s="44" t="s">
        <v>12</v>
      </c>
    </row>
    <row r="21" spans="1:50" s="29" customFormat="1" ht="80.5" x14ac:dyDescent="0.45">
      <c r="A21" s="28"/>
      <c r="B21" s="52" t="s">
        <v>13</v>
      </c>
      <c r="C21" s="28"/>
      <c r="D21" s="28"/>
      <c r="E21" s="28"/>
      <c r="F21" s="28"/>
      <c r="G21" s="28"/>
      <c r="H21" s="28"/>
      <c r="I21" s="28"/>
      <c r="J21" s="28"/>
      <c r="K21" s="28"/>
      <c r="L21" s="28"/>
      <c r="M21" s="28"/>
      <c r="N21" s="28"/>
      <c r="O21" s="28"/>
      <c r="P21" s="28"/>
      <c r="Q21" s="28"/>
      <c r="R21" s="28"/>
      <c r="S21" s="28"/>
      <c r="T21" s="28"/>
      <c r="U21" s="28"/>
      <c r="V21" s="28"/>
      <c r="W21" s="28"/>
      <c r="X21" s="28"/>
      <c r="Y21" s="28"/>
      <c r="Z21" s="28"/>
      <c r="AA21" s="28"/>
      <c r="AB21" s="28"/>
      <c r="AC21" s="28"/>
      <c r="AD21" s="28"/>
      <c r="AE21" s="28"/>
      <c r="AF21" s="28"/>
      <c r="AG21" s="28"/>
      <c r="AH21" s="28"/>
      <c r="AI21" s="28"/>
      <c r="AJ21" s="28"/>
      <c r="AK21" s="28"/>
      <c r="AL21" s="28"/>
      <c r="AM21" s="28"/>
      <c r="AN21" s="28"/>
      <c r="AO21" s="28"/>
      <c r="AP21" s="28"/>
      <c r="AQ21" s="28"/>
      <c r="AR21" s="28"/>
      <c r="AS21" s="28"/>
      <c r="AT21" s="28"/>
      <c r="AU21" s="28"/>
      <c r="AV21" s="28"/>
      <c r="AW21" s="28"/>
      <c r="AX21" s="28"/>
    </row>
    <row r="22" spans="1:50" ht="5.25" customHeight="1" x14ac:dyDescent="0.3">
      <c r="B22" s="16"/>
    </row>
    <row r="23" spans="1:50" ht="16.5" customHeight="1" x14ac:dyDescent="0.3">
      <c r="B23" s="44" t="s">
        <v>14</v>
      </c>
    </row>
    <row r="24" spans="1:50" s="29" customFormat="1" ht="80.5" x14ac:dyDescent="0.45">
      <c r="A24" s="28"/>
      <c r="B24" s="52" t="s">
        <v>13</v>
      </c>
      <c r="C24" s="28"/>
      <c r="D24" s="28"/>
      <c r="E24" s="28"/>
      <c r="F24" s="28"/>
      <c r="G24" s="28"/>
      <c r="H24" s="28"/>
      <c r="I24" s="28"/>
      <c r="J24" s="28"/>
      <c r="K24" s="28"/>
      <c r="L24" s="28"/>
      <c r="M24" s="28"/>
      <c r="N24" s="28"/>
      <c r="O24" s="28"/>
      <c r="P24" s="28"/>
      <c r="Q24" s="28"/>
      <c r="R24" s="28"/>
      <c r="S24" s="28"/>
      <c r="T24" s="28"/>
      <c r="U24" s="28"/>
      <c r="V24" s="28"/>
      <c r="W24" s="28"/>
      <c r="X24" s="28"/>
      <c r="Y24" s="28"/>
      <c r="Z24" s="28"/>
      <c r="AA24" s="28"/>
      <c r="AB24" s="28"/>
      <c r="AC24" s="28"/>
      <c r="AD24" s="28"/>
      <c r="AE24" s="28"/>
      <c r="AF24" s="28"/>
      <c r="AG24" s="28"/>
      <c r="AH24" s="28"/>
      <c r="AI24" s="28"/>
      <c r="AJ24" s="28"/>
      <c r="AK24" s="28"/>
      <c r="AL24" s="28"/>
      <c r="AM24" s="28"/>
      <c r="AN24" s="28"/>
      <c r="AO24" s="28"/>
      <c r="AP24" s="28"/>
      <c r="AQ24" s="28"/>
      <c r="AR24" s="28"/>
      <c r="AS24" s="28"/>
      <c r="AT24" s="28"/>
      <c r="AU24" s="28"/>
      <c r="AV24" s="28"/>
      <c r="AW24" s="28"/>
      <c r="AX24" s="28"/>
    </row>
    <row r="25" spans="1:50" ht="5.25" customHeight="1" x14ac:dyDescent="0.3">
      <c r="B25" s="16"/>
    </row>
    <row r="26" spans="1:50" ht="16.5" customHeight="1" x14ac:dyDescent="0.3">
      <c r="B26" s="44" t="s">
        <v>15</v>
      </c>
    </row>
    <row r="27" spans="1:50" s="29" customFormat="1" ht="23" x14ac:dyDescent="0.45">
      <c r="A27" s="28"/>
      <c r="B27" s="52" t="s">
        <v>16</v>
      </c>
      <c r="C27" s="28"/>
      <c r="D27" s="28"/>
      <c r="E27" s="28"/>
      <c r="F27" s="28"/>
      <c r="G27" s="28"/>
      <c r="H27" s="28"/>
      <c r="I27" s="28"/>
      <c r="J27" s="28"/>
      <c r="K27" s="28"/>
      <c r="L27" s="28"/>
      <c r="M27" s="28"/>
      <c r="N27" s="28"/>
      <c r="O27" s="28"/>
      <c r="P27" s="28"/>
      <c r="Q27" s="28"/>
      <c r="R27" s="28"/>
      <c r="S27" s="28"/>
      <c r="T27" s="28"/>
      <c r="U27" s="28"/>
      <c r="V27" s="28"/>
      <c r="W27" s="28"/>
      <c r="X27" s="28"/>
      <c r="Y27" s="28"/>
      <c r="Z27" s="28"/>
      <c r="AA27" s="28"/>
      <c r="AB27" s="28"/>
      <c r="AC27" s="28"/>
      <c r="AD27" s="28"/>
      <c r="AE27" s="28"/>
      <c r="AF27" s="28"/>
      <c r="AG27" s="28"/>
      <c r="AH27" s="28"/>
      <c r="AI27" s="28"/>
      <c r="AJ27" s="28"/>
      <c r="AK27" s="28"/>
      <c r="AL27" s="28"/>
      <c r="AM27" s="28"/>
      <c r="AN27" s="28"/>
      <c r="AO27" s="28"/>
      <c r="AP27" s="28"/>
      <c r="AQ27" s="28"/>
      <c r="AR27" s="28"/>
      <c r="AS27" s="28"/>
      <c r="AT27" s="28"/>
      <c r="AU27" s="28"/>
      <c r="AV27" s="28"/>
      <c r="AW27" s="28"/>
      <c r="AX27" s="28"/>
    </row>
    <row r="28" spans="1:50" ht="5.25" customHeight="1" x14ac:dyDescent="0.3">
      <c r="B28" s="16"/>
    </row>
    <row r="29" spans="1:50" ht="16.5" customHeight="1" x14ac:dyDescent="0.3">
      <c r="B29" s="44" t="s">
        <v>17</v>
      </c>
    </row>
    <row r="30" spans="1:50" s="29" customFormat="1" ht="23" x14ac:dyDescent="0.45">
      <c r="A30" s="28"/>
      <c r="B30" s="52" t="s">
        <v>18</v>
      </c>
      <c r="C30" s="28"/>
      <c r="D30" s="28"/>
      <c r="E30" s="28"/>
      <c r="F30" s="28"/>
      <c r="G30" s="28"/>
      <c r="H30" s="28"/>
      <c r="I30" s="28"/>
      <c r="J30" s="28"/>
      <c r="K30" s="28"/>
      <c r="L30" s="28"/>
      <c r="M30" s="28"/>
      <c r="N30" s="28"/>
      <c r="O30" s="28"/>
      <c r="P30" s="28"/>
      <c r="Q30" s="28"/>
      <c r="R30" s="28"/>
      <c r="S30" s="28"/>
      <c r="T30" s="28"/>
      <c r="U30" s="28"/>
      <c r="V30" s="28"/>
      <c r="W30" s="28"/>
      <c r="X30" s="28"/>
      <c r="Y30" s="28"/>
      <c r="Z30" s="28"/>
      <c r="AA30" s="28"/>
      <c r="AB30" s="28"/>
      <c r="AC30" s="28"/>
      <c r="AD30" s="28"/>
      <c r="AE30" s="28"/>
      <c r="AF30" s="28"/>
      <c r="AG30" s="28"/>
      <c r="AH30" s="28"/>
      <c r="AI30" s="28"/>
      <c r="AJ30" s="28"/>
      <c r="AK30" s="28"/>
      <c r="AL30" s="28"/>
      <c r="AM30" s="28"/>
      <c r="AN30" s="28"/>
      <c r="AO30" s="28"/>
      <c r="AP30" s="28"/>
      <c r="AQ30" s="28"/>
      <c r="AR30" s="28"/>
      <c r="AS30" s="28"/>
      <c r="AT30" s="28"/>
      <c r="AU30" s="28"/>
      <c r="AV30" s="28"/>
      <c r="AW30" s="28"/>
      <c r="AX30" s="28"/>
    </row>
    <row r="31" spans="1:50" ht="5.25" customHeight="1" x14ac:dyDescent="0.3">
      <c r="B31" s="16"/>
    </row>
    <row r="32" spans="1:50" ht="16.5" customHeight="1" x14ac:dyDescent="0.3">
      <c r="B32" s="44" t="s">
        <v>19</v>
      </c>
    </row>
    <row r="33" spans="1:50" s="29" customFormat="1" ht="23" x14ac:dyDescent="0.45">
      <c r="A33" s="28"/>
      <c r="B33" s="52" t="s">
        <v>20</v>
      </c>
      <c r="C33" s="28"/>
      <c r="D33" s="28"/>
      <c r="E33" s="28"/>
      <c r="F33" s="28"/>
      <c r="G33" s="28"/>
      <c r="H33" s="28"/>
      <c r="I33" s="28"/>
      <c r="J33" s="28"/>
      <c r="K33" s="28"/>
      <c r="L33" s="28"/>
      <c r="M33" s="28"/>
      <c r="N33" s="28"/>
      <c r="O33" s="28"/>
      <c r="P33" s="28"/>
      <c r="Q33" s="28"/>
      <c r="R33" s="28"/>
      <c r="S33" s="28"/>
      <c r="T33" s="28"/>
      <c r="U33" s="28"/>
      <c r="V33" s="28"/>
      <c r="W33" s="28"/>
      <c r="X33" s="28"/>
      <c r="Y33" s="28"/>
      <c r="Z33" s="28"/>
      <c r="AA33" s="28"/>
      <c r="AB33" s="28"/>
      <c r="AC33" s="28"/>
      <c r="AD33" s="28"/>
      <c r="AE33" s="28"/>
      <c r="AF33" s="28"/>
      <c r="AG33" s="28"/>
      <c r="AH33" s="28"/>
      <c r="AI33" s="28"/>
      <c r="AJ33" s="28"/>
      <c r="AK33" s="28"/>
      <c r="AL33" s="28"/>
      <c r="AM33" s="28"/>
      <c r="AN33" s="28"/>
      <c r="AO33" s="28"/>
      <c r="AP33" s="28"/>
      <c r="AQ33" s="28"/>
      <c r="AR33" s="28"/>
      <c r="AS33" s="28"/>
      <c r="AT33" s="28"/>
      <c r="AU33" s="28"/>
      <c r="AV33" s="28"/>
      <c r="AW33" s="28"/>
      <c r="AX33" s="28"/>
    </row>
    <row r="34" spans="1:50" ht="5.25" customHeight="1" x14ac:dyDescent="0.3">
      <c r="B34" s="16"/>
    </row>
    <row r="35" spans="1:50" ht="16.5" customHeight="1" x14ac:dyDescent="0.3">
      <c r="B35" s="44" t="s">
        <v>21</v>
      </c>
    </row>
    <row r="36" spans="1:50" s="29" customFormat="1" ht="34.5" x14ac:dyDescent="0.45">
      <c r="A36" s="28"/>
      <c r="B36" s="143" t="s">
        <v>22</v>
      </c>
      <c r="C36" s="28"/>
      <c r="D36" s="28"/>
      <c r="E36" s="28"/>
      <c r="F36" s="28"/>
      <c r="G36" s="28"/>
      <c r="H36" s="28"/>
      <c r="I36" s="28"/>
      <c r="J36" s="28"/>
      <c r="K36" s="28"/>
      <c r="L36" s="28"/>
      <c r="M36" s="28"/>
      <c r="N36" s="28"/>
      <c r="O36" s="28"/>
      <c r="P36" s="28"/>
      <c r="Q36" s="28"/>
      <c r="R36" s="28"/>
      <c r="S36" s="28"/>
      <c r="T36" s="28"/>
      <c r="U36" s="28"/>
      <c r="V36" s="28"/>
      <c r="W36" s="28"/>
      <c r="X36" s="28"/>
      <c r="Y36" s="28"/>
      <c r="Z36" s="28"/>
      <c r="AA36" s="28"/>
      <c r="AB36" s="28"/>
      <c r="AC36" s="28"/>
      <c r="AD36" s="28"/>
      <c r="AE36" s="28"/>
      <c r="AF36" s="28"/>
      <c r="AG36" s="28"/>
      <c r="AH36" s="28"/>
      <c r="AI36" s="28"/>
      <c r="AJ36" s="28"/>
      <c r="AK36" s="28"/>
      <c r="AL36" s="28"/>
      <c r="AM36" s="28"/>
      <c r="AN36" s="28"/>
      <c r="AO36" s="28"/>
      <c r="AP36" s="28"/>
      <c r="AQ36" s="28"/>
      <c r="AR36" s="28"/>
      <c r="AS36" s="28"/>
      <c r="AT36" s="28"/>
      <c r="AU36" s="28"/>
      <c r="AV36" s="28"/>
      <c r="AW36" s="28"/>
      <c r="AX36" s="28"/>
    </row>
    <row r="37" spans="1:50" ht="5.25" customHeight="1" x14ac:dyDescent="0.3">
      <c r="B37" s="16"/>
    </row>
    <row r="38" spans="1:50" ht="16.5" hidden="1" customHeight="1" x14ac:dyDescent="0.3">
      <c r="B38" s="51"/>
    </row>
    <row r="39" spans="1:50" s="29" customFormat="1" ht="75" hidden="1" customHeight="1" x14ac:dyDescent="0.45">
      <c r="A39" s="28"/>
      <c r="B39" s="51"/>
      <c r="C39" s="28"/>
      <c r="D39" s="28"/>
      <c r="E39" s="28"/>
      <c r="F39" s="28"/>
      <c r="G39" s="28"/>
      <c r="H39" s="28"/>
      <c r="I39" s="28"/>
      <c r="J39" s="28"/>
      <c r="K39" s="28"/>
      <c r="L39" s="28"/>
      <c r="M39" s="28"/>
      <c r="N39" s="28"/>
      <c r="O39" s="28"/>
      <c r="P39" s="28"/>
      <c r="Q39" s="28"/>
      <c r="R39" s="28"/>
      <c r="S39" s="28"/>
      <c r="T39" s="28"/>
      <c r="U39" s="28"/>
      <c r="V39" s="28"/>
      <c r="W39" s="28"/>
      <c r="X39" s="28"/>
      <c r="Y39" s="28"/>
      <c r="Z39" s="28"/>
      <c r="AA39" s="28"/>
      <c r="AB39" s="28"/>
      <c r="AC39" s="28"/>
      <c r="AD39" s="28"/>
      <c r="AE39" s="28"/>
      <c r="AF39" s="28"/>
      <c r="AG39" s="28"/>
      <c r="AH39" s="28"/>
      <c r="AI39" s="28"/>
      <c r="AJ39" s="28"/>
      <c r="AK39" s="28"/>
      <c r="AL39" s="28"/>
      <c r="AM39" s="28"/>
      <c r="AN39" s="28"/>
      <c r="AO39" s="28"/>
      <c r="AP39" s="28"/>
      <c r="AQ39" s="28"/>
      <c r="AR39" s="28"/>
      <c r="AS39" s="28"/>
      <c r="AT39" s="28"/>
      <c r="AU39" s="28"/>
      <c r="AV39" s="28"/>
      <c r="AW39" s="28"/>
      <c r="AX39" s="28"/>
    </row>
    <row r="40" spans="1:50" ht="5.25" hidden="1" customHeight="1" x14ac:dyDescent="0.3">
      <c r="B40" s="16"/>
    </row>
    <row r="41" spans="1:50" ht="10.5" hidden="1" customHeight="1" x14ac:dyDescent="0.3"/>
    <row r="42" spans="1:50" ht="10.5" hidden="1" customHeight="1" x14ac:dyDescent="0.3"/>
    <row r="43" spans="1:50" ht="10.5" hidden="1" customHeight="1" x14ac:dyDescent="0.3"/>
    <row r="44" spans="1:50" ht="10.5" hidden="1" customHeight="1" x14ac:dyDescent="0.3"/>
    <row r="45" spans="1:50" ht="10.5" hidden="1" customHeight="1" x14ac:dyDescent="0.3"/>
    <row r="46" spans="1:50" ht="10.5" hidden="1" customHeight="1" x14ac:dyDescent="0.3"/>
    <row r="47" spans="1:50" ht="10.5" hidden="1" customHeight="1" x14ac:dyDescent="0.3"/>
    <row r="48" spans="1:50" ht="10.5" hidden="1" customHeight="1" x14ac:dyDescent="0.3"/>
    <row r="49" ht="10.5" hidden="1" customHeight="1" x14ac:dyDescent="0.3"/>
    <row r="50" ht="10.5" hidden="1" customHeight="1" x14ac:dyDescent="0.3"/>
    <row r="51" ht="10.5" hidden="1" customHeight="1" x14ac:dyDescent="0.3"/>
    <row r="52" ht="10.5" hidden="1" customHeight="1" x14ac:dyDescent="0.3"/>
    <row r="53" ht="10.5" hidden="1" customHeight="1" x14ac:dyDescent="0.3"/>
    <row r="54" ht="10.5" hidden="1" customHeight="1" x14ac:dyDescent="0.3"/>
    <row r="55" ht="10.5" hidden="1" customHeight="1" x14ac:dyDescent="0.3"/>
    <row r="56" ht="11.5" hidden="1" x14ac:dyDescent="0.3"/>
    <row r="57" ht="11.5" hidden="1" x14ac:dyDescent="0.3"/>
    <row r="58" ht="11.5" hidden="1" x14ac:dyDescent="0.3"/>
    <row r="59" ht="11.5" hidden="1" x14ac:dyDescent="0.3"/>
    <row r="60" ht="11.5" hidden="1" x14ac:dyDescent="0.3"/>
    <row r="61" ht="11.5" hidden="1" x14ac:dyDescent="0.3"/>
    <row r="62" ht="11.5" hidden="1" x14ac:dyDescent="0.3"/>
    <row r="63" ht="11.5" hidden="1" x14ac:dyDescent="0.3"/>
    <row r="64" ht="11.5" hidden="1" x14ac:dyDescent="0.3"/>
    <row r="65" ht="10.5" hidden="1" customHeight="1" x14ac:dyDescent="0.3"/>
    <row r="66" ht="10.5" hidden="1" customHeight="1" x14ac:dyDescent="0.3"/>
    <row r="67" ht="10.5" hidden="1" customHeight="1" x14ac:dyDescent="0.3"/>
    <row r="68" ht="10.5" hidden="1" customHeight="1" x14ac:dyDescent="0.3"/>
    <row r="69" ht="10.5" hidden="1" customHeight="1" x14ac:dyDescent="0.3"/>
    <row r="70" ht="10.5" hidden="1" customHeight="1" x14ac:dyDescent="0.3"/>
    <row r="71" ht="10.5" hidden="1" customHeight="1" x14ac:dyDescent="0.3"/>
    <row r="72" ht="10.5" hidden="1" customHeight="1" x14ac:dyDescent="0.3"/>
    <row r="73" ht="10.5" hidden="1" customHeight="1" x14ac:dyDescent="0.3"/>
    <row r="74" ht="10.5" hidden="1" customHeight="1" x14ac:dyDescent="0.3"/>
    <row r="75" ht="10.5" hidden="1" customHeight="1" x14ac:dyDescent="0.3"/>
    <row r="76" ht="10.5" hidden="1" customHeight="1" x14ac:dyDescent="0.3"/>
    <row r="77" ht="10.5" hidden="1" customHeight="1" x14ac:dyDescent="0.3"/>
    <row r="78" ht="10.5" hidden="1" customHeight="1" x14ac:dyDescent="0.3"/>
    <row r="79" ht="10.5" hidden="1" customHeight="1" x14ac:dyDescent="0.3"/>
    <row r="80" ht="10.5" hidden="1" customHeight="1" x14ac:dyDescent="0.3"/>
    <row r="81" ht="10.5" hidden="1" customHeight="1" x14ac:dyDescent="0.3"/>
    <row r="82" ht="10.5" hidden="1" customHeight="1" x14ac:dyDescent="0.3"/>
    <row r="83" ht="10.5" hidden="1" customHeight="1" x14ac:dyDescent="0.3"/>
    <row r="84" ht="10.5" hidden="1" customHeight="1" x14ac:dyDescent="0.3"/>
    <row r="85" ht="10.5" hidden="1" customHeight="1" x14ac:dyDescent="0.3"/>
    <row r="86" ht="10.5" hidden="1" customHeight="1" x14ac:dyDescent="0.3"/>
    <row r="87" ht="10.5" hidden="1" customHeight="1" x14ac:dyDescent="0.3"/>
    <row r="88" ht="10.5" hidden="1" customHeight="1" x14ac:dyDescent="0.3"/>
    <row r="89" ht="10.5" hidden="1" customHeight="1" x14ac:dyDescent="0.3"/>
    <row r="90" ht="10.5" hidden="1" customHeight="1" x14ac:dyDescent="0.3"/>
    <row r="91" ht="10.5" hidden="1" customHeight="1" x14ac:dyDescent="0.3"/>
    <row r="92" ht="10.5" hidden="1" customHeight="1" x14ac:dyDescent="0.3"/>
    <row r="93" ht="10.5" hidden="1" customHeight="1" x14ac:dyDescent="0.3"/>
    <row r="94" ht="10.5" hidden="1" customHeight="1" x14ac:dyDescent="0.3"/>
    <row r="95" ht="10.5" hidden="1" customHeight="1" x14ac:dyDescent="0.3"/>
    <row r="96" ht="10.5" hidden="1" customHeight="1" x14ac:dyDescent="0.3"/>
    <row r="97" ht="10.5" hidden="1" customHeight="1" x14ac:dyDescent="0.3"/>
    <row r="98" ht="10.5" hidden="1" customHeight="1" x14ac:dyDescent="0.3"/>
    <row r="99" ht="10.5" hidden="1" customHeight="1" x14ac:dyDescent="0.3"/>
    <row r="100" ht="10.5" hidden="1" customHeight="1" x14ac:dyDescent="0.3"/>
    <row r="101" ht="10.5" hidden="1" customHeight="1" x14ac:dyDescent="0.3"/>
    <row r="102" ht="10.5" hidden="1" customHeight="1" x14ac:dyDescent="0.3"/>
    <row r="103" ht="10.5" hidden="1" customHeight="1" x14ac:dyDescent="0.3"/>
    <row r="104" ht="10.5" hidden="1" customHeight="1" x14ac:dyDescent="0.3"/>
    <row r="105" ht="10.5" hidden="1" customHeight="1" x14ac:dyDescent="0.3"/>
    <row r="106" ht="10.5" hidden="1" customHeight="1" x14ac:dyDescent="0.3"/>
    <row r="107" ht="10.5" hidden="1" customHeight="1" x14ac:dyDescent="0.3"/>
    <row r="108" ht="10.5" hidden="1" customHeight="1" x14ac:dyDescent="0.3"/>
    <row r="109" ht="10.5" hidden="1" customHeight="1" x14ac:dyDescent="0.3"/>
    <row r="110" ht="10.5" hidden="1" customHeight="1" x14ac:dyDescent="0.3"/>
    <row r="111" ht="10.5" hidden="1" customHeight="1" x14ac:dyDescent="0.3"/>
    <row r="112" ht="10.5" hidden="1" customHeight="1" x14ac:dyDescent="0.3"/>
    <row r="113" ht="10.5" hidden="1" customHeight="1" x14ac:dyDescent="0.3"/>
    <row r="114" ht="10.5" hidden="1" customHeight="1" x14ac:dyDescent="0.3"/>
    <row r="115" ht="10.5" hidden="1" customHeight="1" x14ac:dyDescent="0.3"/>
    <row r="116" ht="10.5" hidden="1" customHeight="1" x14ac:dyDescent="0.3"/>
    <row r="117" ht="10.5" hidden="1" customHeight="1" x14ac:dyDescent="0.3"/>
    <row r="118" ht="10.5" hidden="1" customHeight="1" x14ac:dyDescent="0.3"/>
    <row r="119" ht="10.5" hidden="1" customHeight="1" x14ac:dyDescent="0.3"/>
    <row r="120" ht="10.5" hidden="1" customHeight="1" x14ac:dyDescent="0.3"/>
    <row r="121" ht="10.5" hidden="1" customHeight="1" x14ac:dyDescent="0.3"/>
    <row r="122" ht="10.5" hidden="1" customHeight="1" x14ac:dyDescent="0.3"/>
    <row r="123" ht="10.5" hidden="1" customHeight="1" x14ac:dyDescent="0.3"/>
    <row r="124" ht="10.5" hidden="1" customHeight="1" x14ac:dyDescent="0.3"/>
    <row r="125" ht="10.5" hidden="1" customHeight="1" x14ac:dyDescent="0.3"/>
    <row r="126" ht="10.5" hidden="1" customHeight="1" x14ac:dyDescent="0.3"/>
    <row r="127" ht="10.5" hidden="1" customHeight="1" x14ac:dyDescent="0.3"/>
    <row r="128" ht="10.5" hidden="1" customHeight="1" x14ac:dyDescent="0.3"/>
    <row r="129" ht="10.5" hidden="1" customHeight="1" x14ac:dyDescent="0.3"/>
    <row r="130" ht="10.5" hidden="1" customHeight="1" x14ac:dyDescent="0.3"/>
    <row r="131" ht="10.5" hidden="1" customHeight="1" x14ac:dyDescent="0.3"/>
    <row r="132" ht="10.5" hidden="1" customHeight="1" x14ac:dyDescent="0.3"/>
    <row r="133" ht="10.5" hidden="1" customHeight="1" x14ac:dyDescent="0.3"/>
    <row r="134" ht="10.5" hidden="1" customHeight="1" x14ac:dyDescent="0.3"/>
    <row r="135" ht="10.5" hidden="1" customHeight="1" x14ac:dyDescent="0.3"/>
    <row r="136" ht="10.5" hidden="1" customHeight="1" x14ac:dyDescent="0.3"/>
    <row r="137" ht="10.5" hidden="1" customHeight="1" x14ac:dyDescent="0.3"/>
    <row r="138" ht="10.5" hidden="1" customHeight="1" x14ac:dyDescent="0.3"/>
    <row r="139" ht="10.5" hidden="1" customHeight="1" x14ac:dyDescent="0.3"/>
    <row r="140" ht="10.5" hidden="1" customHeight="1" x14ac:dyDescent="0.3"/>
    <row r="141" ht="10.5" hidden="1" customHeight="1" x14ac:dyDescent="0.3"/>
    <row r="142" ht="10.5" hidden="1" customHeight="1" x14ac:dyDescent="0.3"/>
    <row r="143" ht="10.5" hidden="1" customHeight="1" x14ac:dyDescent="0.3"/>
    <row r="144" ht="10.5" hidden="1" customHeight="1" x14ac:dyDescent="0.3"/>
    <row r="145" ht="10.5" hidden="1" customHeight="1" x14ac:dyDescent="0.3"/>
    <row r="146" ht="10.5" hidden="1" customHeight="1" x14ac:dyDescent="0.3"/>
    <row r="147" ht="10.5" hidden="1" customHeight="1" x14ac:dyDescent="0.3"/>
    <row r="148" ht="10.5" hidden="1" customHeight="1" x14ac:dyDescent="0.3"/>
    <row r="149" ht="10.5" hidden="1" customHeight="1" x14ac:dyDescent="0.3"/>
    <row r="150" ht="10.5" hidden="1" customHeight="1" x14ac:dyDescent="0.3"/>
    <row r="151" ht="10.5" hidden="1" customHeight="1" x14ac:dyDescent="0.3"/>
    <row r="152" ht="10.5" hidden="1" customHeight="1" x14ac:dyDescent="0.3"/>
    <row r="153" ht="10.5" hidden="1" customHeight="1" x14ac:dyDescent="0.3"/>
    <row r="154" ht="10.5" hidden="1" customHeight="1" x14ac:dyDescent="0.3"/>
    <row r="155" ht="10.5" hidden="1" customHeight="1" x14ac:dyDescent="0.3"/>
    <row r="156" ht="10.5" hidden="1" customHeight="1" x14ac:dyDescent="0.3"/>
    <row r="157" ht="10.5" hidden="1" customHeight="1" x14ac:dyDescent="0.3"/>
    <row r="158" ht="10.5" hidden="1" customHeight="1" x14ac:dyDescent="0.3"/>
    <row r="159" ht="10.5" hidden="1" customHeight="1" x14ac:dyDescent="0.3"/>
    <row r="160" ht="10.5" hidden="1" customHeight="1" x14ac:dyDescent="0.3"/>
    <row r="161" ht="10.5" hidden="1" customHeight="1" x14ac:dyDescent="0.3"/>
    <row r="162" ht="10.5" hidden="1" customHeight="1" x14ac:dyDescent="0.3"/>
    <row r="163" ht="10.5" hidden="1" customHeight="1" x14ac:dyDescent="0.3"/>
    <row r="164" ht="10.5" hidden="1" customHeight="1" x14ac:dyDescent="0.3"/>
    <row r="165" ht="10.5" hidden="1" customHeight="1" x14ac:dyDescent="0.3"/>
    <row r="166" ht="10.5" hidden="1" customHeight="1" x14ac:dyDescent="0.3"/>
    <row r="167" ht="10.5" hidden="1" customHeight="1" x14ac:dyDescent="0.3"/>
    <row r="168" ht="10.5" hidden="1" customHeight="1" x14ac:dyDescent="0.3"/>
    <row r="169" ht="10.5" hidden="1" customHeight="1" x14ac:dyDescent="0.3"/>
    <row r="170" ht="10.5" hidden="1" customHeight="1" x14ac:dyDescent="0.3"/>
    <row r="171" ht="10.5" hidden="1" customHeight="1" x14ac:dyDescent="0.3"/>
    <row r="172" ht="10.5" hidden="1" customHeight="1" x14ac:dyDescent="0.3"/>
    <row r="173" ht="10.5" hidden="1" customHeight="1" x14ac:dyDescent="0.3"/>
    <row r="174" ht="10.5" hidden="1" customHeight="1" x14ac:dyDescent="0.3"/>
    <row r="175" ht="10.5" hidden="1" customHeight="1" x14ac:dyDescent="0.3"/>
    <row r="176" ht="10.5" hidden="1" customHeight="1" x14ac:dyDescent="0.3"/>
    <row r="177" ht="10.5" hidden="1" customHeight="1" x14ac:dyDescent="0.3"/>
    <row r="178" ht="10.5" hidden="1" customHeight="1" x14ac:dyDescent="0.3"/>
    <row r="179" ht="10.5" hidden="1" customHeight="1" x14ac:dyDescent="0.3"/>
    <row r="180" ht="10.5" hidden="1" customHeight="1" x14ac:dyDescent="0.3"/>
    <row r="181" ht="10.5" hidden="1" customHeight="1" x14ac:dyDescent="0.3"/>
    <row r="182" ht="10.5" hidden="1" customHeight="1" x14ac:dyDescent="0.3"/>
    <row r="183" ht="10.5" hidden="1" customHeight="1" x14ac:dyDescent="0.3"/>
    <row r="184" ht="10.5" hidden="1" customHeight="1" x14ac:dyDescent="0.3"/>
    <row r="185" ht="10.5" hidden="1" customHeight="1" x14ac:dyDescent="0.3"/>
    <row r="186" ht="10.5" hidden="1" customHeight="1" x14ac:dyDescent="0.3"/>
    <row r="187" ht="10.5" hidden="1" customHeight="1" x14ac:dyDescent="0.3"/>
    <row r="188" ht="10.5" hidden="1" customHeight="1" x14ac:dyDescent="0.3"/>
    <row r="189" ht="10.5" hidden="1" customHeight="1" x14ac:dyDescent="0.3"/>
    <row r="190" ht="10.5" hidden="1" customHeight="1" x14ac:dyDescent="0.3"/>
    <row r="191" ht="10.5" hidden="1" customHeight="1" x14ac:dyDescent="0.3"/>
    <row r="192" ht="10.5" hidden="1" customHeight="1" x14ac:dyDescent="0.3"/>
    <row r="193" ht="10.5" hidden="1" customHeight="1" x14ac:dyDescent="0.3"/>
    <row r="194" ht="10.5" hidden="1" customHeight="1" x14ac:dyDescent="0.3"/>
    <row r="195" ht="10.5" hidden="1" customHeight="1" x14ac:dyDescent="0.3"/>
    <row r="196" ht="10.5" hidden="1" customHeight="1" x14ac:dyDescent="0.3"/>
    <row r="197" ht="10.5" hidden="1" customHeight="1" x14ac:dyDescent="0.3"/>
    <row r="198" ht="10.5" hidden="1" customHeight="1" x14ac:dyDescent="0.3"/>
    <row r="199" ht="10.5" hidden="1" customHeight="1" x14ac:dyDescent="0.3"/>
    <row r="200" ht="10.5" hidden="1" customHeight="1" x14ac:dyDescent="0.3"/>
    <row r="201" ht="10.5" hidden="1" customHeight="1" x14ac:dyDescent="0.3"/>
    <row r="202" ht="10.5" hidden="1" customHeight="1" x14ac:dyDescent="0.3"/>
    <row r="203" ht="10.5" hidden="1" customHeight="1" x14ac:dyDescent="0.3"/>
    <row r="204" ht="10.5" hidden="1" customHeight="1" x14ac:dyDescent="0.3"/>
    <row r="205" ht="10.5" hidden="1" customHeight="1" x14ac:dyDescent="0.3"/>
    <row r="206" ht="10.5" hidden="1" customHeight="1" x14ac:dyDescent="0.3"/>
    <row r="207" ht="10.5" hidden="1" customHeight="1" x14ac:dyDescent="0.3"/>
    <row r="218" ht="10.5" hidden="1" customHeight="1" x14ac:dyDescent="0.3"/>
    <row r="219" ht="10.5" hidden="1" customHeight="1" x14ac:dyDescent="0.3"/>
    <row r="220" ht="10.5" hidden="1" customHeight="1" x14ac:dyDescent="0.3"/>
    <row r="221" ht="10.5" hidden="1" customHeight="1" x14ac:dyDescent="0.3"/>
    <row r="222" ht="10.5" hidden="1" customHeight="1" x14ac:dyDescent="0.3"/>
    <row r="223" ht="10.5" hidden="1" customHeight="1" x14ac:dyDescent="0.3"/>
    <row r="224" ht="10.5" hidden="1" customHeight="1" x14ac:dyDescent="0.3"/>
    <row r="225" ht="10.5" hidden="1" customHeight="1" x14ac:dyDescent="0.3"/>
    <row r="226" ht="10.5" hidden="1" customHeight="1" x14ac:dyDescent="0.3"/>
    <row r="227" ht="10.5" hidden="1" customHeight="1" x14ac:dyDescent="0.3"/>
    <row r="228" ht="10.5" hidden="1" customHeight="1" x14ac:dyDescent="0.3"/>
    <row r="229" ht="10.5" hidden="1" customHeight="1" x14ac:dyDescent="0.3"/>
    <row r="230" ht="10.5" hidden="1" customHeight="1" x14ac:dyDescent="0.3"/>
  </sheetData>
  <sheetProtection algorithmName="SHA-512" hashValue="52UGKRk9yxUi4yE3vXi/WYBGmH35ueB9D68VBGAvGGrn8zR4v8lTmf+gwJr2BZZLHknVMKO9Z9fOlkfKWX7IMw==" saltValue="Ty4lYcOhFuWjGhew1ZF+JA==" spinCount="100000" sheet="1" objects="1" scenarios="1"/>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90E140-B147-4038-A16B-B43546A0045F}">
  <dimension ref="A1:J28"/>
  <sheetViews>
    <sheetView workbookViewId="0">
      <selection activeCell="G19" sqref="G19"/>
    </sheetView>
  </sheetViews>
  <sheetFormatPr defaultColWidth="0" defaultRowHeight="16.5" customHeight="1" zeroHeight="1" x14ac:dyDescent="0.45"/>
  <cols>
    <col min="1" max="1" width="1.83203125" style="12" customWidth="1"/>
    <col min="2" max="2" width="62.25" style="12" bestFit="1" customWidth="1"/>
    <col min="3" max="9" width="14.25" style="12" customWidth="1"/>
    <col min="10" max="10" width="1.83203125" style="12" customWidth="1"/>
    <col min="11" max="16384" width="9" style="12" hidden="1"/>
  </cols>
  <sheetData>
    <row r="1" spans="1:9" s="2" customFormat="1" ht="5.25" customHeight="1" x14ac:dyDescent="0.45">
      <c r="A1" s="5"/>
      <c r="G1" s="3"/>
    </row>
    <row r="2" spans="1:9" s="21" customFormat="1" ht="25.5" customHeight="1" x14ac:dyDescent="0.45">
      <c r="A2" s="160"/>
      <c r="B2" s="40" t="s">
        <v>206</v>
      </c>
      <c r="C2" s="39" t="s">
        <v>207</v>
      </c>
      <c r="D2" s="39" t="s">
        <v>208</v>
      </c>
      <c r="E2" s="39" t="s">
        <v>209</v>
      </c>
      <c r="F2" s="39" t="s">
        <v>210</v>
      </c>
      <c r="G2" s="39" t="s">
        <v>211</v>
      </c>
      <c r="H2" s="39" t="s">
        <v>212</v>
      </c>
      <c r="I2" s="39" t="s">
        <v>213</v>
      </c>
    </row>
    <row r="3" spans="1:9" x14ac:dyDescent="0.45">
      <c r="A3" s="160"/>
      <c r="B3" s="17" t="s">
        <v>214</v>
      </c>
      <c r="C3" s="132"/>
      <c r="D3" s="132"/>
      <c r="E3" s="132"/>
      <c r="F3" s="132"/>
      <c r="G3" s="132"/>
      <c r="H3" s="132"/>
      <c r="I3" s="133"/>
    </row>
    <row r="4" spans="1:9" x14ac:dyDescent="0.45">
      <c r="A4" s="160"/>
      <c r="B4" s="7" t="s">
        <v>215</v>
      </c>
      <c r="C4" s="134"/>
      <c r="D4" s="134"/>
      <c r="E4" s="134"/>
      <c r="F4" s="134"/>
      <c r="G4" s="134"/>
      <c r="H4" s="134"/>
      <c r="I4" s="135"/>
    </row>
    <row r="5" spans="1:9" x14ac:dyDescent="0.45">
      <c r="A5" s="160"/>
      <c r="B5" s="7" t="s">
        <v>216</v>
      </c>
      <c r="C5" s="134"/>
      <c r="D5" s="134"/>
      <c r="E5" s="134"/>
      <c r="F5" s="134"/>
      <c r="G5" s="134"/>
      <c r="H5" s="134"/>
      <c r="I5" s="135"/>
    </row>
    <row r="6" spans="1:9" x14ac:dyDescent="0.45">
      <c r="A6" s="160"/>
      <c r="B6" s="7" t="s">
        <v>217</v>
      </c>
      <c r="C6" s="134"/>
      <c r="D6" s="134"/>
      <c r="E6" s="134"/>
      <c r="F6" s="134"/>
      <c r="G6" s="134"/>
      <c r="H6" s="134"/>
      <c r="I6" s="135"/>
    </row>
    <row r="7" spans="1:9" x14ac:dyDescent="0.45">
      <c r="A7" s="160"/>
      <c r="B7" s="7" t="s">
        <v>218</v>
      </c>
      <c r="C7" s="134"/>
      <c r="D7" s="134"/>
      <c r="E7" s="134"/>
      <c r="F7" s="134"/>
      <c r="G7" s="134"/>
      <c r="H7" s="134"/>
      <c r="I7" s="135"/>
    </row>
    <row r="8" spans="1:9" x14ac:dyDescent="0.45">
      <c r="A8" s="160"/>
      <c r="B8" s="7" t="s">
        <v>219</v>
      </c>
      <c r="C8" s="134"/>
      <c r="D8" s="134"/>
      <c r="E8" s="134"/>
      <c r="F8" s="134"/>
      <c r="G8" s="134"/>
      <c r="H8" s="134"/>
      <c r="I8" s="135"/>
    </row>
    <row r="9" spans="1:9" x14ac:dyDescent="0.45">
      <c r="A9" s="160"/>
      <c r="B9" s="7" t="s">
        <v>220</v>
      </c>
      <c r="C9" s="134"/>
      <c r="D9" s="134"/>
      <c r="E9" s="134"/>
      <c r="F9" s="134"/>
      <c r="G9" s="134"/>
      <c r="H9" s="134"/>
      <c r="I9" s="135"/>
    </row>
    <row r="10" spans="1:9" x14ac:dyDescent="0.45">
      <c r="A10" s="160"/>
      <c r="B10" s="7" t="s">
        <v>221</v>
      </c>
      <c r="C10" s="134"/>
      <c r="D10" s="134"/>
      <c r="E10" s="134"/>
      <c r="F10" s="134"/>
      <c r="G10" s="134"/>
      <c r="H10" s="134"/>
      <c r="I10" s="135"/>
    </row>
    <row r="11" spans="1:9" ht="17" thickBot="1" x14ac:dyDescent="0.5">
      <c r="A11" s="160"/>
      <c r="B11" s="20" t="s">
        <v>222</v>
      </c>
      <c r="C11" s="136"/>
      <c r="D11" s="136"/>
      <c r="E11" s="136"/>
      <c r="F11" s="136"/>
      <c r="G11" s="136"/>
      <c r="H11" s="136"/>
      <c r="I11" s="137"/>
    </row>
    <row r="12" spans="1:9" s="2" customFormat="1" ht="5.25" customHeight="1" x14ac:dyDescent="0.45">
      <c r="A12" s="5"/>
      <c r="G12" s="3"/>
    </row>
    <row r="13" spans="1:9" x14ac:dyDescent="0.45">
      <c r="A13" s="113"/>
      <c r="B13" s="40" t="s">
        <v>223</v>
      </c>
      <c r="C13" s="39" t="s">
        <v>224</v>
      </c>
      <c r="D13" s="2"/>
      <c r="E13" s="2"/>
      <c r="F13" s="3"/>
      <c r="G13" s="2"/>
      <c r="H13" s="2"/>
    </row>
    <row r="14" spans="1:9" s="2" customFormat="1" x14ac:dyDescent="0.45">
      <c r="A14" s="12"/>
      <c r="B14" s="11" t="s">
        <v>225</v>
      </c>
      <c r="C14" s="132"/>
      <c r="F14" s="3"/>
      <c r="I14" s="12"/>
    </row>
    <row r="15" spans="1:9" s="2" customFormat="1" x14ac:dyDescent="0.45">
      <c r="A15" s="12"/>
      <c r="B15" s="11" t="s">
        <v>226</v>
      </c>
      <c r="C15" s="134"/>
      <c r="F15" s="3"/>
      <c r="I15" s="12"/>
    </row>
    <row r="16" spans="1:9" s="2" customFormat="1" x14ac:dyDescent="0.45">
      <c r="A16" s="12"/>
      <c r="B16" s="11" t="s">
        <v>227</v>
      </c>
      <c r="C16" s="134"/>
      <c r="F16" s="3"/>
      <c r="I16" s="12"/>
    </row>
    <row r="17" spans="1:9" s="2" customFormat="1" x14ac:dyDescent="0.45">
      <c r="A17" s="12"/>
      <c r="B17" s="11" t="s">
        <v>228</v>
      </c>
      <c r="C17" s="134"/>
      <c r="F17" s="3"/>
      <c r="I17" s="12"/>
    </row>
    <row r="18" spans="1:9" s="2" customFormat="1" x14ac:dyDescent="0.45">
      <c r="A18" s="12"/>
      <c r="B18" s="11" t="s">
        <v>229</v>
      </c>
      <c r="C18" s="134"/>
      <c r="F18" s="3"/>
      <c r="I18" s="12"/>
    </row>
    <row r="19" spans="1:9" s="2" customFormat="1" ht="17" thickBot="1" x14ac:dyDescent="0.5">
      <c r="A19" s="12"/>
      <c r="B19" s="23" t="s">
        <v>230</v>
      </c>
      <c r="C19" s="136"/>
      <c r="F19" s="3"/>
      <c r="I19" s="12"/>
    </row>
    <row r="20" spans="1:9" s="2" customFormat="1" ht="5.25" customHeight="1" x14ac:dyDescent="0.45">
      <c r="A20" s="5"/>
      <c r="G20" s="3"/>
    </row>
    <row r="21" spans="1:9" x14ac:dyDescent="0.45">
      <c r="B21" s="40" t="s">
        <v>231</v>
      </c>
      <c r="C21" s="39" t="s">
        <v>232</v>
      </c>
    </row>
    <row r="22" spans="1:9" ht="16.5" customHeight="1" x14ac:dyDescent="0.45">
      <c r="B22" s="11" t="s">
        <v>233</v>
      </c>
      <c r="C22" s="132"/>
    </row>
    <row r="23" spans="1:9" ht="16.5" customHeight="1" x14ac:dyDescent="0.45">
      <c r="B23" s="11" t="s">
        <v>234</v>
      </c>
      <c r="C23" s="134"/>
    </row>
    <row r="24" spans="1:9" ht="16.5" customHeight="1" x14ac:dyDescent="0.45">
      <c r="B24" s="11" t="s">
        <v>235</v>
      </c>
      <c r="C24" s="134"/>
    </row>
    <row r="25" spans="1:9" ht="16.5" customHeight="1" x14ac:dyDescent="0.45">
      <c r="B25" s="11" t="s">
        <v>236</v>
      </c>
      <c r="C25" s="134"/>
    </row>
    <row r="26" spans="1:9" ht="16.5" customHeight="1" x14ac:dyDescent="0.45">
      <c r="B26" s="11" t="s">
        <v>237</v>
      </c>
      <c r="C26" s="134"/>
    </row>
    <row r="27" spans="1:9" ht="17" thickBot="1" x14ac:dyDescent="0.5">
      <c r="B27" s="23" t="s">
        <v>238</v>
      </c>
      <c r="C27" s="136"/>
    </row>
    <row r="28" spans="1:9" s="2" customFormat="1" ht="5.25" customHeight="1" x14ac:dyDescent="0.45">
      <c r="A28" s="5"/>
      <c r="G28" s="3"/>
    </row>
  </sheetData>
  <sheetProtection algorithmName="SHA-512" hashValue="kx6cM+pAbRxY53qa/BDgmu2VYhl9DkMlDlufZxBI2cek5RPw5kncUm/yLkKLHiXzBLoyHwixOVJrGuBe4AaRiw==" saltValue="2fTPDGGg6Bhk6lrmOYfvNg==" spinCount="100000" sheet="1"/>
  <mergeCells count="1">
    <mergeCell ref="A2:A1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61404F-EA81-49DF-9B18-20D5972B477E}">
  <dimension ref="A1:BV18"/>
  <sheetViews>
    <sheetView topLeftCell="AV1" workbookViewId="0">
      <selection activeCell="B4" sqref="B4"/>
    </sheetView>
  </sheetViews>
  <sheetFormatPr defaultColWidth="0" defaultRowHeight="11.5" zeroHeight="1" x14ac:dyDescent="0.3"/>
  <cols>
    <col min="1" max="1" width="1.83203125" style="16" customWidth="1"/>
    <col min="2" max="2" width="35.83203125" style="16" bestFit="1" customWidth="1"/>
    <col min="3" max="57" width="9" style="16" customWidth="1"/>
    <col min="58" max="58" width="2.75" style="16" customWidth="1"/>
    <col min="59" max="74" width="0" style="16" hidden="1" customWidth="1"/>
    <col min="75" max="16384" width="9" style="16" hidden="1"/>
  </cols>
  <sheetData>
    <row r="1" spans="1:57" s="1" customFormat="1" ht="16.5" customHeight="1" x14ac:dyDescent="0.45">
      <c r="B1" s="5"/>
      <c r="C1" s="34" t="s">
        <v>23</v>
      </c>
      <c r="D1" s="34" t="s">
        <v>24</v>
      </c>
      <c r="E1" s="34" t="s">
        <v>25</v>
      </c>
      <c r="F1" s="34" t="s">
        <v>26</v>
      </c>
      <c r="G1" s="34" t="s">
        <v>27</v>
      </c>
      <c r="H1" s="34" t="s">
        <v>28</v>
      </c>
      <c r="I1" s="34" t="s">
        <v>29</v>
      </c>
      <c r="J1" s="34" t="s">
        <v>30</v>
      </c>
      <c r="K1" s="34" t="s">
        <v>31</v>
      </c>
      <c r="L1" s="34" t="s">
        <v>32</v>
      </c>
      <c r="M1" s="34" t="s">
        <v>33</v>
      </c>
      <c r="N1" s="34" t="s">
        <v>34</v>
      </c>
      <c r="O1" s="34" t="s">
        <v>35</v>
      </c>
      <c r="P1" s="34" t="s">
        <v>36</v>
      </c>
      <c r="Q1" s="34" t="s">
        <v>37</v>
      </c>
      <c r="R1" s="34" t="s">
        <v>38</v>
      </c>
      <c r="S1" s="34" t="s">
        <v>39</v>
      </c>
      <c r="T1" s="34" t="s">
        <v>40</v>
      </c>
      <c r="U1" s="34" t="s">
        <v>41</v>
      </c>
      <c r="V1" s="34" t="s">
        <v>42</v>
      </c>
      <c r="W1" s="34" t="s">
        <v>43</v>
      </c>
      <c r="X1" s="34" t="s">
        <v>44</v>
      </c>
      <c r="Y1" s="34" t="s">
        <v>45</v>
      </c>
      <c r="Z1" s="34" t="s">
        <v>46</v>
      </c>
      <c r="AA1" s="34" t="s">
        <v>47</v>
      </c>
      <c r="AB1" s="34" t="s">
        <v>48</v>
      </c>
      <c r="AC1" s="34" t="s">
        <v>49</v>
      </c>
      <c r="AD1" s="34" t="s">
        <v>50</v>
      </c>
      <c r="AE1" s="34" t="s">
        <v>51</v>
      </c>
      <c r="AF1" s="34" t="s">
        <v>52</v>
      </c>
      <c r="AG1" s="34" t="s">
        <v>53</v>
      </c>
      <c r="AH1" s="34" t="s">
        <v>54</v>
      </c>
      <c r="AI1" s="34" t="s">
        <v>55</v>
      </c>
      <c r="AJ1" s="34" t="s">
        <v>56</v>
      </c>
      <c r="AK1" s="34" t="s">
        <v>57</v>
      </c>
      <c r="AL1" s="34" t="s">
        <v>58</v>
      </c>
      <c r="AM1" s="34" t="s">
        <v>59</v>
      </c>
      <c r="AN1" s="34" t="s">
        <v>60</v>
      </c>
      <c r="AO1" s="34" t="s">
        <v>61</v>
      </c>
      <c r="AP1" s="34" t="s">
        <v>62</v>
      </c>
      <c r="AQ1" s="34" t="s">
        <v>63</v>
      </c>
      <c r="AR1" s="34" t="s">
        <v>64</v>
      </c>
      <c r="AS1" s="34" t="s">
        <v>65</v>
      </c>
      <c r="AT1" s="34" t="s">
        <v>66</v>
      </c>
      <c r="AU1" s="34" t="s">
        <v>67</v>
      </c>
      <c r="AV1" s="34" t="s">
        <v>68</v>
      </c>
      <c r="AW1" s="34" t="s">
        <v>69</v>
      </c>
      <c r="AX1" s="34" t="s">
        <v>70</v>
      </c>
      <c r="AY1" s="34" t="s">
        <v>71</v>
      </c>
      <c r="AZ1" s="34" t="s">
        <v>72</v>
      </c>
      <c r="BA1" s="34" t="s">
        <v>73</v>
      </c>
      <c r="BB1" s="34" t="s">
        <v>74</v>
      </c>
      <c r="BC1" s="34" t="s">
        <v>75</v>
      </c>
      <c r="BD1" s="34" t="s">
        <v>76</v>
      </c>
      <c r="BE1" s="34" t="s">
        <v>77</v>
      </c>
    </row>
    <row r="2" spans="1:57" s="2" customFormat="1" ht="5.25" customHeight="1" x14ac:dyDescent="0.45">
      <c r="A2" s="9"/>
      <c r="F2" s="3"/>
    </row>
    <row r="3" spans="1:57" s="15" customFormat="1" ht="16.5" customHeight="1" x14ac:dyDescent="0.45">
      <c r="B3" s="17" t="s">
        <v>78</v>
      </c>
      <c r="C3" s="18">
        <v>254</v>
      </c>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1"/>
    </row>
    <row r="4" spans="1:57" s="15" customFormat="1" ht="16.5" customHeight="1" x14ac:dyDescent="0.45">
      <c r="B4" s="7" t="s">
        <v>79</v>
      </c>
      <c r="C4" s="13">
        <f>SUM(D4:BE4)</f>
        <v>324305.19</v>
      </c>
      <c r="D4" s="13">
        <v>1950</v>
      </c>
      <c r="E4" s="13">
        <v>11001</v>
      </c>
      <c r="F4" s="13">
        <v>1650</v>
      </c>
      <c r="G4" s="13">
        <v>11722</v>
      </c>
      <c r="H4" s="13">
        <v>1651</v>
      </c>
      <c r="I4" s="13">
        <v>5016</v>
      </c>
      <c r="J4" s="13">
        <v>22104.9</v>
      </c>
      <c r="K4" s="13">
        <v>5754</v>
      </c>
      <c r="L4" s="13">
        <v>11889</v>
      </c>
      <c r="M4" s="13">
        <v>26232</v>
      </c>
      <c r="N4" s="13">
        <v>3090</v>
      </c>
      <c r="O4" s="13">
        <v>3534</v>
      </c>
      <c r="P4" s="13">
        <v>8320</v>
      </c>
      <c r="Q4" s="13">
        <v>1215</v>
      </c>
      <c r="R4" s="13">
        <v>10136</v>
      </c>
      <c r="S4" s="13">
        <v>2113</v>
      </c>
      <c r="T4" s="13">
        <v>7853.49</v>
      </c>
      <c r="U4" s="13">
        <v>5815.43</v>
      </c>
      <c r="V4" s="13">
        <v>7486.14</v>
      </c>
      <c r="W4" s="13">
        <v>3230</v>
      </c>
      <c r="X4" s="13">
        <v>3535</v>
      </c>
      <c r="Y4" s="13">
        <v>1030</v>
      </c>
      <c r="Z4" s="13">
        <v>10376.469999999999</v>
      </c>
      <c r="AA4" s="13">
        <v>5708</v>
      </c>
      <c r="AB4" s="13">
        <v>3251</v>
      </c>
      <c r="AC4" s="13">
        <v>2065</v>
      </c>
      <c r="AD4" s="13">
        <v>2866</v>
      </c>
      <c r="AE4" s="13">
        <v>3829</v>
      </c>
      <c r="AF4" s="13">
        <v>303.39999999999998</v>
      </c>
      <c r="AG4" s="13">
        <v>842</v>
      </c>
      <c r="AH4" s="13">
        <v>2514</v>
      </c>
      <c r="AI4" s="13">
        <v>15872.5</v>
      </c>
      <c r="AJ4" s="13">
        <v>4460.67</v>
      </c>
      <c r="AK4" s="13">
        <v>10615</v>
      </c>
      <c r="AL4" s="13">
        <v>2074.8000000000002</v>
      </c>
      <c r="AM4" s="13">
        <v>2800</v>
      </c>
      <c r="AN4" s="13">
        <v>1319</v>
      </c>
      <c r="AO4" s="13">
        <v>10242</v>
      </c>
      <c r="AP4" s="13">
        <v>955.74</v>
      </c>
      <c r="AQ4" s="13">
        <v>7146</v>
      </c>
      <c r="AR4" s="13">
        <v>5799</v>
      </c>
      <c r="AS4" s="13">
        <v>5631</v>
      </c>
      <c r="AT4" s="13">
        <v>3189</v>
      </c>
      <c r="AU4" s="13">
        <v>2562</v>
      </c>
      <c r="AV4" s="13">
        <v>3349.2</v>
      </c>
      <c r="AW4" s="13">
        <v>16833</v>
      </c>
      <c r="AX4" s="13">
        <v>879</v>
      </c>
      <c r="AY4" s="13">
        <v>4490.25</v>
      </c>
      <c r="AZ4" s="13">
        <v>11508.9</v>
      </c>
      <c r="BA4" s="13">
        <v>7334.1</v>
      </c>
      <c r="BB4" s="13">
        <v>6701.2</v>
      </c>
      <c r="BC4" s="13">
        <v>179</v>
      </c>
      <c r="BD4" s="13">
        <v>2542</v>
      </c>
      <c r="BE4" s="14">
        <v>9739</v>
      </c>
    </row>
    <row r="5" spans="1:57" s="15" customFormat="1" ht="16.5" customHeight="1" thickBot="1" x14ac:dyDescent="0.5">
      <c r="B5" s="20" t="s">
        <v>80</v>
      </c>
      <c r="C5" s="19">
        <f>SUM(D5:BE5)</f>
        <v>16781</v>
      </c>
      <c r="D5" s="19">
        <v>101</v>
      </c>
      <c r="E5" s="19">
        <v>719</v>
      </c>
      <c r="F5" s="19">
        <v>84</v>
      </c>
      <c r="G5" s="19">
        <v>629</v>
      </c>
      <c r="H5" s="19">
        <v>62</v>
      </c>
      <c r="I5" s="19">
        <v>225</v>
      </c>
      <c r="J5" s="19">
        <v>1264</v>
      </c>
      <c r="K5" s="19">
        <v>467</v>
      </c>
      <c r="L5" s="19">
        <v>600</v>
      </c>
      <c r="M5" s="19">
        <v>1345</v>
      </c>
      <c r="N5" s="19">
        <v>144</v>
      </c>
      <c r="O5" s="19">
        <v>124</v>
      </c>
      <c r="P5" s="19">
        <v>376</v>
      </c>
      <c r="Q5" s="19">
        <v>61</v>
      </c>
      <c r="R5" s="19">
        <v>517</v>
      </c>
      <c r="S5" s="19">
        <v>187</v>
      </c>
      <c r="T5" s="19">
        <v>477</v>
      </c>
      <c r="U5" s="19">
        <v>262</v>
      </c>
      <c r="V5" s="19">
        <v>413</v>
      </c>
      <c r="W5" s="19">
        <v>132</v>
      </c>
      <c r="X5" s="19">
        <v>166</v>
      </c>
      <c r="Y5" s="19">
        <v>55</v>
      </c>
      <c r="Z5" s="19">
        <v>516</v>
      </c>
      <c r="AA5" s="19">
        <v>352</v>
      </c>
      <c r="AB5" s="19">
        <v>120</v>
      </c>
      <c r="AC5" s="19">
        <v>93</v>
      </c>
      <c r="AD5" s="19">
        <v>180</v>
      </c>
      <c r="AE5" s="19">
        <v>165</v>
      </c>
      <c r="AF5" s="19">
        <v>25</v>
      </c>
      <c r="AG5" s="19">
        <v>29</v>
      </c>
      <c r="AH5" s="19">
        <v>143</v>
      </c>
      <c r="AI5" s="19">
        <v>928</v>
      </c>
      <c r="AJ5" s="19">
        <v>160</v>
      </c>
      <c r="AK5" s="19">
        <v>513</v>
      </c>
      <c r="AL5" s="19">
        <v>78</v>
      </c>
      <c r="AM5" s="19">
        <v>236</v>
      </c>
      <c r="AN5" s="19">
        <v>66</v>
      </c>
      <c r="AO5" s="19">
        <v>514</v>
      </c>
      <c r="AP5" s="19">
        <v>62</v>
      </c>
      <c r="AQ5" s="19">
        <v>314</v>
      </c>
      <c r="AR5" s="19">
        <v>280</v>
      </c>
      <c r="AS5" s="19">
        <v>252</v>
      </c>
      <c r="AT5" s="19">
        <v>123</v>
      </c>
      <c r="AU5" s="19">
        <v>114</v>
      </c>
      <c r="AV5" s="19">
        <v>135</v>
      </c>
      <c r="AW5" s="19">
        <v>918</v>
      </c>
      <c r="AX5" s="19">
        <v>28</v>
      </c>
      <c r="AY5" s="19">
        <v>202</v>
      </c>
      <c r="AZ5" s="19">
        <v>530</v>
      </c>
      <c r="BA5" s="19">
        <v>474</v>
      </c>
      <c r="BB5" s="19">
        <v>246</v>
      </c>
      <c r="BC5" s="19">
        <v>18</v>
      </c>
      <c r="BD5" s="19">
        <v>99</v>
      </c>
      <c r="BE5" s="19">
        <v>458</v>
      </c>
    </row>
    <row r="6" spans="1:57" s="2" customFormat="1" ht="5.25" customHeight="1" x14ac:dyDescent="0.45">
      <c r="A6" s="9"/>
      <c r="F6" s="3"/>
    </row>
    <row r="7" spans="1:57" s="15" customFormat="1" ht="16.5" hidden="1" customHeight="1" x14ac:dyDescent="0.45">
      <c r="B7" s="15" t="s">
        <v>81</v>
      </c>
      <c r="D7" s="45">
        <f>ROUND((D5*0.099999),0)</f>
        <v>10</v>
      </c>
      <c r="E7" s="45">
        <f t="shared" ref="E7:BE7" si="0">ROUND((E5*0.099999),0)</f>
        <v>72</v>
      </c>
      <c r="F7" s="45">
        <f t="shared" si="0"/>
        <v>8</v>
      </c>
      <c r="G7" s="45">
        <f t="shared" si="0"/>
        <v>63</v>
      </c>
      <c r="H7" s="45">
        <f t="shared" si="0"/>
        <v>6</v>
      </c>
      <c r="I7" s="45">
        <f t="shared" si="0"/>
        <v>22</v>
      </c>
      <c r="J7" s="45">
        <f t="shared" si="0"/>
        <v>126</v>
      </c>
      <c r="K7" s="45">
        <f t="shared" si="0"/>
        <v>47</v>
      </c>
      <c r="L7" s="45">
        <f t="shared" si="0"/>
        <v>60</v>
      </c>
      <c r="M7" s="45">
        <f t="shared" si="0"/>
        <v>134</v>
      </c>
      <c r="N7" s="45">
        <f t="shared" si="0"/>
        <v>14</v>
      </c>
      <c r="O7" s="45">
        <f t="shared" si="0"/>
        <v>12</v>
      </c>
      <c r="P7" s="45">
        <f t="shared" si="0"/>
        <v>38</v>
      </c>
      <c r="Q7" s="45">
        <f t="shared" si="0"/>
        <v>6</v>
      </c>
      <c r="R7" s="45">
        <f t="shared" si="0"/>
        <v>52</v>
      </c>
      <c r="S7" s="45">
        <f t="shared" si="0"/>
        <v>19</v>
      </c>
      <c r="T7" s="45">
        <f t="shared" si="0"/>
        <v>48</v>
      </c>
      <c r="U7" s="45">
        <f t="shared" si="0"/>
        <v>26</v>
      </c>
      <c r="V7" s="45">
        <f t="shared" si="0"/>
        <v>41</v>
      </c>
      <c r="W7" s="45">
        <f t="shared" si="0"/>
        <v>13</v>
      </c>
      <c r="X7" s="45">
        <f t="shared" si="0"/>
        <v>17</v>
      </c>
      <c r="Y7" s="45">
        <f t="shared" si="0"/>
        <v>5</v>
      </c>
      <c r="Z7" s="45">
        <f t="shared" si="0"/>
        <v>52</v>
      </c>
      <c r="AA7" s="45">
        <f t="shared" si="0"/>
        <v>35</v>
      </c>
      <c r="AB7" s="45">
        <f t="shared" si="0"/>
        <v>12</v>
      </c>
      <c r="AC7" s="45">
        <f t="shared" si="0"/>
        <v>9</v>
      </c>
      <c r="AD7" s="45">
        <f t="shared" si="0"/>
        <v>18</v>
      </c>
      <c r="AE7" s="45">
        <f t="shared" si="0"/>
        <v>16</v>
      </c>
      <c r="AF7" s="45">
        <f t="shared" si="0"/>
        <v>2</v>
      </c>
      <c r="AG7" s="45">
        <f t="shared" si="0"/>
        <v>3</v>
      </c>
      <c r="AH7" s="45">
        <f t="shared" si="0"/>
        <v>14</v>
      </c>
      <c r="AI7" s="45">
        <f t="shared" si="0"/>
        <v>93</v>
      </c>
      <c r="AJ7" s="45">
        <f t="shared" si="0"/>
        <v>16</v>
      </c>
      <c r="AK7" s="45">
        <f t="shared" si="0"/>
        <v>51</v>
      </c>
      <c r="AL7" s="45">
        <f t="shared" si="0"/>
        <v>8</v>
      </c>
      <c r="AM7" s="45">
        <f t="shared" si="0"/>
        <v>24</v>
      </c>
      <c r="AN7" s="45">
        <f t="shared" si="0"/>
        <v>7</v>
      </c>
      <c r="AO7" s="45">
        <f t="shared" si="0"/>
        <v>51</v>
      </c>
      <c r="AP7" s="45">
        <f t="shared" si="0"/>
        <v>6</v>
      </c>
      <c r="AQ7" s="45">
        <f t="shared" si="0"/>
        <v>31</v>
      </c>
      <c r="AR7" s="45">
        <f t="shared" si="0"/>
        <v>28</v>
      </c>
      <c r="AS7" s="45">
        <f t="shared" si="0"/>
        <v>25</v>
      </c>
      <c r="AT7" s="45">
        <f t="shared" si="0"/>
        <v>12</v>
      </c>
      <c r="AU7" s="45">
        <f t="shared" si="0"/>
        <v>11</v>
      </c>
      <c r="AV7" s="45">
        <f t="shared" si="0"/>
        <v>13</v>
      </c>
      <c r="AW7" s="45">
        <f t="shared" si="0"/>
        <v>92</v>
      </c>
      <c r="AX7" s="45">
        <f t="shared" si="0"/>
        <v>3</v>
      </c>
      <c r="AY7" s="45">
        <f t="shared" si="0"/>
        <v>20</v>
      </c>
      <c r="AZ7" s="45">
        <f t="shared" si="0"/>
        <v>53</v>
      </c>
      <c r="BA7" s="45">
        <f t="shared" si="0"/>
        <v>47</v>
      </c>
      <c r="BB7" s="45">
        <f t="shared" si="0"/>
        <v>25</v>
      </c>
      <c r="BC7" s="45">
        <f t="shared" si="0"/>
        <v>2</v>
      </c>
      <c r="BD7" s="45">
        <f t="shared" si="0"/>
        <v>10</v>
      </c>
      <c r="BE7" s="45">
        <f t="shared" si="0"/>
        <v>46</v>
      </c>
    </row>
    <row r="8" spans="1:57" s="2" customFormat="1" ht="17.149999999999999" customHeight="1" x14ac:dyDescent="0.45">
      <c r="A8" s="10"/>
      <c r="B8" s="41" t="s">
        <v>82</v>
      </c>
      <c r="C8" s="42"/>
      <c r="D8" s="42"/>
      <c r="E8" s="42"/>
      <c r="F8" s="43"/>
      <c r="G8" s="42"/>
      <c r="H8" s="42"/>
      <c r="I8" s="42"/>
      <c r="J8" s="42"/>
      <c r="K8" s="42"/>
      <c r="L8" s="42"/>
      <c r="M8" s="42"/>
      <c r="N8" s="42"/>
      <c r="O8" s="42"/>
      <c r="P8" s="42"/>
      <c r="Q8" s="42"/>
      <c r="R8" s="42"/>
      <c r="S8" s="42"/>
      <c r="T8" s="42"/>
      <c r="U8" s="42"/>
      <c r="V8" s="42"/>
      <c r="W8" s="42"/>
      <c r="X8" s="42"/>
      <c r="Y8" s="42"/>
      <c r="Z8" s="42"/>
      <c r="AA8" s="42"/>
      <c r="AB8" s="42"/>
      <c r="AC8" s="42"/>
      <c r="AD8" s="42"/>
      <c r="AE8" s="42"/>
      <c r="AF8" s="42"/>
      <c r="AG8" s="42"/>
      <c r="AH8" s="42"/>
      <c r="AI8" s="42"/>
      <c r="AJ8" s="42"/>
      <c r="AK8" s="42"/>
      <c r="AL8" s="42"/>
      <c r="AM8" s="42"/>
      <c r="AN8" s="42"/>
      <c r="AO8" s="42"/>
      <c r="AP8" s="42"/>
      <c r="AQ8" s="42"/>
      <c r="AR8" s="42"/>
      <c r="AS8" s="42"/>
      <c r="AT8" s="42"/>
      <c r="AU8" s="42"/>
      <c r="AV8" s="42"/>
      <c r="AW8" s="42"/>
      <c r="AX8" s="42"/>
      <c r="AY8" s="42"/>
      <c r="AZ8" s="42"/>
      <c r="BA8" s="42"/>
      <c r="BB8" s="42"/>
      <c r="BC8" s="42"/>
      <c r="BD8" s="42"/>
      <c r="BE8" s="42"/>
    </row>
    <row r="9" spans="1:57" s="15" customFormat="1" ht="16.5" hidden="1" customHeight="1" x14ac:dyDescent="0.45">
      <c r="B9" s="48" t="s">
        <v>83</v>
      </c>
      <c r="C9" s="49"/>
      <c r="D9" s="46">
        <f t="shared" ref="D9" si="1">D7+1</f>
        <v>11</v>
      </c>
      <c r="E9" s="46">
        <f t="shared" ref="E9:BE9" si="2">E7+1</f>
        <v>73</v>
      </c>
      <c r="F9" s="46">
        <f t="shared" si="2"/>
        <v>9</v>
      </c>
      <c r="G9" s="46">
        <f t="shared" si="2"/>
        <v>64</v>
      </c>
      <c r="H9" s="46">
        <f t="shared" si="2"/>
        <v>7</v>
      </c>
      <c r="I9" s="46">
        <f t="shared" si="2"/>
        <v>23</v>
      </c>
      <c r="J9" s="46">
        <f t="shared" si="2"/>
        <v>127</v>
      </c>
      <c r="K9" s="46">
        <f t="shared" si="2"/>
        <v>48</v>
      </c>
      <c r="L9" s="46">
        <f t="shared" si="2"/>
        <v>61</v>
      </c>
      <c r="M9" s="46">
        <f t="shared" si="2"/>
        <v>135</v>
      </c>
      <c r="N9" s="46">
        <f t="shared" si="2"/>
        <v>15</v>
      </c>
      <c r="O9" s="46">
        <f t="shared" si="2"/>
        <v>13</v>
      </c>
      <c r="P9" s="46">
        <f t="shared" si="2"/>
        <v>39</v>
      </c>
      <c r="Q9" s="46">
        <f t="shared" si="2"/>
        <v>7</v>
      </c>
      <c r="R9" s="46">
        <f t="shared" si="2"/>
        <v>53</v>
      </c>
      <c r="S9" s="46">
        <f t="shared" si="2"/>
        <v>20</v>
      </c>
      <c r="T9" s="46">
        <f t="shared" si="2"/>
        <v>49</v>
      </c>
      <c r="U9" s="46">
        <f t="shared" si="2"/>
        <v>27</v>
      </c>
      <c r="V9" s="46">
        <f t="shared" si="2"/>
        <v>42</v>
      </c>
      <c r="W9" s="46">
        <f t="shared" si="2"/>
        <v>14</v>
      </c>
      <c r="X9" s="46">
        <f t="shared" si="2"/>
        <v>18</v>
      </c>
      <c r="Y9" s="46">
        <f t="shared" si="2"/>
        <v>6</v>
      </c>
      <c r="Z9" s="46">
        <f t="shared" si="2"/>
        <v>53</v>
      </c>
      <c r="AA9" s="46">
        <f t="shared" si="2"/>
        <v>36</v>
      </c>
      <c r="AB9" s="46">
        <f t="shared" si="2"/>
        <v>13</v>
      </c>
      <c r="AC9" s="46">
        <f t="shared" si="2"/>
        <v>10</v>
      </c>
      <c r="AD9" s="46">
        <f t="shared" si="2"/>
        <v>19</v>
      </c>
      <c r="AE9" s="46">
        <f t="shared" si="2"/>
        <v>17</v>
      </c>
      <c r="AF9" s="46">
        <f t="shared" si="2"/>
        <v>3</v>
      </c>
      <c r="AG9" s="46">
        <f t="shared" si="2"/>
        <v>4</v>
      </c>
      <c r="AH9" s="46">
        <f t="shared" si="2"/>
        <v>15</v>
      </c>
      <c r="AI9" s="46">
        <f t="shared" si="2"/>
        <v>94</v>
      </c>
      <c r="AJ9" s="46">
        <f t="shared" si="2"/>
        <v>17</v>
      </c>
      <c r="AK9" s="46">
        <f t="shared" si="2"/>
        <v>52</v>
      </c>
      <c r="AL9" s="46">
        <f t="shared" si="2"/>
        <v>9</v>
      </c>
      <c r="AM9" s="46">
        <f t="shared" si="2"/>
        <v>25</v>
      </c>
      <c r="AN9" s="46">
        <f t="shared" si="2"/>
        <v>8</v>
      </c>
      <c r="AO9" s="46">
        <f t="shared" si="2"/>
        <v>52</v>
      </c>
      <c r="AP9" s="46">
        <f t="shared" si="2"/>
        <v>7</v>
      </c>
      <c r="AQ9" s="46">
        <f t="shared" si="2"/>
        <v>32</v>
      </c>
      <c r="AR9" s="46">
        <f t="shared" si="2"/>
        <v>29</v>
      </c>
      <c r="AS9" s="46">
        <f t="shared" si="2"/>
        <v>26</v>
      </c>
      <c r="AT9" s="46">
        <f t="shared" si="2"/>
        <v>13</v>
      </c>
      <c r="AU9" s="46">
        <f t="shared" si="2"/>
        <v>12</v>
      </c>
      <c r="AV9" s="46">
        <f t="shared" si="2"/>
        <v>14</v>
      </c>
      <c r="AW9" s="46">
        <f t="shared" si="2"/>
        <v>93</v>
      </c>
      <c r="AX9" s="46">
        <f t="shared" si="2"/>
        <v>4</v>
      </c>
      <c r="AY9" s="46">
        <f t="shared" si="2"/>
        <v>21</v>
      </c>
      <c r="AZ9" s="46">
        <f t="shared" si="2"/>
        <v>54</v>
      </c>
      <c r="BA9" s="46">
        <f t="shared" si="2"/>
        <v>48</v>
      </c>
      <c r="BB9" s="46">
        <f t="shared" si="2"/>
        <v>26</v>
      </c>
      <c r="BC9" s="46">
        <f t="shared" si="2"/>
        <v>3</v>
      </c>
      <c r="BD9" s="46">
        <f t="shared" si="2"/>
        <v>11</v>
      </c>
      <c r="BE9" s="46">
        <f t="shared" si="2"/>
        <v>47</v>
      </c>
    </row>
    <row r="10" spans="1:57" s="15" customFormat="1" ht="16.5" hidden="1" customHeight="1" x14ac:dyDescent="0.45">
      <c r="B10" s="48" t="s">
        <v>83</v>
      </c>
      <c r="C10" s="49"/>
      <c r="D10" s="46">
        <f>ROUND((D5*0.199999),0)</f>
        <v>20</v>
      </c>
      <c r="E10" s="46">
        <f t="shared" ref="E10:BE10" si="3">ROUND((E5*0.199999),0)</f>
        <v>144</v>
      </c>
      <c r="F10" s="46">
        <f t="shared" si="3"/>
        <v>17</v>
      </c>
      <c r="G10" s="46">
        <f t="shared" si="3"/>
        <v>126</v>
      </c>
      <c r="H10" s="46">
        <f t="shared" si="3"/>
        <v>12</v>
      </c>
      <c r="I10" s="46">
        <f t="shared" si="3"/>
        <v>45</v>
      </c>
      <c r="J10" s="46">
        <f t="shared" si="3"/>
        <v>253</v>
      </c>
      <c r="K10" s="46">
        <f t="shared" si="3"/>
        <v>93</v>
      </c>
      <c r="L10" s="46">
        <f t="shared" si="3"/>
        <v>120</v>
      </c>
      <c r="M10" s="46">
        <f t="shared" si="3"/>
        <v>269</v>
      </c>
      <c r="N10" s="46">
        <f t="shared" si="3"/>
        <v>29</v>
      </c>
      <c r="O10" s="46">
        <f t="shared" si="3"/>
        <v>25</v>
      </c>
      <c r="P10" s="46">
        <f t="shared" si="3"/>
        <v>75</v>
      </c>
      <c r="Q10" s="46">
        <f t="shared" si="3"/>
        <v>12</v>
      </c>
      <c r="R10" s="46">
        <f t="shared" si="3"/>
        <v>103</v>
      </c>
      <c r="S10" s="46">
        <f t="shared" si="3"/>
        <v>37</v>
      </c>
      <c r="T10" s="46">
        <f t="shared" si="3"/>
        <v>95</v>
      </c>
      <c r="U10" s="46">
        <f t="shared" si="3"/>
        <v>52</v>
      </c>
      <c r="V10" s="46">
        <f t="shared" si="3"/>
        <v>83</v>
      </c>
      <c r="W10" s="46">
        <f t="shared" si="3"/>
        <v>26</v>
      </c>
      <c r="X10" s="46">
        <f t="shared" si="3"/>
        <v>33</v>
      </c>
      <c r="Y10" s="46">
        <f t="shared" si="3"/>
        <v>11</v>
      </c>
      <c r="Z10" s="46">
        <f t="shared" si="3"/>
        <v>103</v>
      </c>
      <c r="AA10" s="46">
        <f t="shared" si="3"/>
        <v>70</v>
      </c>
      <c r="AB10" s="46">
        <f t="shared" si="3"/>
        <v>24</v>
      </c>
      <c r="AC10" s="46">
        <f t="shared" si="3"/>
        <v>19</v>
      </c>
      <c r="AD10" s="46">
        <f t="shared" si="3"/>
        <v>36</v>
      </c>
      <c r="AE10" s="46">
        <f t="shared" si="3"/>
        <v>33</v>
      </c>
      <c r="AF10" s="46">
        <f t="shared" si="3"/>
        <v>5</v>
      </c>
      <c r="AG10" s="46">
        <f t="shared" si="3"/>
        <v>6</v>
      </c>
      <c r="AH10" s="46">
        <f t="shared" si="3"/>
        <v>29</v>
      </c>
      <c r="AI10" s="46">
        <f t="shared" si="3"/>
        <v>186</v>
      </c>
      <c r="AJ10" s="46">
        <f t="shared" si="3"/>
        <v>32</v>
      </c>
      <c r="AK10" s="46">
        <f t="shared" si="3"/>
        <v>103</v>
      </c>
      <c r="AL10" s="46">
        <f t="shared" si="3"/>
        <v>16</v>
      </c>
      <c r="AM10" s="46">
        <f t="shared" si="3"/>
        <v>47</v>
      </c>
      <c r="AN10" s="46">
        <f t="shared" si="3"/>
        <v>13</v>
      </c>
      <c r="AO10" s="46">
        <f t="shared" si="3"/>
        <v>103</v>
      </c>
      <c r="AP10" s="46">
        <f t="shared" si="3"/>
        <v>12</v>
      </c>
      <c r="AQ10" s="46">
        <f t="shared" si="3"/>
        <v>63</v>
      </c>
      <c r="AR10" s="46">
        <f t="shared" si="3"/>
        <v>56</v>
      </c>
      <c r="AS10" s="46">
        <f t="shared" si="3"/>
        <v>50</v>
      </c>
      <c r="AT10" s="46">
        <f t="shared" si="3"/>
        <v>25</v>
      </c>
      <c r="AU10" s="46">
        <f t="shared" si="3"/>
        <v>23</v>
      </c>
      <c r="AV10" s="46">
        <f t="shared" si="3"/>
        <v>27</v>
      </c>
      <c r="AW10" s="46">
        <f t="shared" si="3"/>
        <v>184</v>
      </c>
      <c r="AX10" s="46">
        <f t="shared" si="3"/>
        <v>6</v>
      </c>
      <c r="AY10" s="46">
        <f t="shared" si="3"/>
        <v>40</v>
      </c>
      <c r="AZ10" s="46">
        <f t="shared" si="3"/>
        <v>106</v>
      </c>
      <c r="BA10" s="46">
        <f t="shared" si="3"/>
        <v>95</v>
      </c>
      <c r="BB10" s="46">
        <f t="shared" si="3"/>
        <v>49</v>
      </c>
      <c r="BC10" s="46">
        <f t="shared" si="3"/>
        <v>4</v>
      </c>
      <c r="BD10" s="46">
        <f t="shared" si="3"/>
        <v>20</v>
      </c>
      <c r="BE10" s="46">
        <f t="shared" si="3"/>
        <v>92</v>
      </c>
    </row>
    <row r="11" spans="1:57" s="15" customFormat="1" ht="16.5" customHeight="1" x14ac:dyDescent="0.45">
      <c r="B11" s="48" t="s">
        <v>84</v>
      </c>
      <c r="C11" s="49"/>
      <c r="D11" s="46" t="str">
        <f>_xlfn.TEXTJOIN(" - ",,D9,D10)</f>
        <v>11 - 20</v>
      </c>
      <c r="E11" s="46" t="str">
        <f t="shared" ref="E11:BE11" si="4">_xlfn.TEXTJOIN(" - ",,E9,E10)</f>
        <v>73 - 144</v>
      </c>
      <c r="F11" s="46" t="str">
        <f t="shared" si="4"/>
        <v>9 - 17</v>
      </c>
      <c r="G11" s="46" t="str">
        <f t="shared" si="4"/>
        <v>64 - 126</v>
      </c>
      <c r="H11" s="46" t="str">
        <f t="shared" si="4"/>
        <v>7 - 12</v>
      </c>
      <c r="I11" s="46" t="str">
        <f t="shared" si="4"/>
        <v>23 - 45</v>
      </c>
      <c r="J11" s="46" t="str">
        <f t="shared" si="4"/>
        <v>127 - 253</v>
      </c>
      <c r="K11" s="46" t="str">
        <f t="shared" si="4"/>
        <v>48 - 93</v>
      </c>
      <c r="L11" s="46" t="str">
        <f t="shared" si="4"/>
        <v>61 - 120</v>
      </c>
      <c r="M11" s="46" t="str">
        <f t="shared" si="4"/>
        <v>135 - 269</v>
      </c>
      <c r="N11" s="46" t="str">
        <f t="shared" si="4"/>
        <v>15 - 29</v>
      </c>
      <c r="O11" s="46" t="str">
        <f t="shared" si="4"/>
        <v>13 - 25</v>
      </c>
      <c r="P11" s="46" t="str">
        <f t="shared" si="4"/>
        <v>39 - 75</v>
      </c>
      <c r="Q11" s="46" t="str">
        <f t="shared" si="4"/>
        <v>7 - 12</v>
      </c>
      <c r="R11" s="46" t="str">
        <f t="shared" si="4"/>
        <v>53 - 103</v>
      </c>
      <c r="S11" s="46" t="str">
        <f t="shared" si="4"/>
        <v>20 - 37</v>
      </c>
      <c r="T11" s="46" t="str">
        <f t="shared" si="4"/>
        <v>49 - 95</v>
      </c>
      <c r="U11" s="46" t="str">
        <f t="shared" si="4"/>
        <v>27 - 52</v>
      </c>
      <c r="V11" s="46" t="str">
        <f t="shared" si="4"/>
        <v>42 - 83</v>
      </c>
      <c r="W11" s="46" t="str">
        <f t="shared" si="4"/>
        <v>14 - 26</v>
      </c>
      <c r="X11" s="46" t="str">
        <f t="shared" si="4"/>
        <v>18 - 33</v>
      </c>
      <c r="Y11" s="46" t="str">
        <f t="shared" si="4"/>
        <v>6 - 11</v>
      </c>
      <c r="Z11" s="46" t="str">
        <f t="shared" si="4"/>
        <v>53 - 103</v>
      </c>
      <c r="AA11" s="46" t="str">
        <f t="shared" si="4"/>
        <v>36 - 70</v>
      </c>
      <c r="AB11" s="46" t="str">
        <f t="shared" si="4"/>
        <v>13 - 24</v>
      </c>
      <c r="AC11" s="46" t="str">
        <f t="shared" si="4"/>
        <v>10 - 19</v>
      </c>
      <c r="AD11" s="46" t="str">
        <f t="shared" si="4"/>
        <v>19 - 36</v>
      </c>
      <c r="AE11" s="46" t="str">
        <f t="shared" si="4"/>
        <v>17 - 33</v>
      </c>
      <c r="AF11" s="46" t="str">
        <f t="shared" si="4"/>
        <v>3 - 5</v>
      </c>
      <c r="AG11" s="46" t="str">
        <f t="shared" si="4"/>
        <v>4 - 6</v>
      </c>
      <c r="AH11" s="46" t="str">
        <f t="shared" si="4"/>
        <v>15 - 29</v>
      </c>
      <c r="AI11" s="46" t="str">
        <f t="shared" si="4"/>
        <v>94 - 186</v>
      </c>
      <c r="AJ11" s="46" t="str">
        <f t="shared" si="4"/>
        <v>17 - 32</v>
      </c>
      <c r="AK11" s="46" t="str">
        <f t="shared" si="4"/>
        <v>52 - 103</v>
      </c>
      <c r="AL11" s="46" t="str">
        <f t="shared" si="4"/>
        <v>9 - 16</v>
      </c>
      <c r="AM11" s="46" t="str">
        <f t="shared" si="4"/>
        <v>25 - 47</v>
      </c>
      <c r="AN11" s="46" t="str">
        <f t="shared" si="4"/>
        <v>8 - 13</v>
      </c>
      <c r="AO11" s="46" t="str">
        <f t="shared" si="4"/>
        <v>52 - 103</v>
      </c>
      <c r="AP11" s="46" t="str">
        <f t="shared" si="4"/>
        <v>7 - 12</v>
      </c>
      <c r="AQ11" s="46" t="str">
        <f t="shared" si="4"/>
        <v>32 - 63</v>
      </c>
      <c r="AR11" s="46" t="str">
        <f t="shared" si="4"/>
        <v>29 - 56</v>
      </c>
      <c r="AS11" s="46" t="str">
        <f t="shared" si="4"/>
        <v>26 - 50</v>
      </c>
      <c r="AT11" s="46" t="str">
        <f t="shared" si="4"/>
        <v>13 - 25</v>
      </c>
      <c r="AU11" s="46" t="str">
        <f t="shared" si="4"/>
        <v>12 - 23</v>
      </c>
      <c r="AV11" s="46" t="str">
        <f t="shared" si="4"/>
        <v>14 - 27</v>
      </c>
      <c r="AW11" s="46" t="str">
        <f t="shared" si="4"/>
        <v>93 - 184</v>
      </c>
      <c r="AX11" s="46" t="str">
        <f t="shared" si="4"/>
        <v>4 - 6</v>
      </c>
      <c r="AY11" s="46" t="str">
        <f t="shared" si="4"/>
        <v>21 - 40</v>
      </c>
      <c r="AZ11" s="46" t="str">
        <f t="shared" si="4"/>
        <v>54 - 106</v>
      </c>
      <c r="BA11" s="46" t="str">
        <f t="shared" si="4"/>
        <v>48 - 95</v>
      </c>
      <c r="BB11" s="46" t="str">
        <f t="shared" si="4"/>
        <v>26 - 49</v>
      </c>
      <c r="BC11" s="46" t="str">
        <f t="shared" si="4"/>
        <v>3 - 4</v>
      </c>
      <c r="BD11" s="46" t="str">
        <f t="shared" si="4"/>
        <v>11 - 20</v>
      </c>
      <c r="BE11" s="46" t="str">
        <f t="shared" si="4"/>
        <v>47 - 92</v>
      </c>
    </row>
    <row r="12" spans="1:57" s="15" customFormat="1" ht="16.5" hidden="1" customHeight="1" x14ac:dyDescent="0.45">
      <c r="B12" s="48" t="s">
        <v>85</v>
      </c>
      <c r="C12" s="49"/>
      <c r="D12" s="32">
        <f>D10+1</f>
        <v>21</v>
      </c>
      <c r="E12" s="32">
        <f t="shared" ref="E12:BE12" si="5">E10+1</f>
        <v>145</v>
      </c>
      <c r="F12" s="32">
        <f t="shared" si="5"/>
        <v>18</v>
      </c>
      <c r="G12" s="32">
        <f t="shared" si="5"/>
        <v>127</v>
      </c>
      <c r="H12" s="32">
        <f t="shared" si="5"/>
        <v>13</v>
      </c>
      <c r="I12" s="32">
        <f t="shared" si="5"/>
        <v>46</v>
      </c>
      <c r="J12" s="32">
        <f t="shared" si="5"/>
        <v>254</v>
      </c>
      <c r="K12" s="32">
        <f t="shared" si="5"/>
        <v>94</v>
      </c>
      <c r="L12" s="32">
        <f t="shared" si="5"/>
        <v>121</v>
      </c>
      <c r="M12" s="32">
        <f t="shared" si="5"/>
        <v>270</v>
      </c>
      <c r="N12" s="32">
        <f t="shared" si="5"/>
        <v>30</v>
      </c>
      <c r="O12" s="32">
        <f t="shared" si="5"/>
        <v>26</v>
      </c>
      <c r="P12" s="32">
        <f t="shared" si="5"/>
        <v>76</v>
      </c>
      <c r="Q12" s="32">
        <f t="shared" si="5"/>
        <v>13</v>
      </c>
      <c r="R12" s="32">
        <f t="shared" si="5"/>
        <v>104</v>
      </c>
      <c r="S12" s="32">
        <f t="shared" si="5"/>
        <v>38</v>
      </c>
      <c r="T12" s="32">
        <f t="shared" si="5"/>
        <v>96</v>
      </c>
      <c r="U12" s="32">
        <f t="shared" si="5"/>
        <v>53</v>
      </c>
      <c r="V12" s="32">
        <f t="shared" si="5"/>
        <v>84</v>
      </c>
      <c r="W12" s="32">
        <f t="shared" si="5"/>
        <v>27</v>
      </c>
      <c r="X12" s="32">
        <f t="shared" si="5"/>
        <v>34</v>
      </c>
      <c r="Y12" s="32">
        <f t="shared" si="5"/>
        <v>12</v>
      </c>
      <c r="Z12" s="32">
        <f t="shared" si="5"/>
        <v>104</v>
      </c>
      <c r="AA12" s="32">
        <f t="shared" si="5"/>
        <v>71</v>
      </c>
      <c r="AB12" s="32">
        <f t="shared" si="5"/>
        <v>25</v>
      </c>
      <c r="AC12" s="32">
        <f t="shared" si="5"/>
        <v>20</v>
      </c>
      <c r="AD12" s="32">
        <f t="shared" si="5"/>
        <v>37</v>
      </c>
      <c r="AE12" s="32">
        <f t="shared" si="5"/>
        <v>34</v>
      </c>
      <c r="AF12" s="32">
        <f t="shared" si="5"/>
        <v>6</v>
      </c>
      <c r="AG12" s="32">
        <f t="shared" si="5"/>
        <v>7</v>
      </c>
      <c r="AH12" s="32">
        <f t="shared" si="5"/>
        <v>30</v>
      </c>
      <c r="AI12" s="32">
        <f t="shared" si="5"/>
        <v>187</v>
      </c>
      <c r="AJ12" s="32">
        <f t="shared" si="5"/>
        <v>33</v>
      </c>
      <c r="AK12" s="32">
        <f t="shared" si="5"/>
        <v>104</v>
      </c>
      <c r="AL12" s="32">
        <f t="shared" si="5"/>
        <v>17</v>
      </c>
      <c r="AM12" s="32">
        <f t="shared" si="5"/>
        <v>48</v>
      </c>
      <c r="AN12" s="32">
        <f t="shared" si="5"/>
        <v>14</v>
      </c>
      <c r="AO12" s="32">
        <f t="shared" si="5"/>
        <v>104</v>
      </c>
      <c r="AP12" s="32">
        <f t="shared" si="5"/>
        <v>13</v>
      </c>
      <c r="AQ12" s="32">
        <f t="shared" si="5"/>
        <v>64</v>
      </c>
      <c r="AR12" s="32">
        <f t="shared" si="5"/>
        <v>57</v>
      </c>
      <c r="AS12" s="32">
        <f t="shared" si="5"/>
        <v>51</v>
      </c>
      <c r="AT12" s="32">
        <f t="shared" si="5"/>
        <v>26</v>
      </c>
      <c r="AU12" s="32">
        <f t="shared" si="5"/>
        <v>24</v>
      </c>
      <c r="AV12" s="32">
        <f t="shared" si="5"/>
        <v>28</v>
      </c>
      <c r="AW12" s="32">
        <f t="shared" si="5"/>
        <v>185</v>
      </c>
      <c r="AX12" s="32">
        <f t="shared" si="5"/>
        <v>7</v>
      </c>
      <c r="AY12" s="32">
        <f t="shared" si="5"/>
        <v>41</v>
      </c>
      <c r="AZ12" s="32">
        <f t="shared" si="5"/>
        <v>107</v>
      </c>
      <c r="BA12" s="32">
        <f t="shared" si="5"/>
        <v>96</v>
      </c>
      <c r="BB12" s="32">
        <f t="shared" si="5"/>
        <v>50</v>
      </c>
      <c r="BC12" s="32">
        <f t="shared" si="5"/>
        <v>5</v>
      </c>
      <c r="BD12" s="32">
        <f t="shared" si="5"/>
        <v>21</v>
      </c>
      <c r="BE12" s="32">
        <f t="shared" si="5"/>
        <v>93</v>
      </c>
    </row>
    <row r="13" spans="1:57" s="15" customFormat="1" ht="16.5" hidden="1" customHeight="1" x14ac:dyDescent="0.45">
      <c r="B13" s="48" t="s">
        <v>85</v>
      </c>
      <c r="C13" s="49"/>
      <c r="D13" s="46">
        <f>ROUND((D5*0.299999),0)</f>
        <v>30</v>
      </c>
      <c r="E13" s="46">
        <f t="shared" ref="E13:BE13" si="6">ROUND((E5*0.299999),0)</f>
        <v>216</v>
      </c>
      <c r="F13" s="46">
        <f t="shared" si="6"/>
        <v>25</v>
      </c>
      <c r="G13" s="46">
        <f t="shared" si="6"/>
        <v>189</v>
      </c>
      <c r="H13" s="46">
        <f t="shared" si="6"/>
        <v>19</v>
      </c>
      <c r="I13" s="46">
        <f t="shared" si="6"/>
        <v>67</v>
      </c>
      <c r="J13" s="46">
        <f t="shared" si="6"/>
        <v>379</v>
      </c>
      <c r="K13" s="46">
        <f t="shared" si="6"/>
        <v>140</v>
      </c>
      <c r="L13" s="46">
        <f t="shared" si="6"/>
        <v>180</v>
      </c>
      <c r="M13" s="46">
        <f t="shared" si="6"/>
        <v>403</v>
      </c>
      <c r="N13" s="46">
        <f t="shared" si="6"/>
        <v>43</v>
      </c>
      <c r="O13" s="46">
        <f t="shared" si="6"/>
        <v>37</v>
      </c>
      <c r="P13" s="46">
        <f t="shared" si="6"/>
        <v>113</v>
      </c>
      <c r="Q13" s="46">
        <f t="shared" si="6"/>
        <v>18</v>
      </c>
      <c r="R13" s="46">
        <f t="shared" si="6"/>
        <v>155</v>
      </c>
      <c r="S13" s="46">
        <f t="shared" si="6"/>
        <v>56</v>
      </c>
      <c r="T13" s="46">
        <f t="shared" si="6"/>
        <v>143</v>
      </c>
      <c r="U13" s="46">
        <f t="shared" si="6"/>
        <v>79</v>
      </c>
      <c r="V13" s="46">
        <f t="shared" si="6"/>
        <v>124</v>
      </c>
      <c r="W13" s="46">
        <f t="shared" si="6"/>
        <v>40</v>
      </c>
      <c r="X13" s="46">
        <f t="shared" si="6"/>
        <v>50</v>
      </c>
      <c r="Y13" s="46">
        <f t="shared" si="6"/>
        <v>16</v>
      </c>
      <c r="Z13" s="46">
        <f t="shared" si="6"/>
        <v>155</v>
      </c>
      <c r="AA13" s="46">
        <f t="shared" si="6"/>
        <v>106</v>
      </c>
      <c r="AB13" s="46">
        <f t="shared" si="6"/>
        <v>36</v>
      </c>
      <c r="AC13" s="46">
        <f t="shared" si="6"/>
        <v>28</v>
      </c>
      <c r="AD13" s="46">
        <f t="shared" si="6"/>
        <v>54</v>
      </c>
      <c r="AE13" s="46">
        <f t="shared" si="6"/>
        <v>49</v>
      </c>
      <c r="AF13" s="46">
        <f t="shared" si="6"/>
        <v>7</v>
      </c>
      <c r="AG13" s="46">
        <f t="shared" si="6"/>
        <v>9</v>
      </c>
      <c r="AH13" s="46">
        <f t="shared" si="6"/>
        <v>43</v>
      </c>
      <c r="AI13" s="46">
        <f t="shared" si="6"/>
        <v>278</v>
      </c>
      <c r="AJ13" s="46">
        <f t="shared" si="6"/>
        <v>48</v>
      </c>
      <c r="AK13" s="46">
        <f t="shared" si="6"/>
        <v>154</v>
      </c>
      <c r="AL13" s="46">
        <f t="shared" si="6"/>
        <v>23</v>
      </c>
      <c r="AM13" s="46">
        <f t="shared" si="6"/>
        <v>71</v>
      </c>
      <c r="AN13" s="46">
        <f t="shared" si="6"/>
        <v>20</v>
      </c>
      <c r="AO13" s="46">
        <f t="shared" si="6"/>
        <v>154</v>
      </c>
      <c r="AP13" s="46">
        <f t="shared" si="6"/>
        <v>19</v>
      </c>
      <c r="AQ13" s="46">
        <f t="shared" si="6"/>
        <v>94</v>
      </c>
      <c r="AR13" s="46">
        <f t="shared" si="6"/>
        <v>84</v>
      </c>
      <c r="AS13" s="46">
        <f t="shared" si="6"/>
        <v>76</v>
      </c>
      <c r="AT13" s="46">
        <f t="shared" si="6"/>
        <v>37</v>
      </c>
      <c r="AU13" s="46">
        <f t="shared" si="6"/>
        <v>34</v>
      </c>
      <c r="AV13" s="46">
        <f t="shared" si="6"/>
        <v>40</v>
      </c>
      <c r="AW13" s="46">
        <f t="shared" si="6"/>
        <v>275</v>
      </c>
      <c r="AX13" s="46">
        <f t="shared" si="6"/>
        <v>8</v>
      </c>
      <c r="AY13" s="46">
        <f t="shared" si="6"/>
        <v>61</v>
      </c>
      <c r="AZ13" s="46">
        <f t="shared" si="6"/>
        <v>159</v>
      </c>
      <c r="BA13" s="46">
        <f t="shared" si="6"/>
        <v>142</v>
      </c>
      <c r="BB13" s="46">
        <f t="shared" si="6"/>
        <v>74</v>
      </c>
      <c r="BC13" s="46">
        <f t="shared" si="6"/>
        <v>5</v>
      </c>
      <c r="BD13" s="46">
        <f t="shared" si="6"/>
        <v>30</v>
      </c>
      <c r="BE13" s="46">
        <f t="shared" si="6"/>
        <v>137</v>
      </c>
    </row>
    <row r="14" spans="1:57" s="15" customFormat="1" ht="16.5" customHeight="1" x14ac:dyDescent="0.45">
      <c r="B14" s="48" t="s">
        <v>86</v>
      </c>
      <c r="C14" s="49"/>
      <c r="D14" s="46" t="str">
        <f>_xlfn.TEXTJOIN(" - ",,D12,D13)</f>
        <v>21 - 30</v>
      </c>
      <c r="E14" s="46" t="str">
        <f t="shared" ref="E14:BE14" si="7">_xlfn.TEXTJOIN(" - ",,E12,E13)</f>
        <v>145 - 216</v>
      </c>
      <c r="F14" s="46" t="str">
        <f t="shared" si="7"/>
        <v>18 - 25</v>
      </c>
      <c r="G14" s="46" t="str">
        <f t="shared" si="7"/>
        <v>127 - 189</v>
      </c>
      <c r="H14" s="46" t="str">
        <f t="shared" si="7"/>
        <v>13 - 19</v>
      </c>
      <c r="I14" s="46" t="str">
        <f t="shared" si="7"/>
        <v>46 - 67</v>
      </c>
      <c r="J14" s="46" t="str">
        <f t="shared" si="7"/>
        <v>254 - 379</v>
      </c>
      <c r="K14" s="46" t="str">
        <f t="shared" si="7"/>
        <v>94 - 140</v>
      </c>
      <c r="L14" s="46" t="str">
        <f t="shared" si="7"/>
        <v>121 - 180</v>
      </c>
      <c r="M14" s="46" t="str">
        <f t="shared" si="7"/>
        <v>270 - 403</v>
      </c>
      <c r="N14" s="46" t="str">
        <f t="shared" si="7"/>
        <v>30 - 43</v>
      </c>
      <c r="O14" s="46" t="str">
        <f t="shared" si="7"/>
        <v>26 - 37</v>
      </c>
      <c r="P14" s="46" t="str">
        <f t="shared" si="7"/>
        <v>76 - 113</v>
      </c>
      <c r="Q14" s="46" t="str">
        <f t="shared" si="7"/>
        <v>13 - 18</v>
      </c>
      <c r="R14" s="46" t="str">
        <f t="shared" si="7"/>
        <v>104 - 155</v>
      </c>
      <c r="S14" s="46" t="str">
        <f t="shared" si="7"/>
        <v>38 - 56</v>
      </c>
      <c r="T14" s="46" t="str">
        <f t="shared" si="7"/>
        <v>96 - 143</v>
      </c>
      <c r="U14" s="46" t="str">
        <f t="shared" si="7"/>
        <v>53 - 79</v>
      </c>
      <c r="V14" s="46" t="str">
        <f t="shared" si="7"/>
        <v>84 - 124</v>
      </c>
      <c r="W14" s="46" t="str">
        <f t="shared" si="7"/>
        <v>27 - 40</v>
      </c>
      <c r="X14" s="46" t="str">
        <f t="shared" si="7"/>
        <v>34 - 50</v>
      </c>
      <c r="Y14" s="46" t="str">
        <f t="shared" si="7"/>
        <v>12 - 16</v>
      </c>
      <c r="Z14" s="46" t="str">
        <f t="shared" si="7"/>
        <v>104 - 155</v>
      </c>
      <c r="AA14" s="46" t="str">
        <f t="shared" si="7"/>
        <v>71 - 106</v>
      </c>
      <c r="AB14" s="46" t="str">
        <f t="shared" si="7"/>
        <v>25 - 36</v>
      </c>
      <c r="AC14" s="46" t="str">
        <f t="shared" si="7"/>
        <v>20 - 28</v>
      </c>
      <c r="AD14" s="46" t="str">
        <f t="shared" si="7"/>
        <v>37 - 54</v>
      </c>
      <c r="AE14" s="46" t="str">
        <f t="shared" si="7"/>
        <v>34 - 49</v>
      </c>
      <c r="AF14" s="46" t="str">
        <f t="shared" si="7"/>
        <v>6 - 7</v>
      </c>
      <c r="AG14" s="46" t="str">
        <f t="shared" si="7"/>
        <v>7 - 9</v>
      </c>
      <c r="AH14" s="46" t="str">
        <f t="shared" si="7"/>
        <v>30 - 43</v>
      </c>
      <c r="AI14" s="46" t="str">
        <f t="shared" si="7"/>
        <v>187 - 278</v>
      </c>
      <c r="AJ14" s="46" t="str">
        <f t="shared" si="7"/>
        <v>33 - 48</v>
      </c>
      <c r="AK14" s="46" t="str">
        <f t="shared" si="7"/>
        <v>104 - 154</v>
      </c>
      <c r="AL14" s="46" t="str">
        <f t="shared" si="7"/>
        <v>17 - 23</v>
      </c>
      <c r="AM14" s="46" t="str">
        <f t="shared" si="7"/>
        <v>48 - 71</v>
      </c>
      <c r="AN14" s="46" t="str">
        <f t="shared" si="7"/>
        <v>14 - 20</v>
      </c>
      <c r="AO14" s="46" t="str">
        <f t="shared" si="7"/>
        <v>104 - 154</v>
      </c>
      <c r="AP14" s="46" t="str">
        <f t="shared" si="7"/>
        <v>13 - 19</v>
      </c>
      <c r="AQ14" s="46" t="str">
        <f t="shared" si="7"/>
        <v>64 - 94</v>
      </c>
      <c r="AR14" s="46" t="str">
        <f t="shared" si="7"/>
        <v>57 - 84</v>
      </c>
      <c r="AS14" s="46" t="str">
        <f t="shared" si="7"/>
        <v>51 - 76</v>
      </c>
      <c r="AT14" s="46" t="str">
        <f t="shared" si="7"/>
        <v>26 - 37</v>
      </c>
      <c r="AU14" s="46" t="str">
        <f t="shared" si="7"/>
        <v>24 - 34</v>
      </c>
      <c r="AV14" s="46" t="str">
        <f t="shared" si="7"/>
        <v>28 - 40</v>
      </c>
      <c r="AW14" s="46" t="str">
        <f t="shared" si="7"/>
        <v>185 - 275</v>
      </c>
      <c r="AX14" s="46" t="str">
        <f t="shared" si="7"/>
        <v>7 - 8</v>
      </c>
      <c r="AY14" s="46" t="str">
        <f t="shared" si="7"/>
        <v>41 - 61</v>
      </c>
      <c r="AZ14" s="46" t="str">
        <f t="shared" si="7"/>
        <v>107 - 159</v>
      </c>
      <c r="BA14" s="46" t="str">
        <f t="shared" si="7"/>
        <v>96 - 142</v>
      </c>
      <c r="BB14" s="46" t="str">
        <f t="shared" si="7"/>
        <v>50 - 74</v>
      </c>
      <c r="BC14" s="46" t="str">
        <f t="shared" si="7"/>
        <v>5 - 5</v>
      </c>
      <c r="BD14" s="46" t="str">
        <f t="shared" si="7"/>
        <v>21 - 30</v>
      </c>
      <c r="BE14" s="46" t="str">
        <f t="shared" si="7"/>
        <v>93 - 137</v>
      </c>
    </row>
    <row r="15" spans="1:57" s="15" customFormat="1" ht="16.5" hidden="1" customHeight="1" x14ac:dyDescent="0.45">
      <c r="B15" s="7" t="s">
        <v>87</v>
      </c>
      <c r="C15" s="49"/>
      <c r="D15" s="32">
        <f>D13+1</f>
        <v>31</v>
      </c>
      <c r="E15" s="32">
        <f t="shared" ref="E15:BE15" si="8">E13+1</f>
        <v>217</v>
      </c>
      <c r="F15" s="32">
        <f t="shared" si="8"/>
        <v>26</v>
      </c>
      <c r="G15" s="32">
        <f t="shared" si="8"/>
        <v>190</v>
      </c>
      <c r="H15" s="32">
        <f t="shared" si="8"/>
        <v>20</v>
      </c>
      <c r="I15" s="32">
        <f t="shared" si="8"/>
        <v>68</v>
      </c>
      <c r="J15" s="32">
        <f t="shared" si="8"/>
        <v>380</v>
      </c>
      <c r="K15" s="32">
        <f t="shared" si="8"/>
        <v>141</v>
      </c>
      <c r="L15" s="32">
        <f t="shared" si="8"/>
        <v>181</v>
      </c>
      <c r="M15" s="32">
        <f t="shared" si="8"/>
        <v>404</v>
      </c>
      <c r="N15" s="32">
        <f t="shared" si="8"/>
        <v>44</v>
      </c>
      <c r="O15" s="32">
        <f t="shared" si="8"/>
        <v>38</v>
      </c>
      <c r="P15" s="32">
        <f t="shared" si="8"/>
        <v>114</v>
      </c>
      <c r="Q15" s="32">
        <f t="shared" si="8"/>
        <v>19</v>
      </c>
      <c r="R15" s="32">
        <f t="shared" si="8"/>
        <v>156</v>
      </c>
      <c r="S15" s="32">
        <f t="shared" si="8"/>
        <v>57</v>
      </c>
      <c r="T15" s="32">
        <f t="shared" si="8"/>
        <v>144</v>
      </c>
      <c r="U15" s="32">
        <f t="shared" si="8"/>
        <v>80</v>
      </c>
      <c r="V15" s="32">
        <f t="shared" si="8"/>
        <v>125</v>
      </c>
      <c r="W15" s="32">
        <f t="shared" si="8"/>
        <v>41</v>
      </c>
      <c r="X15" s="32">
        <f t="shared" si="8"/>
        <v>51</v>
      </c>
      <c r="Y15" s="32">
        <f t="shared" si="8"/>
        <v>17</v>
      </c>
      <c r="Z15" s="32">
        <f t="shared" si="8"/>
        <v>156</v>
      </c>
      <c r="AA15" s="32">
        <f t="shared" si="8"/>
        <v>107</v>
      </c>
      <c r="AB15" s="32">
        <f t="shared" si="8"/>
        <v>37</v>
      </c>
      <c r="AC15" s="32">
        <f t="shared" si="8"/>
        <v>29</v>
      </c>
      <c r="AD15" s="32">
        <f t="shared" si="8"/>
        <v>55</v>
      </c>
      <c r="AE15" s="32">
        <f t="shared" si="8"/>
        <v>50</v>
      </c>
      <c r="AF15" s="32">
        <f t="shared" si="8"/>
        <v>8</v>
      </c>
      <c r="AG15" s="32">
        <f t="shared" si="8"/>
        <v>10</v>
      </c>
      <c r="AH15" s="32">
        <f t="shared" si="8"/>
        <v>44</v>
      </c>
      <c r="AI15" s="32">
        <f t="shared" si="8"/>
        <v>279</v>
      </c>
      <c r="AJ15" s="32">
        <f t="shared" si="8"/>
        <v>49</v>
      </c>
      <c r="AK15" s="32">
        <f t="shared" si="8"/>
        <v>155</v>
      </c>
      <c r="AL15" s="32">
        <f t="shared" si="8"/>
        <v>24</v>
      </c>
      <c r="AM15" s="32">
        <f t="shared" si="8"/>
        <v>72</v>
      </c>
      <c r="AN15" s="32">
        <f t="shared" si="8"/>
        <v>21</v>
      </c>
      <c r="AO15" s="32">
        <f t="shared" si="8"/>
        <v>155</v>
      </c>
      <c r="AP15" s="32">
        <f t="shared" si="8"/>
        <v>20</v>
      </c>
      <c r="AQ15" s="32">
        <f t="shared" si="8"/>
        <v>95</v>
      </c>
      <c r="AR15" s="32">
        <f t="shared" si="8"/>
        <v>85</v>
      </c>
      <c r="AS15" s="32">
        <f t="shared" si="8"/>
        <v>77</v>
      </c>
      <c r="AT15" s="32">
        <f t="shared" si="8"/>
        <v>38</v>
      </c>
      <c r="AU15" s="32">
        <f t="shared" si="8"/>
        <v>35</v>
      </c>
      <c r="AV15" s="32">
        <f t="shared" si="8"/>
        <v>41</v>
      </c>
      <c r="AW15" s="32">
        <f t="shared" si="8"/>
        <v>276</v>
      </c>
      <c r="AX15" s="32">
        <f t="shared" si="8"/>
        <v>9</v>
      </c>
      <c r="AY15" s="32">
        <f t="shared" si="8"/>
        <v>62</v>
      </c>
      <c r="AZ15" s="32">
        <f t="shared" si="8"/>
        <v>160</v>
      </c>
      <c r="BA15" s="32">
        <f t="shared" si="8"/>
        <v>143</v>
      </c>
      <c r="BB15" s="32">
        <f t="shared" si="8"/>
        <v>75</v>
      </c>
      <c r="BC15" s="32">
        <f t="shared" si="8"/>
        <v>6</v>
      </c>
      <c r="BD15" s="32">
        <f t="shared" si="8"/>
        <v>31</v>
      </c>
      <c r="BE15" s="32">
        <f t="shared" si="8"/>
        <v>138</v>
      </c>
    </row>
    <row r="16" spans="1:57" s="15" customFormat="1" ht="16.5" hidden="1" customHeight="1" x14ac:dyDescent="0.45">
      <c r="B16" s="7" t="s">
        <v>87</v>
      </c>
      <c r="C16" s="49"/>
      <c r="D16" s="46">
        <f>ROUND((D5*0.399999),0)</f>
        <v>40</v>
      </c>
      <c r="E16" s="46">
        <f t="shared" ref="E16:BE16" si="9">ROUND((E5*0.399999),0)</f>
        <v>288</v>
      </c>
      <c r="F16" s="46">
        <f t="shared" si="9"/>
        <v>34</v>
      </c>
      <c r="G16" s="46">
        <f t="shared" si="9"/>
        <v>252</v>
      </c>
      <c r="H16" s="46">
        <f t="shared" si="9"/>
        <v>25</v>
      </c>
      <c r="I16" s="46">
        <f t="shared" si="9"/>
        <v>90</v>
      </c>
      <c r="J16" s="46">
        <f t="shared" si="9"/>
        <v>506</v>
      </c>
      <c r="K16" s="46">
        <f t="shared" si="9"/>
        <v>187</v>
      </c>
      <c r="L16" s="46">
        <f t="shared" si="9"/>
        <v>240</v>
      </c>
      <c r="M16" s="46">
        <f t="shared" si="9"/>
        <v>538</v>
      </c>
      <c r="N16" s="46">
        <f t="shared" si="9"/>
        <v>58</v>
      </c>
      <c r="O16" s="46">
        <f t="shared" si="9"/>
        <v>50</v>
      </c>
      <c r="P16" s="46">
        <f t="shared" si="9"/>
        <v>150</v>
      </c>
      <c r="Q16" s="46">
        <f t="shared" si="9"/>
        <v>24</v>
      </c>
      <c r="R16" s="46">
        <f t="shared" si="9"/>
        <v>207</v>
      </c>
      <c r="S16" s="46">
        <f t="shared" si="9"/>
        <v>75</v>
      </c>
      <c r="T16" s="46">
        <f t="shared" si="9"/>
        <v>191</v>
      </c>
      <c r="U16" s="46">
        <f t="shared" si="9"/>
        <v>105</v>
      </c>
      <c r="V16" s="46">
        <f t="shared" si="9"/>
        <v>165</v>
      </c>
      <c r="W16" s="46">
        <f t="shared" si="9"/>
        <v>53</v>
      </c>
      <c r="X16" s="46">
        <f t="shared" si="9"/>
        <v>66</v>
      </c>
      <c r="Y16" s="46">
        <f t="shared" si="9"/>
        <v>22</v>
      </c>
      <c r="Z16" s="46">
        <f t="shared" si="9"/>
        <v>206</v>
      </c>
      <c r="AA16" s="46">
        <f t="shared" si="9"/>
        <v>141</v>
      </c>
      <c r="AB16" s="46">
        <f t="shared" si="9"/>
        <v>48</v>
      </c>
      <c r="AC16" s="46">
        <f t="shared" si="9"/>
        <v>37</v>
      </c>
      <c r="AD16" s="46">
        <f t="shared" si="9"/>
        <v>72</v>
      </c>
      <c r="AE16" s="46">
        <f t="shared" si="9"/>
        <v>66</v>
      </c>
      <c r="AF16" s="46">
        <f t="shared" si="9"/>
        <v>10</v>
      </c>
      <c r="AG16" s="46">
        <f t="shared" si="9"/>
        <v>12</v>
      </c>
      <c r="AH16" s="46">
        <f t="shared" si="9"/>
        <v>57</v>
      </c>
      <c r="AI16" s="46">
        <f t="shared" si="9"/>
        <v>371</v>
      </c>
      <c r="AJ16" s="46">
        <f t="shared" si="9"/>
        <v>64</v>
      </c>
      <c r="AK16" s="46">
        <f t="shared" si="9"/>
        <v>205</v>
      </c>
      <c r="AL16" s="46">
        <f t="shared" si="9"/>
        <v>31</v>
      </c>
      <c r="AM16" s="46">
        <f t="shared" si="9"/>
        <v>94</v>
      </c>
      <c r="AN16" s="46">
        <f t="shared" si="9"/>
        <v>26</v>
      </c>
      <c r="AO16" s="46">
        <f t="shared" si="9"/>
        <v>206</v>
      </c>
      <c r="AP16" s="46">
        <f t="shared" si="9"/>
        <v>25</v>
      </c>
      <c r="AQ16" s="46">
        <f t="shared" si="9"/>
        <v>126</v>
      </c>
      <c r="AR16" s="46">
        <f t="shared" si="9"/>
        <v>112</v>
      </c>
      <c r="AS16" s="46">
        <f t="shared" si="9"/>
        <v>101</v>
      </c>
      <c r="AT16" s="46">
        <f t="shared" si="9"/>
        <v>49</v>
      </c>
      <c r="AU16" s="46">
        <f t="shared" si="9"/>
        <v>46</v>
      </c>
      <c r="AV16" s="46">
        <f t="shared" si="9"/>
        <v>54</v>
      </c>
      <c r="AW16" s="46">
        <f t="shared" si="9"/>
        <v>367</v>
      </c>
      <c r="AX16" s="46">
        <f t="shared" si="9"/>
        <v>11</v>
      </c>
      <c r="AY16" s="46">
        <f t="shared" si="9"/>
        <v>81</v>
      </c>
      <c r="AZ16" s="46">
        <f t="shared" si="9"/>
        <v>212</v>
      </c>
      <c r="BA16" s="46">
        <f t="shared" si="9"/>
        <v>190</v>
      </c>
      <c r="BB16" s="46">
        <f t="shared" si="9"/>
        <v>98</v>
      </c>
      <c r="BC16" s="46">
        <f t="shared" si="9"/>
        <v>7</v>
      </c>
      <c r="BD16" s="46">
        <f t="shared" si="9"/>
        <v>40</v>
      </c>
      <c r="BE16" s="46">
        <f t="shared" si="9"/>
        <v>183</v>
      </c>
    </row>
    <row r="17" spans="1:57" s="15" customFormat="1" ht="16.5" customHeight="1" thickBot="1" x14ac:dyDescent="0.5">
      <c r="B17" s="20" t="s">
        <v>88</v>
      </c>
      <c r="C17" s="50"/>
      <c r="D17" s="47" t="str">
        <f>_xlfn.TEXTJOIN(" - ",,D15,D16)</f>
        <v>31 - 40</v>
      </c>
      <c r="E17" s="47" t="str">
        <f t="shared" ref="E17:BE17" si="10">_xlfn.TEXTJOIN(" - ",,E15,E16)</f>
        <v>217 - 288</v>
      </c>
      <c r="F17" s="47" t="str">
        <f t="shared" si="10"/>
        <v>26 - 34</v>
      </c>
      <c r="G17" s="47" t="str">
        <f t="shared" si="10"/>
        <v>190 - 252</v>
      </c>
      <c r="H17" s="47" t="str">
        <f t="shared" si="10"/>
        <v>20 - 25</v>
      </c>
      <c r="I17" s="47" t="str">
        <f t="shared" si="10"/>
        <v>68 - 90</v>
      </c>
      <c r="J17" s="47" t="str">
        <f t="shared" si="10"/>
        <v>380 - 506</v>
      </c>
      <c r="K17" s="47" t="str">
        <f t="shared" si="10"/>
        <v>141 - 187</v>
      </c>
      <c r="L17" s="47" t="str">
        <f t="shared" si="10"/>
        <v>181 - 240</v>
      </c>
      <c r="M17" s="47" t="str">
        <f t="shared" si="10"/>
        <v>404 - 538</v>
      </c>
      <c r="N17" s="47" t="str">
        <f t="shared" si="10"/>
        <v>44 - 58</v>
      </c>
      <c r="O17" s="47" t="str">
        <f t="shared" si="10"/>
        <v>38 - 50</v>
      </c>
      <c r="P17" s="47" t="str">
        <f t="shared" si="10"/>
        <v>114 - 150</v>
      </c>
      <c r="Q17" s="47" t="str">
        <f t="shared" si="10"/>
        <v>19 - 24</v>
      </c>
      <c r="R17" s="47" t="str">
        <f t="shared" si="10"/>
        <v>156 - 207</v>
      </c>
      <c r="S17" s="47" t="str">
        <f t="shared" si="10"/>
        <v>57 - 75</v>
      </c>
      <c r="T17" s="47" t="str">
        <f t="shared" si="10"/>
        <v>144 - 191</v>
      </c>
      <c r="U17" s="47" t="str">
        <f t="shared" si="10"/>
        <v>80 - 105</v>
      </c>
      <c r="V17" s="47" t="str">
        <f t="shared" si="10"/>
        <v>125 - 165</v>
      </c>
      <c r="W17" s="47" t="str">
        <f t="shared" si="10"/>
        <v>41 - 53</v>
      </c>
      <c r="X17" s="47" t="str">
        <f t="shared" si="10"/>
        <v>51 - 66</v>
      </c>
      <c r="Y17" s="47" t="str">
        <f t="shared" si="10"/>
        <v>17 - 22</v>
      </c>
      <c r="Z17" s="47" t="str">
        <f t="shared" si="10"/>
        <v>156 - 206</v>
      </c>
      <c r="AA17" s="47" t="str">
        <f t="shared" si="10"/>
        <v>107 - 141</v>
      </c>
      <c r="AB17" s="47" t="str">
        <f t="shared" si="10"/>
        <v>37 - 48</v>
      </c>
      <c r="AC17" s="47" t="str">
        <f t="shared" si="10"/>
        <v>29 - 37</v>
      </c>
      <c r="AD17" s="47" t="str">
        <f t="shared" si="10"/>
        <v>55 - 72</v>
      </c>
      <c r="AE17" s="47" t="str">
        <f t="shared" si="10"/>
        <v>50 - 66</v>
      </c>
      <c r="AF17" s="47" t="str">
        <f t="shared" si="10"/>
        <v>8 - 10</v>
      </c>
      <c r="AG17" s="47" t="str">
        <f t="shared" si="10"/>
        <v>10 - 12</v>
      </c>
      <c r="AH17" s="47" t="str">
        <f t="shared" si="10"/>
        <v>44 - 57</v>
      </c>
      <c r="AI17" s="47" t="str">
        <f t="shared" si="10"/>
        <v>279 - 371</v>
      </c>
      <c r="AJ17" s="47" t="str">
        <f t="shared" si="10"/>
        <v>49 - 64</v>
      </c>
      <c r="AK17" s="47" t="str">
        <f t="shared" si="10"/>
        <v>155 - 205</v>
      </c>
      <c r="AL17" s="47" t="str">
        <f t="shared" si="10"/>
        <v>24 - 31</v>
      </c>
      <c r="AM17" s="47" t="str">
        <f t="shared" si="10"/>
        <v>72 - 94</v>
      </c>
      <c r="AN17" s="47" t="str">
        <f t="shared" si="10"/>
        <v>21 - 26</v>
      </c>
      <c r="AO17" s="47" t="str">
        <f t="shared" si="10"/>
        <v>155 - 206</v>
      </c>
      <c r="AP17" s="47" t="str">
        <f t="shared" si="10"/>
        <v>20 - 25</v>
      </c>
      <c r="AQ17" s="47" t="str">
        <f t="shared" si="10"/>
        <v>95 - 126</v>
      </c>
      <c r="AR17" s="47" t="str">
        <f t="shared" si="10"/>
        <v>85 - 112</v>
      </c>
      <c r="AS17" s="47" t="str">
        <f t="shared" si="10"/>
        <v>77 - 101</v>
      </c>
      <c r="AT17" s="47" t="str">
        <f t="shared" si="10"/>
        <v>38 - 49</v>
      </c>
      <c r="AU17" s="47" t="str">
        <f t="shared" si="10"/>
        <v>35 - 46</v>
      </c>
      <c r="AV17" s="47" t="str">
        <f t="shared" si="10"/>
        <v>41 - 54</v>
      </c>
      <c r="AW17" s="47" t="str">
        <f t="shared" si="10"/>
        <v>276 - 367</v>
      </c>
      <c r="AX17" s="47" t="str">
        <f t="shared" si="10"/>
        <v>9 - 11</v>
      </c>
      <c r="AY17" s="47" t="str">
        <f t="shared" si="10"/>
        <v>62 - 81</v>
      </c>
      <c r="AZ17" s="47" t="str">
        <f t="shared" si="10"/>
        <v>160 - 212</v>
      </c>
      <c r="BA17" s="47" t="str">
        <f t="shared" si="10"/>
        <v>143 - 190</v>
      </c>
      <c r="BB17" s="47" t="str">
        <f t="shared" si="10"/>
        <v>75 - 98</v>
      </c>
      <c r="BC17" s="47" t="str">
        <f t="shared" si="10"/>
        <v>6 - 7</v>
      </c>
      <c r="BD17" s="47" t="str">
        <f t="shared" si="10"/>
        <v>31 - 40</v>
      </c>
      <c r="BE17" s="47" t="str">
        <f t="shared" si="10"/>
        <v>138 - 183</v>
      </c>
    </row>
    <row r="18" spans="1:57" s="2" customFormat="1" ht="5.25" customHeight="1" x14ac:dyDescent="0.45">
      <c r="A18" s="9"/>
      <c r="F18" s="3"/>
    </row>
  </sheetData>
  <sheetProtection algorithmName="SHA-512" hashValue="eTu1CfzgY/2PoAeawm8whv7H12evbMQP159wyI7mzhsmf40PywjlOsg2LeN5qIIDBmZSYlrNgqy1tT3M447otg==" saltValue="F/3Tb+xDFn9m2mxT2AurHA==" spinCount="100000" sheet="1" objects="1" scenarios="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F34BD6-17D0-45D8-9F66-EFA54611F6F1}">
  <dimension ref="A1:BT36"/>
  <sheetViews>
    <sheetView workbookViewId="0">
      <selection activeCell="D9" sqref="D9"/>
    </sheetView>
  </sheetViews>
  <sheetFormatPr defaultColWidth="0" defaultRowHeight="0" customHeight="1" zeroHeight="1" x14ac:dyDescent="0.45"/>
  <cols>
    <col min="1" max="1" width="1.83203125" style="10" customWidth="1"/>
    <col min="2" max="2" width="25.58203125" style="2" bestFit="1" customWidth="1"/>
    <col min="3" max="3" width="17.5" style="2" customWidth="1"/>
    <col min="4" max="4" width="12.33203125" style="2" customWidth="1"/>
    <col min="5" max="5" width="1.75" style="2" customWidth="1"/>
    <col min="6" max="72" width="0" style="2" hidden="1" customWidth="1"/>
    <col min="73" max="16384" width="9" style="2" hidden="1"/>
  </cols>
  <sheetData>
    <row r="1" spans="1:4" ht="5.25" customHeight="1" x14ac:dyDescent="0.45">
      <c r="A1" s="9"/>
    </row>
    <row r="2" spans="1:4" ht="23" x14ac:dyDescent="0.45">
      <c r="A2" s="100"/>
      <c r="B2" s="101"/>
      <c r="C2" s="126" t="s">
        <v>89</v>
      </c>
      <c r="D2" s="102" t="s">
        <v>90</v>
      </c>
    </row>
    <row r="3" spans="1:4" ht="17.149999999999999" customHeight="1" x14ac:dyDescent="0.45">
      <c r="B3" s="6" t="s">
        <v>91</v>
      </c>
      <c r="C3" s="103">
        <f>'Cluster H &amp; V'!C19</f>
        <v>0</v>
      </c>
      <c r="D3" s="104">
        <v>0.3</v>
      </c>
    </row>
    <row r="4" spans="1:4" ht="17.149999999999999" customHeight="1" x14ac:dyDescent="0.45">
      <c r="B4" s="6" t="s">
        <v>92</v>
      </c>
      <c r="C4" s="103">
        <f>'Cluster H &amp; V'!C37</f>
        <v>0</v>
      </c>
      <c r="D4" s="104">
        <v>0.4</v>
      </c>
    </row>
    <row r="5" spans="1:4" ht="17.149999999999999" customHeight="1" x14ac:dyDescent="0.45">
      <c r="B5" s="6" t="s">
        <v>93</v>
      </c>
      <c r="C5" s="105">
        <f>'Cluster H &amp; V'!C55</f>
        <v>0</v>
      </c>
      <c r="D5" s="106">
        <v>0.3</v>
      </c>
    </row>
    <row r="6" spans="1:4" s="1" customFormat="1" ht="17.149999999999999" customHeight="1" thickBot="1" x14ac:dyDescent="0.5">
      <c r="A6" s="10"/>
      <c r="B6" s="4" t="s">
        <v>94</v>
      </c>
      <c r="C6" s="107"/>
      <c r="D6" s="108">
        <f>SUM(D3:D5)</f>
        <v>1</v>
      </c>
    </row>
    <row r="7" spans="1:4" ht="5.25" customHeight="1" x14ac:dyDescent="0.45">
      <c r="A7" s="9"/>
    </row>
    <row r="8" spans="1:4" s="112" customFormat="1" ht="17.149999999999999" customHeight="1" thickBot="1" x14ac:dyDescent="0.5">
      <c r="A8" s="109"/>
      <c r="B8" s="110" t="s">
        <v>95</v>
      </c>
      <c r="C8" s="111"/>
      <c r="D8" s="111">
        <f>C3*D3+C4*D4+C5*D5</f>
        <v>0</v>
      </c>
    </row>
    <row r="9" spans="1:4" ht="26.25" customHeight="1" x14ac:dyDescent="0.45">
      <c r="A9" s="9"/>
    </row>
    <row r="10" spans="1:4" s="112" customFormat="1" ht="17.149999999999999" customHeight="1" x14ac:dyDescent="0.45">
      <c r="A10" s="109"/>
      <c r="B10" s="144" t="s">
        <v>96</v>
      </c>
      <c r="C10" s="144"/>
      <c r="D10" s="144"/>
    </row>
    <row r="11" spans="1:4" ht="5.25" customHeight="1" x14ac:dyDescent="0.45">
      <c r="A11" s="9"/>
    </row>
    <row r="12" spans="1:4" s="112" customFormat="1" ht="17.149999999999999" customHeight="1" x14ac:dyDescent="0.45">
      <c r="A12" s="109"/>
      <c r="B12" s="145"/>
      <c r="C12" s="146"/>
      <c r="D12" s="147"/>
    </row>
    <row r="13" spans="1:4" s="112" customFormat="1" ht="17.149999999999999" customHeight="1" x14ac:dyDescent="0.45">
      <c r="A13" s="109"/>
      <c r="B13" s="148"/>
      <c r="C13" s="149"/>
      <c r="D13" s="150"/>
    </row>
    <row r="14" spans="1:4" s="112" customFormat="1" ht="17.149999999999999" customHeight="1" x14ac:dyDescent="0.45">
      <c r="A14" s="109"/>
      <c r="B14" s="148"/>
      <c r="C14" s="149"/>
      <c r="D14" s="150"/>
    </row>
    <row r="15" spans="1:4" s="112" customFormat="1" ht="17.149999999999999" customHeight="1" x14ac:dyDescent="0.45">
      <c r="A15" s="109"/>
      <c r="B15" s="148"/>
      <c r="C15" s="149"/>
      <c r="D15" s="150"/>
    </row>
    <row r="16" spans="1:4" s="112" customFormat="1" ht="17.149999999999999" customHeight="1" x14ac:dyDescent="0.45">
      <c r="A16" s="109"/>
      <c r="B16" s="151"/>
      <c r="C16" s="152"/>
      <c r="D16" s="153"/>
    </row>
    <row r="17" spans="1:72" ht="5.25" customHeight="1" x14ac:dyDescent="0.45">
      <c r="A17" s="9"/>
    </row>
    <row r="18" spans="1:72" s="112" customFormat="1" ht="17.149999999999999" customHeight="1" x14ac:dyDescent="0.45">
      <c r="A18" s="109"/>
      <c r="B18" s="154" t="s">
        <v>97</v>
      </c>
      <c r="C18" s="155"/>
      <c r="D18" s="156"/>
    </row>
    <row r="19" spans="1:72" s="112" customFormat="1" ht="17.149999999999999" customHeight="1" x14ac:dyDescent="0.45">
      <c r="A19" s="109"/>
      <c r="B19" s="157" t="s">
        <v>98</v>
      </c>
      <c r="C19" s="155"/>
      <c r="D19" s="156"/>
    </row>
    <row r="20" spans="1:72" s="112" customFormat="1" ht="17.149999999999999" customHeight="1" x14ac:dyDescent="0.45">
      <c r="A20" s="109"/>
      <c r="B20" s="157" t="s">
        <v>99</v>
      </c>
      <c r="C20" s="155"/>
      <c r="D20" s="156"/>
    </row>
    <row r="21" spans="1:72" s="112" customFormat="1" ht="17.149999999999999" customHeight="1" x14ac:dyDescent="0.45">
      <c r="A21" s="109"/>
      <c r="B21" s="157" t="s">
        <v>100</v>
      </c>
      <c r="C21" s="155"/>
      <c r="D21" s="156"/>
    </row>
    <row r="22" spans="1:72" ht="5.25" customHeight="1" x14ac:dyDescent="0.45">
      <c r="A22" s="9"/>
    </row>
    <row r="27" spans="1:72" s="10" customFormat="1" ht="0" hidden="1" customHeight="1" x14ac:dyDescent="0.45">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row>
    <row r="28" spans="1:72" s="10" customFormat="1" ht="0" hidden="1" customHeight="1" x14ac:dyDescent="0.45">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row>
    <row r="29" spans="1:72" s="10" customFormat="1" ht="0" hidden="1" customHeight="1" x14ac:dyDescent="0.45">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row>
    <row r="30" spans="1:72" s="10" customFormat="1" ht="0" hidden="1" customHeight="1" x14ac:dyDescent="0.45">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row>
    <row r="31" spans="1:72" s="10" customFormat="1" ht="0" hidden="1" customHeight="1" x14ac:dyDescent="0.45">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row>
    <row r="32" spans="1:72" s="10" customFormat="1" ht="0" hidden="1" customHeight="1" x14ac:dyDescent="0.45">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row>
    <row r="33" spans="2:72" s="10" customFormat="1" ht="0" hidden="1" customHeight="1" x14ac:dyDescent="0.45">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row>
    <row r="34" spans="2:72" s="10" customFormat="1" ht="0" hidden="1" customHeight="1" x14ac:dyDescent="0.45">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row>
    <row r="35" spans="2:72" s="10" customFormat="1" ht="0" hidden="1" customHeight="1" x14ac:dyDescent="0.45">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row>
    <row r="36" spans="2:72" s="10" customFormat="1" ht="0" hidden="1" customHeight="1" x14ac:dyDescent="0.45">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row>
  </sheetData>
  <sheetProtection algorithmName="SHA-512" hashValue="H58XEYDOJVqHnUD0DvC7qC23FZ+KbXxixjJkoh63cZ+Zd7TZPQk/7x/7pMugF+FkufhTP6GoOXRkT21NQTbbJg==" saltValue="hwJB353gyz7Pq58MNFJCig==" spinCount="100000" sheet="1" objects="1" scenarios="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C3DFE2-B216-408D-A736-720FD0B518C8}">
  <dimension ref="A1:BS102"/>
  <sheetViews>
    <sheetView workbookViewId="0">
      <pane xSplit="3" ySplit="2" topLeftCell="D13" activePane="bottomRight" state="frozen"/>
      <selection pane="topRight" activeCell="D1" sqref="D1"/>
      <selection pane="bottomLeft" activeCell="A3" sqref="A3"/>
      <selection pane="bottomRight" activeCell="AN35" sqref="AN35"/>
    </sheetView>
  </sheetViews>
  <sheetFormatPr defaultColWidth="0" defaultRowHeight="0" customHeight="1" zeroHeight="1" x14ac:dyDescent="0.45"/>
  <cols>
    <col min="1" max="1" width="1.83203125" style="10" customWidth="1"/>
    <col min="2" max="2" width="30.33203125" style="2" bestFit="1" customWidth="1"/>
    <col min="3" max="5" width="9" style="2" customWidth="1"/>
    <col min="6" max="6" width="9" style="3" customWidth="1"/>
    <col min="7" max="57" width="9" style="2" customWidth="1"/>
    <col min="58" max="58" width="1.75" style="2" customWidth="1"/>
    <col min="59" max="71" width="0" style="2" hidden="1" customWidth="1"/>
    <col min="72" max="16384" width="9" style="2" hidden="1"/>
  </cols>
  <sheetData>
    <row r="1" spans="1:58" s="1" customFormat="1" ht="17.149999999999999" customHeight="1" x14ac:dyDescent="0.45">
      <c r="A1" s="9"/>
      <c r="B1" s="62"/>
      <c r="C1" s="36" t="s">
        <v>23</v>
      </c>
      <c r="D1" s="78" t="s">
        <v>24</v>
      </c>
      <c r="E1" s="34" t="s">
        <v>25</v>
      </c>
      <c r="F1" s="78" t="s">
        <v>26</v>
      </c>
      <c r="G1" s="34" t="s">
        <v>27</v>
      </c>
      <c r="H1" s="34" t="s">
        <v>28</v>
      </c>
      <c r="I1" s="34" t="s">
        <v>29</v>
      </c>
      <c r="J1" s="34" t="s">
        <v>30</v>
      </c>
      <c r="K1" s="78" t="s">
        <v>31</v>
      </c>
      <c r="L1" s="78" t="s">
        <v>32</v>
      </c>
      <c r="M1" s="34" t="s">
        <v>33</v>
      </c>
      <c r="N1" s="34" t="s">
        <v>34</v>
      </c>
      <c r="O1" s="34" t="s">
        <v>35</v>
      </c>
      <c r="P1" s="34" t="s">
        <v>36</v>
      </c>
      <c r="Q1" s="34" t="s">
        <v>37</v>
      </c>
      <c r="R1" s="34" t="s">
        <v>38</v>
      </c>
      <c r="S1" s="78" t="s">
        <v>39</v>
      </c>
      <c r="T1" s="34" t="s">
        <v>40</v>
      </c>
      <c r="U1" s="34" t="s">
        <v>41</v>
      </c>
      <c r="V1" s="34" t="s">
        <v>42</v>
      </c>
      <c r="W1" s="34" t="s">
        <v>43</v>
      </c>
      <c r="X1" s="34" t="s">
        <v>44</v>
      </c>
      <c r="Y1" s="78" t="s">
        <v>45</v>
      </c>
      <c r="Z1" s="34" t="s">
        <v>46</v>
      </c>
      <c r="AA1" s="34" t="s">
        <v>47</v>
      </c>
      <c r="AB1" s="34" t="s">
        <v>48</v>
      </c>
      <c r="AC1" s="78" t="s">
        <v>49</v>
      </c>
      <c r="AD1" s="78" t="s">
        <v>50</v>
      </c>
      <c r="AE1" s="34" t="s">
        <v>51</v>
      </c>
      <c r="AF1" s="34" t="s">
        <v>52</v>
      </c>
      <c r="AG1" s="78" t="s">
        <v>53</v>
      </c>
      <c r="AH1" s="34" t="s">
        <v>54</v>
      </c>
      <c r="AI1" s="34" t="s">
        <v>55</v>
      </c>
      <c r="AJ1" s="34" t="s">
        <v>56</v>
      </c>
      <c r="AK1" s="34" t="s">
        <v>57</v>
      </c>
      <c r="AL1" s="78" t="s">
        <v>58</v>
      </c>
      <c r="AM1" s="34" t="s">
        <v>59</v>
      </c>
      <c r="AN1" s="78" t="s">
        <v>60</v>
      </c>
      <c r="AO1" s="34" t="s">
        <v>61</v>
      </c>
      <c r="AP1" s="78" t="s">
        <v>62</v>
      </c>
      <c r="AQ1" s="78" t="s">
        <v>63</v>
      </c>
      <c r="AR1" s="34" t="s">
        <v>64</v>
      </c>
      <c r="AS1" s="34" t="s">
        <v>65</v>
      </c>
      <c r="AT1" s="78" t="s">
        <v>66</v>
      </c>
      <c r="AU1" s="34" t="s">
        <v>67</v>
      </c>
      <c r="AV1" s="78" t="s">
        <v>68</v>
      </c>
      <c r="AW1" s="34" t="s">
        <v>69</v>
      </c>
      <c r="AX1" s="78" t="s">
        <v>70</v>
      </c>
      <c r="AY1" s="34" t="s">
        <v>71</v>
      </c>
      <c r="AZ1" s="34" t="s">
        <v>72</v>
      </c>
      <c r="BA1" s="78" t="s">
        <v>73</v>
      </c>
      <c r="BB1" s="34" t="s">
        <v>74</v>
      </c>
      <c r="BC1" s="78" t="s">
        <v>75</v>
      </c>
      <c r="BD1" s="34" t="s">
        <v>76</v>
      </c>
      <c r="BE1" s="34" t="s">
        <v>77</v>
      </c>
    </row>
    <row r="2" spans="1:58" ht="5.25" customHeight="1" x14ac:dyDescent="0.45">
      <c r="A2" s="9"/>
      <c r="F2" s="2"/>
    </row>
    <row r="3" spans="1:58" s="56" customFormat="1" ht="21" x14ac:dyDescent="0.45">
      <c r="A3" s="54"/>
      <c r="B3" s="55" t="s">
        <v>101</v>
      </c>
      <c r="C3" s="55"/>
      <c r="D3" s="2"/>
      <c r="E3" s="55"/>
      <c r="F3" s="2"/>
      <c r="G3" s="55"/>
      <c r="H3" s="55"/>
      <c r="I3" s="55"/>
      <c r="J3" s="55"/>
      <c r="K3" s="2"/>
      <c r="L3" s="2"/>
      <c r="M3" s="55"/>
      <c r="N3" s="55"/>
      <c r="O3" s="55"/>
      <c r="P3" s="55"/>
      <c r="Q3" s="55"/>
      <c r="R3" s="55"/>
      <c r="S3" s="2"/>
      <c r="T3" s="55"/>
      <c r="U3" s="55"/>
      <c r="V3" s="55"/>
      <c r="W3" s="55"/>
      <c r="X3" s="55"/>
      <c r="Y3" s="2"/>
      <c r="Z3" s="55"/>
      <c r="AA3" s="55"/>
      <c r="AB3" s="55"/>
      <c r="AC3" s="2"/>
      <c r="AD3" s="2"/>
      <c r="AE3" s="55"/>
      <c r="AF3" s="55"/>
      <c r="AG3" s="2"/>
      <c r="AH3" s="55"/>
      <c r="AI3" s="55"/>
      <c r="AJ3" s="55"/>
      <c r="AK3" s="55"/>
      <c r="AL3" s="2"/>
      <c r="AM3" s="55"/>
      <c r="AN3" s="2"/>
      <c r="AO3" s="55"/>
      <c r="AP3" s="2"/>
      <c r="AQ3" s="2"/>
      <c r="AR3" s="55"/>
      <c r="AS3" s="55"/>
      <c r="AT3" s="2"/>
      <c r="AU3" s="55"/>
      <c r="AV3" s="2"/>
      <c r="AW3" s="55"/>
      <c r="AX3" s="2"/>
      <c r="AY3" s="55"/>
      <c r="AZ3" s="55"/>
      <c r="BA3" s="2"/>
      <c r="BB3" s="55"/>
      <c r="BC3" s="2"/>
      <c r="BD3" s="55"/>
      <c r="BE3" s="55"/>
    </row>
    <row r="4" spans="1:58" ht="5.25" customHeight="1" x14ac:dyDescent="0.45">
      <c r="A4" s="9"/>
      <c r="F4" s="2"/>
    </row>
    <row r="5" spans="1:58" ht="17.149999999999999" customHeight="1" x14ac:dyDescent="0.45">
      <c r="B5" s="41" t="s">
        <v>102</v>
      </c>
      <c r="C5" s="42"/>
      <c r="E5" s="42"/>
      <c r="F5" s="2"/>
      <c r="G5" s="42"/>
      <c r="H5" s="42"/>
      <c r="I5" s="42"/>
      <c r="J5" s="42"/>
      <c r="M5" s="42"/>
      <c r="N5" s="42"/>
      <c r="O5" s="42"/>
      <c r="P5" s="42"/>
      <c r="Q5" s="42"/>
      <c r="R5" s="42"/>
      <c r="T5" s="42"/>
      <c r="U5" s="42"/>
      <c r="V5" s="42"/>
      <c r="W5" s="42"/>
      <c r="X5" s="42"/>
      <c r="Z5" s="42"/>
      <c r="AA5" s="42"/>
      <c r="AB5" s="42"/>
      <c r="AE5" s="42"/>
      <c r="AF5" s="42"/>
      <c r="AH5" s="42"/>
      <c r="AI5" s="42"/>
      <c r="AJ5" s="42"/>
      <c r="AK5" s="42"/>
      <c r="AM5" s="42"/>
      <c r="AO5" s="42"/>
      <c r="AR5" s="42"/>
      <c r="AS5" s="42"/>
      <c r="AU5" s="42"/>
      <c r="AW5" s="42"/>
      <c r="AY5" s="42"/>
      <c r="AZ5" s="42"/>
      <c r="BB5" s="42"/>
      <c r="BD5" s="42"/>
      <c r="BE5" s="42"/>
    </row>
    <row r="6" spans="1:58" ht="17.149999999999999" customHeight="1" x14ac:dyDescent="0.45">
      <c r="B6" s="6" t="s">
        <v>103</v>
      </c>
      <c r="C6" s="79">
        <f>SUM(D6:BE6)</f>
        <v>0</v>
      </c>
      <c r="D6" s="77"/>
      <c r="E6" s="80"/>
      <c r="F6" s="77"/>
      <c r="G6" s="79">
        <f>'Aanneemsom - Ontvangst'!G47</f>
        <v>0</v>
      </c>
      <c r="H6" s="79">
        <f>'Aanneemsom - Ontvangst'!H47</f>
        <v>0</v>
      </c>
      <c r="I6" s="80"/>
      <c r="J6" s="79">
        <f>'Aanneemsom - Ontvangst'!J47</f>
        <v>0</v>
      </c>
      <c r="K6" s="77"/>
      <c r="L6" s="77"/>
      <c r="M6" s="80"/>
      <c r="N6" s="79">
        <f>'Aanneemsom - Ontvangst'!N47</f>
        <v>0</v>
      </c>
      <c r="O6" s="79">
        <f>'Aanneemsom - Ontvangst'!O47</f>
        <v>0</v>
      </c>
      <c r="P6" s="79">
        <f>'Aanneemsom - Ontvangst'!P47</f>
        <v>0</v>
      </c>
      <c r="Q6" s="80"/>
      <c r="R6" s="79">
        <f>'Aanneemsom - Ontvangst'!R47</f>
        <v>0</v>
      </c>
      <c r="T6" s="80"/>
      <c r="U6" s="79">
        <f>'Aanneemsom - Ontvangst'!U47</f>
        <v>0</v>
      </c>
      <c r="V6" s="80"/>
      <c r="W6" s="80"/>
      <c r="X6" s="80"/>
      <c r="Y6" s="77"/>
      <c r="Z6" s="80"/>
      <c r="AA6" s="79">
        <f>'Aanneemsom - Ontvangst'!AA47</f>
        <v>0</v>
      </c>
      <c r="AB6" s="79">
        <f>'Aanneemsom - Ontvangst'!AB47</f>
        <v>0</v>
      </c>
      <c r="AD6" s="77"/>
      <c r="AE6" s="79">
        <f>'Aanneemsom - Ontvangst'!AE47</f>
        <v>0</v>
      </c>
      <c r="AF6" s="80"/>
      <c r="AH6" s="79">
        <f>'Aanneemsom - Ontvangst'!AH47</f>
        <v>0</v>
      </c>
      <c r="AI6" s="79">
        <f>'Aanneemsom - Ontvangst'!AI47</f>
        <v>0</v>
      </c>
      <c r="AJ6" s="80"/>
      <c r="AK6" s="79">
        <f>'Aanneemsom - Ontvangst'!AK47</f>
        <v>0</v>
      </c>
      <c r="AL6" s="77"/>
      <c r="AM6" s="80"/>
      <c r="AO6" s="79">
        <f>'Aanneemsom - Ontvangst'!AO47</f>
        <v>0</v>
      </c>
      <c r="AR6" s="79">
        <f>'Aanneemsom - Ontvangst'!AR47</f>
        <v>0</v>
      </c>
      <c r="AS6" s="79">
        <f>'Aanneemsom - Ontvangst'!AS47</f>
        <v>0</v>
      </c>
      <c r="AT6" s="77"/>
      <c r="AU6" s="79">
        <f>'Aanneemsom - Ontvangst'!AU47</f>
        <v>0</v>
      </c>
      <c r="AW6" s="79">
        <f>'Aanneemsom - Ontvangst'!AW47</f>
        <v>0</v>
      </c>
      <c r="AY6" s="79">
        <f>'Aanneemsom - Ontvangst'!AY47</f>
        <v>0</v>
      </c>
      <c r="AZ6" s="79">
        <f>'Aanneemsom - Ontvangst'!AZ47</f>
        <v>0</v>
      </c>
      <c r="BB6" s="79">
        <f>'Aanneemsom - Ontvangst'!BB47</f>
        <v>0</v>
      </c>
      <c r="BD6" s="79">
        <f>'Aanneemsom - Ontvangst'!BD47</f>
        <v>0</v>
      </c>
      <c r="BE6" s="79">
        <f>'Aanneemsom - Ontvangst'!BE47</f>
        <v>0</v>
      </c>
      <c r="BF6" s="77"/>
    </row>
    <row r="7" spans="1:58" ht="17.149999999999999" customHeight="1" x14ac:dyDescent="0.45">
      <c r="B7" s="7" t="s">
        <v>104</v>
      </c>
      <c r="C7" s="81">
        <f>SUM(D7:BE7)</f>
        <v>0</v>
      </c>
      <c r="D7" s="77"/>
      <c r="E7" s="81">
        <f>'Aanneemsom - Beveiliging'!E47</f>
        <v>0</v>
      </c>
      <c r="F7" s="77"/>
      <c r="G7" s="81">
        <f>'Aanneemsom - Beveiliging'!G47</f>
        <v>0</v>
      </c>
      <c r="H7" s="81">
        <f>'Aanneemsom - Beveiliging'!H47</f>
        <v>0</v>
      </c>
      <c r="I7" s="81">
        <f>'Aanneemsom - Beveiliging'!I47</f>
        <v>0</v>
      </c>
      <c r="J7" s="81">
        <f>'Aanneemsom - Beveiliging'!J47</f>
        <v>0</v>
      </c>
      <c r="K7" s="77"/>
      <c r="L7" s="77"/>
      <c r="M7" s="81">
        <f>'Aanneemsom - Beveiliging'!M47</f>
        <v>0</v>
      </c>
      <c r="N7" s="81">
        <f>'Aanneemsom - Beveiliging'!N47</f>
        <v>0</v>
      </c>
      <c r="O7" s="81">
        <f>'Aanneemsom - Beveiliging'!O47</f>
        <v>0</v>
      </c>
      <c r="P7" s="81">
        <f>'Aanneemsom - Beveiliging'!P47</f>
        <v>0</v>
      </c>
      <c r="Q7" s="81">
        <f>'Aanneemsom - Beveiliging'!Q47</f>
        <v>0</v>
      </c>
      <c r="R7" s="81">
        <f>'Aanneemsom - Beveiliging'!R47</f>
        <v>0</v>
      </c>
      <c r="T7" s="81">
        <f>'Aanneemsom - Beveiliging'!T47</f>
        <v>0</v>
      </c>
      <c r="U7" s="81">
        <f>'Aanneemsom - Beveiliging'!U47</f>
        <v>0</v>
      </c>
      <c r="V7" s="81">
        <f>'Aanneemsom - Beveiliging'!V47</f>
        <v>0</v>
      </c>
      <c r="W7" s="81">
        <f>'Aanneemsom - Beveiliging'!W47</f>
        <v>0</v>
      </c>
      <c r="X7" s="81">
        <f>'Aanneemsom - Beveiliging'!X47</f>
        <v>0</v>
      </c>
      <c r="Y7" s="77"/>
      <c r="Z7" s="81">
        <f>'Aanneemsom - Beveiliging'!Z47</f>
        <v>0</v>
      </c>
      <c r="AA7" s="81">
        <f>'Aanneemsom - Beveiliging'!AA47</f>
        <v>0</v>
      </c>
      <c r="AB7" s="81">
        <f>'Aanneemsom - Beveiliging'!AB47</f>
        <v>0</v>
      </c>
      <c r="AD7" s="77"/>
      <c r="AE7" s="81">
        <f>'Aanneemsom - Beveiliging'!AE47</f>
        <v>0</v>
      </c>
      <c r="AF7" s="81">
        <f>'Aanneemsom - Beveiliging'!AF47</f>
        <v>0</v>
      </c>
      <c r="AH7" s="80"/>
      <c r="AI7" s="81">
        <f>'Aanneemsom - Beveiliging'!AI47</f>
        <v>0</v>
      </c>
      <c r="AJ7" s="81">
        <f>'Aanneemsom - Beveiliging'!AJ47</f>
        <v>0</v>
      </c>
      <c r="AK7" s="81">
        <f>'Aanneemsom - Beveiliging'!AK47</f>
        <v>0</v>
      </c>
      <c r="AL7" s="77"/>
      <c r="AM7" s="81">
        <f>'Aanneemsom - Beveiliging'!AM47</f>
        <v>0</v>
      </c>
      <c r="AO7" s="81">
        <f>'Aanneemsom - Beveiliging'!AO47</f>
        <v>0</v>
      </c>
      <c r="AR7" s="81">
        <f>'Aanneemsom - Beveiliging'!AR47</f>
        <v>0</v>
      </c>
      <c r="AS7" s="81">
        <f>'Aanneemsom - Beveiliging'!AS47</f>
        <v>0</v>
      </c>
      <c r="AT7" s="77"/>
      <c r="AU7" s="81">
        <f>'Aanneemsom - Beveiliging'!AU47</f>
        <v>0</v>
      </c>
      <c r="AW7" s="81">
        <f>'Aanneemsom - Beveiliging'!AW47</f>
        <v>0</v>
      </c>
      <c r="AY7" s="81">
        <f>'Aanneemsom - Beveiliging'!AY47</f>
        <v>0</v>
      </c>
      <c r="AZ7" s="81">
        <f>'Aanneemsom - Beveiliging'!AZ47</f>
        <v>0</v>
      </c>
      <c r="BB7" s="81">
        <f>'Aanneemsom - Beveiliging'!BB47</f>
        <v>0</v>
      </c>
      <c r="BD7" s="81">
        <f>'Aanneemsom - Beveiliging'!BD47</f>
        <v>0</v>
      </c>
      <c r="BE7" s="81">
        <f>'Aanneemsom - Beveiliging'!BE47</f>
        <v>0</v>
      </c>
      <c r="BF7" s="77"/>
    </row>
    <row r="8" spans="1:58" s="1" customFormat="1" ht="17.149999999999999" customHeight="1" thickBot="1" x14ac:dyDescent="0.5">
      <c r="A8" s="9"/>
      <c r="B8" s="4" t="s">
        <v>105</v>
      </c>
      <c r="C8" s="82">
        <f>SUM(D8:BE8)</f>
        <v>0</v>
      </c>
      <c r="D8" s="77"/>
      <c r="E8" s="82">
        <f t="shared" ref="E8:BE8" si="0">SUM(E6:E7)</f>
        <v>0</v>
      </c>
      <c r="F8" s="77"/>
      <c r="G8" s="82">
        <f t="shared" si="0"/>
        <v>0</v>
      </c>
      <c r="H8" s="82">
        <f t="shared" si="0"/>
        <v>0</v>
      </c>
      <c r="I8" s="82">
        <f t="shared" si="0"/>
        <v>0</v>
      </c>
      <c r="J8" s="82">
        <f t="shared" si="0"/>
        <v>0</v>
      </c>
      <c r="K8" s="77"/>
      <c r="L8" s="77"/>
      <c r="M8" s="82">
        <f t="shared" si="0"/>
        <v>0</v>
      </c>
      <c r="N8" s="82">
        <f t="shared" si="0"/>
        <v>0</v>
      </c>
      <c r="O8" s="82">
        <f t="shared" si="0"/>
        <v>0</v>
      </c>
      <c r="P8" s="82">
        <f t="shared" si="0"/>
        <v>0</v>
      </c>
      <c r="Q8" s="82">
        <f t="shared" si="0"/>
        <v>0</v>
      </c>
      <c r="R8" s="82">
        <f t="shared" si="0"/>
        <v>0</v>
      </c>
      <c r="S8" s="2"/>
      <c r="T8" s="82">
        <f t="shared" si="0"/>
        <v>0</v>
      </c>
      <c r="U8" s="82">
        <f t="shared" si="0"/>
        <v>0</v>
      </c>
      <c r="V8" s="82">
        <f t="shared" si="0"/>
        <v>0</v>
      </c>
      <c r="W8" s="82">
        <f t="shared" si="0"/>
        <v>0</v>
      </c>
      <c r="X8" s="82">
        <f t="shared" si="0"/>
        <v>0</v>
      </c>
      <c r="Y8" s="77"/>
      <c r="Z8" s="82">
        <f t="shared" si="0"/>
        <v>0</v>
      </c>
      <c r="AA8" s="82">
        <f t="shared" si="0"/>
        <v>0</v>
      </c>
      <c r="AB8" s="82">
        <f t="shared" si="0"/>
        <v>0</v>
      </c>
      <c r="AC8" s="2"/>
      <c r="AD8" s="77"/>
      <c r="AE8" s="82">
        <f t="shared" si="0"/>
        <v>0</v>
      </c>
      <c r="AF8" s="82">
        <f t="shared" si="0"/>
        <v>0</v>
      </c>
      <c r="AG8" s="2"/>
      <c r="AH8" s="82">
        <f t="shared" si="0"/>
        <v>0</v>
      </c>
      <c r="AI8" s="82">
        <f t="shared" si="0"/>
        <v>0</v>
      </c>
      <c r="AJ8" s="82">
        <f t="shared" si="0"/>
        <v>0</v>
      </c>
      <c r="AK8" s="82">
        <f t="shared" si="0"/>
        <v>0</v>
      </c>
      <c r="AL8" s="77"/>
      <c r="AM8" s="82">
        <f t="shared" si="0"/>
        <v>0</v>
      </c>
      <c r="AN8" s="2"/>
      <c r="AO8" s="82">
        <f t="shared" si="0"/>
        <v>0</v>
      </c>
      <c r="AP8" s="2"/>
      <c r="AQ8" s="2"/>
      <c r="AR8" s="82">
        <f t="shared" si="0"/>
        <v>0</v>
      </c>
      <c r="AS8" s="82">
        <f t="shared" si="0"/>
        <v>0</v>
      </c>
      <c r="AT8" s="77"/>
      <c r="AU8" s="82">
        <f t="shared" si="0"/>
        <v>0</v>
      </c>
      <c r="AV8" s="2"/>
      <c r="AW8" s="82">
        <f t="shared" si="0"/>
        <v>0</v>
      </c>
      <c r="AX8" s="2"/>
      <c r="AY8" s="82">
        <f t="shared" si="0"/>
        <v>0</v>
      </c>
      <c r="AZ8" s="82">
        <f t="shared" si="0"/>
        <v>0</v>
      </c>
      <c r="BA8" s="2"/>
      <c r="BB8" s="82">
        <f t="shared" si="0"/>
        <v>0</v>
      </c>
      <c r="BC8" s="2"/>
      <c r="BD8" s="82">
        <f t="shared" si="0"/>
        <v>0</v>
      </c>
      <c r="BE8" s="82">
        <f t="shared" si="0"/>
        <v>0</v>
      </c>
      <c r="BF8" s="83"/>
    </row>
    <row r="9" spans="1:58" ht="5.25" customHeight="1" x14ac:dyDescent="0.45">
      <c r="B9" s="11"/>
      <c r="C9" s="84"/>
      <c r="D9" s="77"/>
      <c r="E9" s="77"/>
      <c r="F9" s="77"/>
      <c r="G9" s="77"/>
      <c r="H9" s="77"/>
      <c r="I9" s="77"/>
      <c r="J9" s="77"/>
      <c r="K9" s="77"/>
      <c r="L9" s="77"/>
      <c r="M9" s="77"/>
      <c r="N9" s="77"/>
      <c r="O9" s="77"/>
      <c r="P9" s="77"/>
      <c r="Q9" s="77"/>
      <c r="R9" s="77"/>
      <c r="T9" s="77"/>
      <c r="U9" s="77"/>
      <c r="V9" s="77"/>
      <c r="W9" s="77"/>
      <c r="X9" s="77"/>
      <c r="Y9" s="77"/>
      <c r="Z9" s="77"/>
      <c r="AA9" s="77"/>
      <c r="AB9" s="77"/>
      <c r="AD9" s="77"/>
      <c r="AE9" s="77"/>
      <c r="AF9" s="77"/>
      <c r="AH9" s="77"/>
      <c r="AI9" s="77"/>
      <c r="AJ9" s="77"/>
      <c r="AK9" s="77"/>
      <c r="AL9" s="77"/>
      <c r="AM9" s="77"/>
      <c r="AO9" s="77"/>
      <c r="AR9" s="77"/>
      <c r="AS9" s="77"/>
      <c r="AT9" s="77"/>
      <c r="AU9" s="77"/>
      <c r="AW9" s="77"/>
      <c r="AY9" s="77"/>
      <c r="AZ9" s="77"/>
      <c r="BB9" s="77"/>
      <c r="BD9" s="77"/>
      <c r="BE9" s="77"/>
      <c r="BF9" s="77"/>
    </row>
    <row r="10" spans="1:58" ht="17.149999999999999" customHeight="1" x14ac:dyDescent="0.45">
      <c r="B10" s="41" t="s">
        <v>106</v>
      </c>
      <c r="C10" s="85"/>
      <c r="D10" s="77"/>
      <c r="E10" s="119"/>
      <c r="F10" s="77"/>
      <c r="G10" s="119"/>
      <c r="H10" s="119"/>
      <c r="I10" s="119"/>
      <c r="J10" s="119"/>
      <c r="K10" s="77"/>
      <c r="L10" s="77"/>
      <c r="M10" s="119"/>
      <c r="N10" s="119"/>
      <c r="O10" s="119"/>
      <c r="P10" s="119"/>
      <c r="Q10" s="119"/>
      <c r="R10" s="119"/>
      <c r="T10" s="119"/>
      <c r="U10" s="119"/>
      <c r="V10" s="119"/>
      <c r="W10" s="119"/>
      <c r="X10" s="119"/>
      <c r="Y10" s="77"/>
      <c r="Z10" s="119"/>
      <c r="AA10" s="119"/>
      <c r="AB10" s="119"/>
      <c r="AD10" s="77"/>
      <c r="AE10" s="119"/>
      <c r="AF10" s="119"/>
      <c r="AH10" s="119"/>
      <c r="AI10" s="119"/>
      <c r="AJ10" s="119"/>
      <c r="AK10" s="119"/>
      <c r="AL10" s="77"/>
      <c r="AM10" s="119"/>
      <c r="AO10" s="119"/>
      <c r="AR10" s="119"/>
      <c r="AS10" s="119"/>
      <c r="AT10" s="77"/>
      <c r="AU10" s="119"/>
      <c r="AW10" s="119"/>
      <c r="AY10" s="119"/>
      <c r="AZ10" s="119"/>
      <c r="BB10" s="119"/>
      <c r="BD10" s="119"/>
      <c r="BE10" s="119"/>
      <c r="BF10" s="77"/>
    </row>
    <row r="11" spans="1:58" ht="17.149999999999999" customHeight="1" x14ac:dyDescent="0.45">
      <c r="B11" s="7" t="s">
        <v>107</v>
      </c>
      <c r="C11" s="81">
        <f>'Verrekenprijzen - Beveiliging'!E3</f>
        <v>0</v>
      </c>
      <c r="D11" s="77"/>
      <c r="E11" s="120"/>
      <c r="F11" s="77"/>
      <c r="G11" s="120"/>
      <c r="H11" s="120"/>
      <c r="I11" s="120"/>
      <c r="J11" s="120"/>
      <c r="K11" s="77"/>
      <c r="L11" s="77"/>
      <c r="M11" s="120"/>
      <c r="N11" s="120"/>
      <c r="O11" s="120"/>
      <c r="P11" s="120"/>
      <c r="Q11" s="120"/>
      <c r="R11" s="120"/>
      <c r="T11" s="120"/>
      <c r="U11" s="120"/>
      <c r="V11" s="120"/>
      <c r="W11" s="120"/>
      <c r="X11" s="120"/>
      <c r="Y11" s="77"/>
      <c r="Z11" s="120"/>
      <c r="AA11" s="120"/>
      <c r="AB11" s="120"/>
      <c r="AD11" s="77"/>
      <c r="AE11" s="120"/>
      <c r="AF11" s="120"/>
      <c r="AH11" s="120"/>
      <c r="AI11" s="120"/>
      <c r="AJ11" s="120"/>
      <c r="AK11" s="120"/>
      <c r="AL11" s="77"/>
      <c r="AM11" s="120"/>
      <c r="AO11" s="120"/>
      <c r="AR11" s="120"/>
      <c r="AS11" s="120"/>
      <c r="AT11" s="77"/>
      <c r="AU11" s="120"/>
      <c r="AW11" s="120"/>
      <c r="AY11" s="120"/>
      <c r="AZ11" s="120"/>
      <c r="BB11" s="120"/>
      <c r="BD11" s="120"/>
      <c r="BE11" s="120"/>
      <c r="BF11" s="77"/>
    </row>
    <row r="12" spans="1:58" ht="17.149999999999999" customHeight="1" x14ac:dyDescent="0.45">
      <c r="B12" s="7" t="s">
        <v>108</v>
      </c>
      <c r="C12" s="81">
        <f>'Verrekenprijzen - Beveiliging'!E4</f>
        <v>0</v>
      </c>
      <c r="D12" s="77"/>
      <c r="E12" s="120"/>
      <c r="F12" s="77"/>
      <c r="G12" s="120"/>
      <c r="H12" s="120"/>
      <c r="I12" s="120"/>
      <c r="J12" s="120"/>
      <c r="K12" s="77"/>
      <c r="L12" s="77"/>
      <c r="M12" s="120"/>
      <c r="N12" s="120"/>
      <c r="O12" s="120"/>
      <c r="P12" s="120"/>
      <c r="Q12" s="120"/>
      <c r="R12" s="120"/>
      <c r="T12" s="120"/>
      <c r="U12" s="120"/>
      <c r="V12" s="120"/>
      <c r="W12" s="120"/>
      <c r="X12" s="120"/>
      <c r="Y12" s="77"/>
      <c r="Z12" s="120"/>
      <c r="AA12" s="120"/>
      <c r="AB12" s="120"/>
      <c r="AD12" s="77"/>
      <c r="AE12" s="120"/>
      <c r="AF12" s="120"/>
      <c r="AH12" s="120"/>
      <c r="AI12" s="120"/>
      <c r="AJ12" s="120"/>
      <c r="AK12" s="120"/>
      <c r="AL12" s="77"/>
      <c r="AM12" s="120"/>
      <c r="AO12" s="120"/>
      <c r="AR12" s="120"/>
      <c r="AS12" s="120"/>
      <c r="AT12" s="77"/>
      <c r="AU12" s="120"/>
      <c r="AW12" s="120"/>
      <c r="AY12" s="120"/>
      <c r="AZ12" s="120"/>
      <c r="BB12" s="120"/>
      <c r="BD12" s="120"/>
      <c r="BE12" s="120"/>
      <c r="BF12" s="77"/>
    </row>
    <row r="13" spans="1:58" ht="17.149999999999999" customHeight="1" x14ac:dyDescent="0.45">
      <c r="B13" s="7" t="s">
        <v>109</v>
      </c>
      <c r="C13" s="81">
        <f>'Verrekenprijzen - Beveiliging'!E5</f>
        <v>0</v>
      </c>
      <c r="D13" s="77"/>
      <c r="E13" s="120"/>
      <c r="F13" s="77"/>
      <c r="G13" s="120"/>
      <c r="H13" s="120"/>
      <c r="I13" s="120"/>
      <c r="J13" s="120"/>
      <c r="K13" s="77"/>
      <c r="L13" s="77"/>
      <c r="M13" s="120"/>
      <c r="N13" s="120"/>
      <c r="O13" s="120"/>
      <c r="P13" s="120"/>
      <c r="Q13" s="120"/>
      <c r="R13" s="120"/>
      <c r="T13" s="120"/>
      <c r="U13" s="120"/>
      <c r="V13" s="120"/>
      <c r="W13" s="120"/>
      <c r="X13" s="120"/>
      <c r="Y13" s="77"/>
      <c r="Z13" s="120"/>
      <c r="AA13" s="120"/>
      <c r="AB13" s="120"/>
      <c r="AD13" s="77"/>
      <c r="AE13" s="120"/>
      <c r="AF13" s="120"/>
      <c r="AH13" s="120"/>
      <c r="AI13" s="120"/>
      <c r="AJ13" s="120"/>
      <c r="AK13" s="120"/>
      <c r="AL13" s="77"/>
      <c r="AM13" s="120"/>
      <c r="AO13" s="120"/>
      <c r="AR13" s="120"/>
      <c r="AS13" s="120"/>
      <c r="AT13" s="77"/>
      <c r="AU13" s="120"/>
      <c r="AW13" s="120"/>
      <c r="AY13" s="120"/>
      <c r="AZ13" s="120"/>
      <c r="BB13" s="120"/>
      <c r="BD13" s="120"/>
      <c r="BE13" s="120"/>
      <c r="BF13" s="77"/>
    </row>
    <row r="14" spans="1:58" ht="17.149999999999999" customHeight="1" x14ac:dyDescent="0.45">
      <c r="B14" s="7" t="s">
        <v>110</v>
      </c>
      <c r="C14" s="81">
        <f>'Verrekenprijzen - Beveiliging'!E6</f>
        <v>0</v>
      </c>
      <c r="D14" s="77"/>
      <c r="E14" s="120"/>
      <c r="F14" s="77"/>
      <c r="G14" s="120"/>
      <c r="H14" s="120"/>
      <c r="I14" s="120"/>
      <c r="J14" s="120"/>
      <c r="K14" s="77"/>
      <c r="L14" s="77"/>
      <c r="M14" s="120"/>
      <c r="N14" s="120"/>
      <c r="O14" s="120"/>
      <c r="P14" s="120"/>
      <c r="Q14" s="120"/>
      <c r="R14" s="120"/>
      <c r="T14" s="120"/>
      <c r="U14" s="120"/>
      <c r="V14" s="120"/>
      <c r="W14" s="120"/>
      <c r="X14" s="120"/>
      <c r="Y14" s="77"/>
      <c r="Z14" s="120"/>
      <c r="AA14" s="120"/>
      <c r="AB14" s="120"/>
      <c r="AD14" s="77"/>
      <c r="AE14" s="120"/>
      <c r="AF14" s="120"/>
      <c r="AH14" s="120"/>
      <c r="AI14" s="120"/>
      <c r="AJ14" s="120"/>
      <c r="AK14" s="120"/>
      <c r="AL14" s="77"/>
      <c r="AM14" s="120"/>
      <c r="AO14" s="120"/>
      <c r="AR14" s="120"/>
      <c r="AS14" s="120"/>
      <c r="AT14" s="77"/>
      <c r="AU14" s="120"/>
      <c r="AW14" s="120"/>
      <c r="AY14" s="120"/>
      <c r="AZ14" s="120"/>
      <c r="BB14" s="120"/>
      <c r="BD14" s="120"/>
      <c r="BE14" s="120"/>
      <c r="BF14" s="77"/>
    </row>
    <row r="15" spans="1:58" ht="17.149999999999999" customHeight="1" x14ac:dyDescent="0.45">
      <c r="B15" s="7" t="s">
        <v>111</v>
      </c>
      <c r="C15" s="81">
        <f>SUM('Verrekenprijzen - BHV'!E3:E14)+SUM('Verrekenprijzen - BHV'!E17:E22)+SUM('Verrekenprijzen - BHV'!E25:E48)</f>
        <v>0</v>
      </c>
      <c r="D15" s="77"/>
      <c r="E15" s="120"/>
      <c r="F15" s="77"/>
      <c r="G15" s="120"/>
      <c r="H15" s="120"/>
      <c r="I15" s="120"/>
      <c r="J15" s="120"/>
      <c r="K15" s="77"/>
      <c r="L15" s="77"/>
      <c r="M15" s="120"/>
      <c r="N15" s="120"/>
      <c r="O15" s="120"/>
      <c r="P15" s="120"/>
      <c r="Q15" s="120"/>
      <c r="R15" s="120"/>
      <c r="T15" s="120"/>
      <c r="U15" s="120"/>
      <c r="V15" s="120"/>
      <c r="W15" s="120"/>
      <c r="X15" s="120"/>
      <c r="Y15" s="77"/>
      <c r="Z15" s="120"/>
      <c r="AA15" s="120"/>
      <c r="AB15" s="120"/>
      <c r="AD15" s="77"/>
      <c r="AE15" s="120"/>
      <c r="AF15" s="120"/>
      <c r="AH15" s="120"/>
      <c r="AI15" s="120"/>
      <c r="AJ15" s="120"/>
      <c r="AK15" s="120"/>
      <c r="AL15" s="77"/>
      <c r="AM15" s="120"/>
      <c r="AO15" s="120"/>
      <c r="AR15" s="120"/>
      <c r="AS15" s="120"/>
      <c r="AT15" s="77"/>
      <c r="AU15" s="120"/>
      <c r="AW15" s="120"/>
      <c r="AY15" s="120"/>
      <c r="AZ15" s="120"/>
      <c r="BB15" s="120"/>
      <c r="BD15" s="120"/>
      <c r="BE15" s="120"/>
      <c r="BF15" s="77"/>
    </row>
    <row r="16" spans="1:58" ht="17.149999999999999" customHeight="1" x14ac:dyDescent="0.45">
      <c r="B16" s="7" t="s">
        <v>112</v>
      </c>
      <c r="C16" s="81">
        <f>SUM('Verrekenprijzen - Keuren&amp;ijken'!E3:E6)</f>
        <v>0</v>
      </c>
      <c r="D16" s="77"/>
      <c r="E16" s="120"/>
      <c r="F16" s="77"/>
      <c r="G16" s="120"/>
      <c r="H16" s="120"/>
      <c r="I16" s="120"/>
      <c r="J16" s="120"/>
      <c r="K16" s="77"/>
      <c r="L16" s="77"/>
      <c r="M16" s="120"/>
      <c r="N16" s="120"/>
      <c r="O16" s="120"/>
      <c r="P16" s="120"/>
      <c r="Q16" s="120"/>
      <c r="R16" s="120"/>
      <c r="T16" s="120"/>
      <c r="U16" s="120"/>
      <c r="V16" s="120"/>
      <c r="W16" s="120"/>
      <c r="X16" s="120"/>
      <c r="Y16" s="77"/>
      <c r="Z16" s="120"/>
      <c r="AA16" s="120"/>
      <c r="AB16" s="120"/>
      <c r="AD16" s="77"/>
      <c r="AE16" s="120"/>
      <c r="AF16" s="120"/>
      <c r="AH16" s="120"/>
      <c r="AI16" s="120"/>
      <c r="AJ16" s="120"/>
      <c r="AK16" s="120"/>
      <c r="AL16" s="77"/>
      <c r="AM16" s="120"/>
      <c r="AO16" s="120"/>
      <c r="AR16" s="120"/>
      <c r="AS16" s="120"/>
      <c r="AT16" s="77"/>
      <c r="AU16" s="120"/>
      <c r="AW16" s="120"/>
      <c r="AY16" s="120"/>
      <c r="AZ16" s="120"/>
      <c r="BB16" s="120"/>
      <c r="BD16" s="120"/>
      <c r="BE16" s="120"/>
      <c r="BF16" s="77"/>
    </row>
    <row r="17" spans="1:58" s="1" customFormat="1" ht="17.149999999999999" customHeight="1" thickBot="1" x14ac:dyDescent="0.5">
      <c r="A17" s="10"/>
      <c r="B17" s="4" t="s">
        <v>113</v>
      </c>
      <c r="C17" s="82">
        <f>SUM(C11:C16)</f>
        <v>0</v>
      </c>
      <c r="D17" s="77"/>
      <c r="E17" s="121">
        <f>SUM(E6:E16)</f>
        <v>0</v>
      </c>
      <c r="F17" s="77"/>
      <c r="G17" s="121">
        <f>SUM(G6:G16)</f>
        <v>0</v>
      </c>
      <c r="H17" s="121">
        <f>SUM(H6:H16)</f>
        <v>0</v>
      </c>
      <c r="I17" s="121">
        <f>SUM(I6:I16)</f>
        <v>0</v>
      </c>
      <c r="J17" s="121">
        <f>SUM(J6:J16)</f>
        <v>0</v>
      </c>
      <c r="K17" s="77"/>
      <c r="L17" s="77"/>
      <c r="M17" s="121">
        <f t="shared" ref="M17:X17" si="1">SUM(M6:M16)</f>
        <v>0</v>
      </c>
      <c r="N17" s="121">
        <f t="shared" si="1"/>
        <v>0</v>
      </c>
      <c r="O17" s="121">
        <f t="shared" si="1"/>
        <v>0</v>
      </c>
      <c r="P17" s="121">
        <f t="shared" si="1"/>
        <v>0</v>
      </c>
      <c r="Q17" s="121">
        <f t="shared" si="1"/>
        <v>0</v>
      </c>
      <c r="R17" s="121">
        <f t="shared" si="1"/>
        <v>0</v>
      </c>
      <c r="S17" s="2"/>
      <c r="T17" s="121">
        <f t="shared" si="1"/>
        <v>0</v>
      </c>
      <c r="U17" s="121">
        <f t="shared" si="1"/>
        <v>0</v>
      </c>
      <c r="V17" s="121">
        <f t="shared" si="1"/>
        <v>0</v>
      </c>
      <c r="W17" s="121">
        <f t="shared" si="1"/>
        <v>0</v>
      </c>
      <c r="X17" s="121">
        <f t="shared" si="1"/>
        <v>0</v>
      </c>
      <c r="Y17" s="77"/>
      <c r="Z17" s="121">
        <f>SUM(Z6:Z16)</f>
        <v>0</v>
      </c>
      <c r="AA17" s="121">
        <f>SUM(AA6:AA16)</f>
        <v>0</v>
      </c>
      <c r="AB17" s="121">
        <f>SUM(AB6:AB16)</f>
        <v>0</v>
      </c>
      <c r="AC17" s="2"/>
      <c r="AD17" s="77"/>
      <c r="AE17" s="121">
        <f t="shared" ref="AE17:AK17" si="2">SUM(AE6:AE16)</f>
        <v>0</v>
      </c>
      <c r="AF17" s="121">
        <f t="shared" si="2"/>
        <v>0</v>
      </c>
      <c r="AG17" s="2"/>
      <c r="AH17" s="121">
        <f t="shared" si="2"/>
        <v>0</v>
      </c>
      <c r="AI17" s="121">
        <f t="shared" si="2"/>
        <v>0</v>
      </c>
      <c r="AJ17" s="121">
        <f t="shared" si="2"/>
        <v>0</v>
      </c>
      <c r="AK17" s="121">
        <f t="shared" si="2"/>
        <v>0</v>
      </c>
      <c r="AL17" s="77"/>
      <c r="AM17" s="121">
        <f t="shared" ref="AM17:AS17" si="3">SUM(AM6:AM16)</f>
        <v>0</v>
      </c>
      <c r="AN17" s="2"/>
      <c r="AO17" s="121">
        <f t="shared" si="3"/>
        <v>0</v>
      </c>
      <c r="AP17" s="2"/>
      <c r="AQ17" s="2"/>
      <c r="AR17" s="121">
        <f t="shared" si="3"/>
        <v>0</v>
      </c>
      <c r="AS17" s="121">
        <f t="shared" si="3"/>
        <v>0</v>
      </c>
      <c r="AT17" s="77"/>
      <c r="AU17" s="121">
        <f t="shared" ref="AU17:BE17" si="4">SUM(AU6:AU16)</f>
        <v>0</v>
      </c>
      <c r="AV17" s="2"/>
      <c r="AW17" s="121">
        <f t="shared" si="4"/>
        <v>0</v>
      </c>
      <c r="AX17" s="2"/>
      <c r="AY17" s="121">
        <f t="shared" si="4"/>
        <v>0</v>
      </c>
      <c r="AZ17" s="121">
        <f t="shared" si="4"/>
        <v>0</v>
      </c>
      <c r="BA17" s="2"/>
      <c r="BB17" s="121">
        <f t="shared" si="4"/>
        <v>0</v>
      </c>
      <c r="BC17" s="2"/>
      <c r="BD17" s="121">
        <f t="shared" si="4"/>
        <v>0</v>
      </c>
      <c r="BE17" s="121">
        <f t="shared" si="4"/>
        <v>0</v>
      </c>
      <c r="BF17" s="83"/>
    </row>
    <row r="18" spans="1:58" ht="5.25" customHeight="1" x14ac:dyDescent="0.45">
      <c r="A18" s="9"/>
      <c r="C18" s="77"/>
      <c r="D18" s="77"/>
      <c r="E18" s="77"/>
      <c r="F18" s="77"/>
      <c r="G18" s="77"/>
      <c r="H18" s="77"/>
      <c r="I18" s="77"/>
      <c r="J18" s="77"/>
      <c r="K18" s="77"/>
      <c r="L18" s="77"/>
      <c r="M18" s="77"/>
      <c r="N18" s="77"/>
      <c r="O18" s="77"/>
      <c r="P18" s="77"/>
      <c r="Q18" s="77"/>
      <c r="R18" s="77"/>
      <c r="T18" s="77"/>
      <c r="U18" s="77"/>
      <c r="V18" s="77"/>
      <c r="W18" s="77"/>
      <c r="X18" s="77"/>
      <c r="Y18" s="77"/>
      <c r="Z18" s="77"/>
      <c r="AA18" s="77"/>
      <c r="AB18" s="77"/>
      <c r="AD18" s="77"/>
      <c r="AE18" s="77"/>
      <c r="AF18" s="77"/>
      <c r="AH18" s="77"/>
      <c r="AI18" s="77"/>
      <c r="AJ18" s="77"/>
      <c r="AK18" s="77"/>
      <c r="AL18" s="77"/>
      <c r="AM18" s="77"/>
      <c r="AO18" s="77"/>
      <c r="AR18" s="77"/>
      <c r="AS18" s="77"/>
      <c r="AT18" s="77"/>
      <c r="AU18" s="77"/>
      <c r="AW18" s="77"/>
      <c r="AY18" s="77"/>
      <c r="AZ18" s="77"/>
      <c r="BB18" s="77"/>
      <c r="BD18" s="77"/>
      <c r="BE18" s="77"/>
      <c r="BF18" s="77"/>
    </row>
    <row r="19" spans="1:58" s="1" customFormat="1" ht="17.149999999999999" customHeight="1" thickBot="1" x14ac:dyDescent="0.5">
      <c r="A19" s="9"/>
      <c r="B19" s="26" t="s">
        <v>114</v>
      </c>
      <c r="C19" s="86">
        <f>C8+C17</f>
        <v>0</v>
      </c>
      <c r="D19" s="77"/>
      <c r="E19" s="86">
        <f>E8</f>
        <v>0</v>
      </c>
      <c r="F19" s="77"/>
      <c r="G19" s="86">
        <f t="shared" ref="G19:J19" si="5">G8</f>
        <v>0</v>
      </c>
      <c r="H19" s="86">
        <f t="shared" si="5"/>
        <v>0</v>
      </c>
      <c r="I19" s="86">
        <f t="shared" si="5"/>
        <v>0</v>
      </c>
      <c r="J19" s="86">
        <f t="shared" si="5"/>
        <v>0</v>
      </c>
      <c r="K19" s="77"/>
      <c r="L19" s="77"/>
      <c r="M19" s="86">
        <f t="shared" ref="M19:X19" si="6">M8</f>
        <v>0</v>
      </c>
      <c r="N19" s="86">
        <f t="shared" si="6"/>
        <v>0</v>
      </c>
      <c r="O19" s="86">
        <f t="shared" si="6"/>
        <v>0</v>
      </c>
      <c r="P19" s="86">
        <f t="shared" si="6"/>
        <v>0</v>
      </c>
      <c r="Q19" s="86">
        <f t="shared" si="6"/>
        <v>0</v>
      </c>
      <c r="R19" s="86">
        <f t="shared" si="6"/>
        <v>0</v>
      </c>
      <c r="S19" s="2"/>
      <c r="T19" s="86">
        <f t="shared" si="6"/>
        <v>0</v>
      </c>
      <c r="U19" s="86">
        <f t="shared" si="6"/>
        <v>0</v>
      </c>
      <c r="V19" s="86">
        <f t="shared" si="6"/>
        <v>0</v>
      </c>
      <c r="W19" s="86">
        <f t="shared" si="6"/>
        <v>0</v>
      </c>
      <c r="X19" s="86">
        <f t="shared" si="6"/>
        <v>0</v>
      </c>
      <c r="Y19" s="77"/>
      <c r="Z19" s="86">
        <f t="shared" ref="Z19:BE19" si="7">Z8</f>
        <v>0</v>
      </c>
      <c r="AA19" s="86">
        <f t="shared" si="7"/>
        <v>0</v>
      </c>
      <c r="AB19" s="86">
        <f t="shared" si="7"/>
        <v>0</v>
      </c>
      <c r="AC19" s="2"/>
      <c r="AD19" s="77"/>
      <c r="AE19" s="86">
        <f t="shared" si="7"/>
        <v>0</v>
      </c>
      <c r="AF19" s="86">
        <f t="shared" si="7"/>
        <v>0</v>
      </c>
      <c r="AG19" s="2"/>
      <c r="AH19" s="86">
        <f t="shared" si="7"/>
        <v>0</v>
      </c>
      <c r="AI19" s="86">
        <f t="shared" si="7"/>
        <v>0</v>
      </c>
      <c r="AJ19" s="86">
        <f t="shared" si="7"/>
        <v>0</v>
      </c>
      <c r="AK19" s="86">
        <f t="shared" si="7"/>
        <v>0</v>
      </c>
      <c r="AL19" s="77"/>
      <c r="AM19" s="86">
        <f t="shared" si="7"/>
        <v>0</v>
      </c>
      <c r="AN19" s="2"/>
      <c r="AO19" s="86">
        <f t="shared" si="7"/>
        <v>0</v>
      </c>
      <c r="AP19" s="2"/>
      <c r="AQ19" s="2"/>
      <c r="AR19" s="86">
        <f t="shared" si="7"/>
        <v>0</v>
      </c>
      <c r="AS19" s="86">
        <f t="shared" si="7"/>
        <v>0</v>
      </c>
      <c r="AT19" s="77"/>
      <c r="AU19" s="86">
        <f t="shared" si="7"/>
        <v>0</v>
      </c>
      <c r="AV19" s="2"/>
      <c r="AW19" s="86">
        <f t="shared" si="7"/>
        <v>0</v>
      </c>
      <c r="AX19" s="2"/>
      <c r="AY19" s="86">
        <f t="shared" si="7"/>
        <v>0</v>
      </c>
      <c r="AZ19" s="86">
        <f t="shared" si="7"/>
        <v>0</v>
      </c>
      <c r="BA19" s="2"/>
      <c r="BB19" s="86">
        <f t="shared" si="7"/>
        <v>0</v>
      </c>
      <c r="BC19" s="2"/>
      <c r="BD19" s="86">
        <f t="shared" si="7"/>
        <v>0</v>
      </c>
      <c r="BE19" s="86">
        <f t="shared" si="7"/>
        <v>0</v>
      </c>
      <c r="BF19" s="83"/>
    </row>
    <row r="20" spans="1:58" ht="16" x14ac:dyDescent="0.45">
      <c r="A20" s="9"/>
      <c r="B20" s="11"/>
      <c r="C20" s="84"/>
      <c r="D20" s="77"/>
      <c r="E20" s="84"/>
      <c r="F20" s="77"/>
      <c r="G20" s="84"/>
      <c r="H20" s="84"/>
      <c r="I20" s="84"/>
      <c r="J20" s="84"/>
      <c r="K20" s="77"/>
      <c r="L20" s="77"/>
      <c r="M20" s="84"/>
      <c r="N20" s="84"/>
      <c r="O20" s="84"/>
      <c r="P20" s="84"/>
      <c r="Q20" s="84"/>
      <c r="R20" s="84"/>
      <c r="T20" s="84"/>
      <c r="U20" s="84"/>
      <c r="V20" s="84"/>
      <c r="W20" s="84"/>
      <c r="X20" s="84"/>
      <c r="Y20" s="77"/>
      <c r="Z20" s="84"/>
      <c r="AA20" s="84"/>
      <c r="AB20" s="84"/>
      <c r="AD20" s="77"/>
      <c r="AE20" s="84"/>
      <c r="AF20" s="84"/>
      <c r="AH20" s="84"/>
      <c r="AI20" s="84"/>
      <c r="AJ20" s="84"/>
      <c r="AK20" s="84"/>
      <c r="AL20" s="77"/>
      <c r="AM20" s="84"/>
      <c r="AO20" s="84"/>
      <c r="AR20" s="84"/>
      <c r="AS20" s="84"/>
      <c r="AT20" s="77"/>
      <c r="AU20" s="84"/>
      <c r="AW20" s="84"/>
      <c r="AY20" s="84"/>
      <c r="AZ20" s="84"/>
      <c r="BB20" s="84"/>
      <c r="BD20" s="84"/>
      <c r="BE20" s="84"/>
      <c r="BF20" s="77"/>
    </row>
    <row r="21" spans="1:58" s="56" customFormat="1" ht="21" x14ac:dyDescent="0.45">
      <c r="A21" s="54"/>
      <c r="B21" s="55" t="s">
        <v>115</v>
      </c>
      <c r="C21" s="87"/>
      <c r="D21" s="77"/>
      <c r="E21" s="87"/>
      <c r="F21" s="77"/>
      <c r="G21" s="87"/>
      <c r="H21" s="87"/>
      <c r="I21" s="87"/>
      <c r="J21" s="87"/>
      <c r="K21" s="77"/>
      <c r="L21" s="77"/>
      <c r="M21" s="87"/>
      <c r="N21" s="87"/>
      <c r="O21" s="87"/>
      <c r="P21" s="87"/>
      <c r="Q21" s="87"/>
      <c r="R21" s="87"/>
      <c r="S21" s="2"/>
      <c r="T21" s="87"/>
      <c r="U21" s="87"/>
      <c r="V21" s="87"/>
      <c r="W21" s="87"/>
      <c r="X21" s="87"/>
      <c r="Y21" s="77"/>
      <c r="Z21" s="87"/>
      <c r="AA21" s="87"/>
      <c r="AB21" s="87"/>
      <c r="AC21" s="2"/>
      <c r="AD21" s="77"/>
      <c r="AE21" s="87"/>
      <c r="AF21" s="87"/>
      <c r="AG21" s="2"/>
      <c r="AH21" s="87"/>
      <c r="AI21" s="87"/>
      <c r="AJ21" s="87"/>
      <c r="AK21" s="87"/>
      <c r="AL21" s="77"/>
      <c r="AM21" s="87"/>
      <c r="AN21" s="2"/>
      <c r="AO21" s="87"/>
      <c r="AP21" s="2"/>
      <c r="AQ21" s="2"/>
      <c r="AR21" s="87"/>
      <c r="AS21" s="87"/>
      <c r="AT21" s="77"/>
      <c r="AU21" s="87"/>
      <c r="AV21" s="2"/>
      <c r="AW21" s="87"/>
      <c r="AX21" s="2"/>
      <c r="AY21" s="87"/>
      <c r="AZ21" s="87"/>
      <c r="BA21" s="2"/>
      <c r="BB21" s="87"/>
      <c r="BC21" s="2"/>
      <c r="BD21" s="87"/>
      <c r="BE21" s="87"/>
      <c r="BF21" s="88"/>
    </row>
    <row r="22" spans="1:58" ht="5.25" customHeight="1" x14ac:dyDescent="0.45">
      <c r="A22" s="9"/>
      <c r="C22" s="77"/>
      <c r="D22" s="77"/>
      <c r="E22" s="77"/>
      <c r="F22" s="77"/>
      <c r="G22" s="77"/>
      <c r="H22" s="77"/>
      <c r="I22" s="77"/>
      <c r="J22" s="77"/>
      <c r="K22" s="77"/>
      <c r="L22" s="77"/>
      <c r="M22" s="77"/>
      <c r="N22" s="77"/>
      <c r="O22" s="77"/>
      <c r="P22" s="77"/>
      <c r="Q22" s="77"/>
      <c r="R22" s="77"/>
      <c r="T22" s="77"/>
      <c r="U22" s="77"/>
      <c r="V22" s="77"/>
      <c r="W22" s="77"/>
      <c r="X22" s="77"/>
      <c r="Y22" s="77"/>
      <c r="Z22" s="77"/>
      <c r="AA22" s="77"/>
      <c r="AB22" s="77"/>
      <c r="AD22" s="77"/>
      <c r="AE22" s="77"/>
      <c r="AF22" s="77"/>
      <c r="AH22" s="77"/>
      <c r="AI22" s="77"/>
      <c r="AJ22" s="77"/>
      <c r="AK22" s="77"/>
      <c r="AL22" s="77"/>
      <c r="AM22" s="77"/>
      <c r="AO22" s="77"/>
      <c r="AR22" s="77"/>
      <c r="AS22" s="77"/>
      <c r="AT22" s="77"/>
      <c r="AU22" s="77"/>
      <c r="AW22" s="77"/>
      <c r="AY22" s="77"/>
      <c r="AZ22" s="77"/>
      <c r="BB22" s="77"/>
      <c r="BD22" s="77"/>
      <c r="BE22" s="77"/>
      <c r="BF22" s="77"/>
    </row>
    <row r="23" spans="1:58" ht="17.149999999999999" customHeight="1" x14ac:dyDescent="0.45">
      <c r="B23" s="41" t="s">
        <v>102</v>
      </c>
      <c r="C23" s="85"/>
      <c r="D23" s="77"/>
      <c r="E23" s="85"/>
      <c r="F23" s="77"/>
      <c r="G23" s="85"/>
      <c r="H23" s="85"/>
      <c r="I23" s="85"/>
      <c r="J23" s="85"/>
      <c r="K23" s="77"/>
      <c r="L23" s="77"/>
      <c r="M23" s="85"/>
      <c r="N23" s="85"/>
      <c r="O23" s="85"/>
      <c r="P23" s="85"/>
      <c r="Q23" s="85"/>
      <c r="R23" s="85"/>
      <c r="T23" s="85"/>
      <c r="U23" s="85"/>
      <c r="V23" s="85"/>
      <c r="W23" s="85"/>
      <c r="X23" s="85"/>
      <c r="Y23" s="77"/>
      <c r="Z23" s="85"/>
      <c r="AA23" s="85"/>
      <c r="AB23" s="85"/>
      <c r="AD23" s="77"/>
      <c r="AE23" s="85"/>
      <c r="AF23" s="85"/>
      <c r="AH23" s="85"/>
      <c r="AI23" s="85"/>
      <c r="AJ23" s="85"/>
      <c r="AK23" s="85"/>
      <c r="AL23" s="77"/>
      <c r="AM23" s="85"/>
      <c r="AO23" s="85"/>
      <c r="AR23" s="85"/>
      <c r="AS23" s="85"/>
      <c r="AT23" s="77"/>
      <c r="AU23" s="85"/>
      <c r="AW23" s="85"/>
      <c r="AY23" s="85"/>
      <c r="AZ23" s="85"/>
      <c r="BB23" s="85"/>
      <c r="BD23" s="85"/>
      <c r="BE23" s="85"/>
      <c r="BF23" s="77"/>
    </row>
    <row r="24" spans="1:58" ht="17.149999999999999" customHeight="1" x14ac:dyDescent="0.45">
      <c r="B24" s="6" t="s">
        <v>103</v>
      </c>
      <c r="C24" s="79">
        <f>SUM(D24:BE24)</f>
        <v>0</v>
      </c>
      <c r="D24" s="77"/>
      <c r="E24" s="80"/>
      <c r="F24" s="77"/>
      <c r="G24" s="79">
        <f>'Aanneemsom - Ontvangst'!G74</f>
        <v>0</v>
      </c>
      <c r="H24" s="79">
        <f>'Aanneemsom - Ontvangst'!H74</f>
        <v>0</v>
      </c>
      <c r="I24" s="80"/>
      <c r="J24" s="79">
        <f>'Aanneemsom - Ontvangst'!J74</f>
        <v>0</v>
      </c>
      <c r="K24" s="77"/>
      <c r="L24" s="77"/>
      <c r="M24" s="80"/>
      <c r="N24" s="79">
        <f>'Aanneemsom - Ontvangst'!N74</f>
        <v>0</v>
      </c>
      <c r="O24" s="79">
        <f>'Aanneemsom - Ontvangst'!O74</f>
        <v>0</v>
      </c>
      <c r="P24" s="79">
        <f>'Aanneemsom - Ontvangst'!P74</f>
        <v>0</v>
      </c>
      <c r="Q24" s="80"/>
      <c r="R24" s="79">
        <f>'Aanneemsom - Ontvangst'!R74</f>
        <v>0</v>
      </c>
      <c r="T24" s="80"/>
      <c r="U24" s="79">
        <f>'Aanneemsom - Ontvangst'!U74</f>
        <v>0</v>
      </c>
      <c r="V24" s="80"/>
      <c r="W24" s="80"/>
      <c r="X24" s="80"/>
      <c r="Y24" s="77"/>
      <c r="Z24" s="80"/>
      <c r="AA24" s="79">
        <f>'Aanneemsom - Ontvangst'!AA74</f>
        <v>0</v>
      </c>
      <c r="AB24" s="79">
        <f>'Aanneemsom - Ontvangst'!AB74</f>
        <v>0</v>
      </c>
      <c r="AD24" s="77"/>
      <c r="AE24" s="79">
        <f>'Aanneemsom - Ontvangst'!AE74</f>
        <v>0</v>
      </c>
      <c r="AF24" s="80"/>
      <c r="AH24" s="79">
        <f>'Aanneemsom - Ontvangst'!AH74</f>
        <v>0</v>
      </c>
      <c r="AI24" s="79">
        <f>'Aanneemsom - Ontvangst'!AI74</f>
        <v>0</v>
      </c>
      <c r="AJ24" s="80"/>
      <c r="AK24" s="79">
        <f>'Aanneemsom - Ontvangst'!AK74</f>
        <v>0</v>
      </c>
      <c r="AL24" s="77"/>
      <c r="AM24" s="80"/>
      <c r="AO24" s="79">
        <f>'Aanneemsom - Ontvangst'!AO74</f>
        <v>0</v>
      </c>
      <c r="AR24" s="79">
        <f>'Aanneemsom - Ontvangst'!AR74</f>
        <v>0</v>
      </c>
      <c r="AS24" s="79">
        <f>'Aanneemsom - Ontvangst'!AS74</f>
        <v>0</v>
      </c>
      <c r="AT24" s="77"/>
      <c r="AU24" s="79">
        <f>'Aanneemsom - Ontvangst'!AU74</f>
        <v>0</v>
      </c>
      <c r="AW24" s="79">
        <f>'Aanneemsom - Ontvangst'!AW74</f>
        <v>0</v>
      </c>
      <c r="AY24" s="79">
        <f>'Aanneemsom - Ontvangst'!AY74</f>
        <v>0</v>
      </c>
      <c r="AZ24" s="79">
        <f>'Aanneemsom - Ontvangst'!AZ74</f>
        <v>0</v>
      </c>
      <c r="BB24" s="79">
        <f>'Aanneemsom - Ontvangst'!BB74</f>
        <v>0</v>
      </c>
      <c r="BD24" s="79">
        <f>'Aanneemsom - Ontvangst'!BD74</f>
        <v>0</v>
      </c>
      <c r="BE24" s="79">
        <f>'Aanneemsom - Ontvangst'!BE74</f>
        <v>0</v>
      </c>
      <c r="BF24" s="77"/>
    </row>
    <row r="25" spans="1:58" ht="17.149999999999999" customHeight="1" x14ac:dyDescent="0.45">
      <c r="B25" s="7" t="s">
        <v>104</v>
      </c>
      <c r="C25" s="81">
        <f>SUM(D25:BE25)</f>
        <v>0</v>
      </c>
      <c r="D25" s="77"/>
      <c r="E25" s="81">
        <f>'Aanneemsom - Beveiliging'!E74</f>
        <v>0</v>
      </c>
      <c r="F25" s="77"/>
      <c r="G25" s="81">
        <f>'Aanneemsom - Beveiliging'!G74</f>
        <v>0</v>
      </c>
      <c r="H25" s="81">
        <f>'Aanneemsom - Beveiliging'!H74</f>
        <v>0</v>
      </c>
      <c r="I25" s="81">
        <f>'Aanneemsom - Beveiliging'!I74</f>
        <v>0</v>
      </c>
      <c r="J25" s="81">
        <f>'Aanneemsom - Beveiliging'!J74</f>
        <v>0</v>
      </c>
      <c r="K25" s="77"/>
      <c r="L25" s="77"/>
      <c r="M25" s="81">
        <f>'Aanneemsom - Beveiliging'!M74</f>
        <v>0</v>
      </c>
      <c r="N25" s="81">
        <f>'Aanneemsom - Beveiliging'!N74</f>
        <v>0</v>
      </c>
      <c r="O25" s="81">
        <f>'Aanneemsom - Beveiliging'!O74</f>
        <v>0</v>
      </c>
      <c r="P25" s="81">
        <f>'Aanneemsom - Beveiliging'!P74</f>
        <v>0</v>
      </c>
      <c r="Q25" s="81">
        <f>'Aanneemsom - Beveiliging'!Q74</f>
        <v>0</v>
      </c>
      <c r="R25" s="81">
        <f>'Aanneemsom - Beveiliging'!R74</f>
        <v>0</v>
      </c>
      <c r="T25" s="81">
        <f>'Aanneemsom - Beveiliging'!T74</f>
        <v>0</v>
      </c>
      <c r="U25" s="81">
        <f>'Aanneemsom - Beveiliging'!U74</f>
        <v>0</v>
      </c>
      <c r="V25" s="81">
        <f>'Aanneemsom - Beveiliging'!V74</f>
        <v>0</v>
      </c>
      <c r="W25" s="81">
        <f>'Aanneemsom - Beveiliging'!W74</f>
        <v>0</v>
      </c>
      <c r="X25" s="81">
        <f>'Aanneemsom - Beveiliging'!X74</f>
        <v>0</v>
      </c>
      <c r="Y25" s="77"/>
      <c r="Z25" s="81">
        <f>'Aanneemsom - Beveiliging'!Z74</f>
        <v>0</v>
      </c>
      <c r="AA25" s="81">
        <f>'Aanneemsom - Beveiliging'!AA74</f>
        <v>0</v>
      </c>
      <c r="AB25" s="81">
        <f>'Aanneemsom - Beveiliging'!AB74</f>
        <v>0</v>
      </c>
      <c r="AD25" s="77"/>
      <c r="AE25" s="81">
        <f>'Aanneemsom - Beveiliging'!AE74</f>
        <v>0</v>
      </c>
      <c r="AF25" s="81">
        <f>'Aanneemsom - Beveiliging'!AF74</f>
        <v>0</v>
      </c>
      <c r="AH25" s="80"/>
      <c r="AI25" s="81">
        <f>'Aanneemsom - Beveiliging'!AI74</f>
        <v>0</v>
      </c>
      <c r="AJ25" s="81">
        <f>'Aanneemsom - Beveiliging'!AJ74</f>
        <v>0</v>
      </c>
      <c r="AK25" s="81">
        <f>'Aanneemsom - Beveiliging'!AK74</f>
        <v>0</v>
      </c>
      <c r="AL25" s="77"/>
      <c r="AM25" s="81">
        <f>'Aanneemsom - Beveiliging'!AM74</f>
        <v>0</v>
      </c>
      <c r="AO25" s="81">
        <f>'Aanneemsom - Beveiliging'!AO74</f>
        <v>0</v>
      </c>
      <c r="AR25" s="81">
        <f>'Aanneemsom - Beveiliging'!AR74</f>
        <v>0</v>
      </c>
      <c r="AS25" s="81">
        <f>'Aanneemsom - Beveiliging'!AS74</f>
        <v>0</v>
      </c>
      <c r="AT25" s="77"/>
      <c r="AU25" s="81">
        <f>'Aanneemsom - Beveiliging'!AU74</f>
        <v>0</v>
      </c>
      <c r="AW25" s="81">
        <f>'Aanneemsom - Beveiliging'!AW74</f>
        <v>0</v>
      </c>
      <c r="AY25" s="81">
        <f>'Aanneemsom - Beveiliging'!AY74</f>
        <v>0</v>
      </c>
      <c r="AZ25" s="81">
        <f>'Aanneemsom - Beveiliging'!AZ74</f>
        <v>0</v>
      </c>
      <c r="BB25" s="81">
        <f>'Aanneemsom - Beveiliging'!BB74</f>
        <v>0</v>
      </c>
      <c r="BD25" s="81">
        <f>'Aanneemsom - Beveiliging'!BD74</f>
        <v>0</v>
      </c>
      <c r="BE25" s="81">
        <f>'Aanneemsom - Beveiliging'!BE74</f>
        <v>0</v>
      </c>
      <c r="BF25" s="77"/>
    </row>
    <row r="26" spans="1:58" s="1" customFormat="1" ht="17.149999999999999" customHeight="1" thickBot="1" x14ac:dyDescent="0.5">
      <c r="A26" s="9"/>
      <c r="B26" s="4" t="s">
        <v>105</v>
      </c>
      <c r="C26" s="82">
        <f>SUM(D26:BE26)</f>
        <v>0</v>
      </c>
      <c r="D26" s="77"/>
      <c r="E26" s="82">
        <f t="shared" ref="E26" si="8">SUM(E24:E25)</f>
        <v>0</v>
      </c>
      <c r="F26" s="77"/>
      <c r="G26" s="82">
        <f t="shared" ref="G26" si="9">SUM(G24:G25)</f>
        <v>0</v>
      </c>
      <c r="H26" s="82">
        <f t="shared" ref="H26" si="10">SUM(H24:H25)</f>
        <v>0</v>
      </c>
      <c r="I26" s="82">
        <f t="shared" ref="I26" si="11">SUM(I24:I25)</f>
        <v>0</v>
      </c>
      <c r="J26" s="82">
        <f t="shared" ref="J26" si="12">SUM(J24:J25)</f>
        <v>0</v>
      </c>
      <c r="K26" s="77"/>
      <c r="L26" s="77"/>
      <c r="M26" s="82">
        <f t="shared" ref="M26" si="13">SUM(M24:M25)</f>
        <v>0</v>
      </c>
      <c r="N26" s="82">
        <f t="shared" ref="N26" si="14">SUM(N24:N25)</f>
        <v>0</v>
      </c>
      <c r="O26" s="82">
        <f t="shared" ref="O26" si="15">SUM(O24:O25)</f>
        <v>0</v>
      </c>
      <c r="P26" s="82">
        <f t="shared" ref="P26" si="16">SUM(P24:P25)</f>
        <v>0</v>
      </c>
      <c r="Q26" s="82">
        <f t="shared" ref="Q26" si="17">SUM(Q24:Q25)</f>
        <v>0</v>
      </c>
      <c r="R26" s="82">
        <f t="shared" ref="R26" si="18">SUM(R24:R25)</f>
        <v>0</v>
      </c>
      <c r="S26" s="2"/>
      <c r="T26" s="82">
        <f t="shared" ref="T26" si="19">SUM(T24:T25)</f>
        <v>0</v>
      </c>
      <c r="U26" s="82">
        <f t="shared" ref="U26" si="20">SUM(U24:U25)</f>
        <v>0</v>
      </c>
      <c r="V26" s="82">
        <f t="shared" ref="V26" si="21">SUM(V24:V25)</f>
        <v>0</v>
      </c>
      <c r="W26" s="82">
        <f t="shared" ref="W26" si="22">SUM(W24:W25)</f>
        <v>0</v>
      </c>
      <c r="X26" s="82">
        <f t="shared" ref="X26" si="23">SUM(X24:X25)</f>
        <v>0</v>
      </c>
      <c r="Y26" s="77"/>
      <c r="Z26" s="82">
        <f t="shared" ref="Z26" si="24">SUM(Z24:Z25)</f>
        <v>0</v>
      </c>
      <c r="AA26" s="82">
        <f t="shared" ref="AA26" si="25">SUM(AA24:AA25)</f>
        <v>0</v>
      </c>
      <c r="AB26" s="82">
        <f t="shared" ref="AB26" si="26">SUM(AB24:AB25)</f>
        <v>0</v>
      </c>
      <c r="AC26" s="2"/>
      <c r="AD26" s="77"/>
      <c r="AE26" s="82">
        <f t="shared" ref="AE26" si="27">SUM(AE24:AE25)</f>
        <v>0</v>
      </c>
      <c r="AF26" s="82">
        <f t="shared" ref="AF26" si="28">SUM(AF24:AF25)</f>
        <v>0</v>
      </c>
      <c r="AG26" s="2"/>
      <c r="AH26" s="82">
        <f t="shared" ref="AH26" si="29">SUM(AH24:AH25)</f>
        <v>0</v>
      </c>
      <c r="AI26" s="82">
        <f t="shared" ref="AI26" si="30">SUM(AI24:AI25)</f>
        <v>0</v>
      </c>
      <c r="AJ26" s="82">
        <f t="shared" ref="AJ26" si="31">SUM(AJ24:AJ25)</f>
        <v>0</v>
      </c>
      <c r="AK26" s="82">
        <f t="shared" ref="AK26" si="32">SUM(AK24:AK25)</f>
        <v>0</v>
      </c>
      <c r="AL26" s="77"/>
      <c r="AM26" s="82">
        <f t="shared" ref="AM26" si="33">SUM(AM24:AM25)</f>
        <v>0</v>
      </c>
      <c r="AN26" s="2"/>
      <c r="AO26" s="82">
        <f t="shared" ref="AO26" si="34">SUM(AO24:AO25)</f>
        <v>0</v>
      </c>
      <c r="AP26" s="2"/>
      <c r="AQ26" s="2"/>
      <c r="AR26" s="82">
        <f t="shared" ref="AR26" si="35">SUM(AR24:AR25)</f>
        <v>0</v>
      </c>
      <c r="AS26" s="82">
        <f t="shared" ref="AS26" si="36">SUM(AS24:AS25)</f>
        <v>0</v>
      </c>
      <c r="AT26" s="77"/>
      <c r="AU26" s="82">
        <f t="shared" ref="AU26" si="37">SUM(AU24:AU25)</f>
        <v>0</v>
      </c>
      <c r="AV26" s="2"/>
      <c r="AW26" s="82">
        <f t="shared" ref="AW26" si="38">SUM(AW24:AW25)</f>
        <v>0</v>
      </c>
      <c r="AX26" s="2"/>
      <c r="AY26" s="82">
        <f t="shared" ref="AY26" si="39">SUM(AY24:AY25)</f>
        <v>0</v>
      </c>
      <c r="AZ26" s="82">
        <f t="shared" ref="AZ26" si="40">SUM(AZ24:AZ25)</f>
        <v>0</v>
      </c>
      <c r="BA26" s="2"/>
      <c r="BB26" s="82">
        <f t="shared" ref="BB26" si="41">SUM(BB24:BB25)</f>
        <v>0</v>
      </c>
      <c r="BC26" s="2"/>
      <c r="BD26" s="82">
        <f t="shared" ref="BD26" si="42">SUM(BD24:BD25)</f>
        <v>0</v>
      </c>
      <c r="BE26" s="82">
        <f t="shared" ref="BE26" si="43">SUM(BE24:BE25)</f>
        <v>0</v>
      </c>
      <c r="BF26" s="83"/>
    </row>
    <row r="27" spans="1:58" ht="5.25" customHeight="1" x14ac:dyDescent="0.45">
      <c r="B27" s="11"/>
      <c r="C27" s="84"/>
      <c r="D27" s="77"/>
      <c r="E27" s="77"/>
      <c r="F27" s="77"/>
      <c r="G27" s="77"/>
      <c r="H27" s="77"/>
      <c r="I27" s="77"/>
      <c r="J27" s="77"/>
      <c r="K27" s="77"/>
      <c r="L27" s="77"/>
      <c r="M27" s="77"/>
      <c r="N27" s="77"/>
      <c r="O27" s="77"/>
      <c r="P27" s="77"/>
      <c r="Q27" s="77"/>
      <c r="R27" s="77"/>
      <c r="T27" s="77"/>
      <c r="U27" s="77"/>
      <c r="V27" s="77"/>
      <c r="W27" s="77"/>
      <c r="X27" s="77"/>
      <c r="Y27" s="77"/>
      <c r="Z27" s="77"/>
      <c r="AA27" s="77"/>
      <c r="AB27" s="77"/>
      <c r="AD27" s="77"/>
      <c r="AE27" s="77"/>
      <c r="AF27" s="77"/>
      <c r="AH27" s="77"/>
      <c r="AI27" s="77"/>
      <c r="AJ27" s="77"/>
      <c r="AK27" s="77"/>
      <c r="AL27" s="77"/>
      <c r="AM27" s="77"/>
      <c r="AO27" s="77"/>
      <c r="AR27" s="77"/>
      <c r="AS27" s="77"/>
      <c r="AT27" s="77"/>
      <c r="AU27" s="77"/>
      <c r="AW27" s="77"/>
      <c r="AY27" s="77"/>
      <c r="AZ27" s="77"/>
      <c r="BB27" s="77"/>
      <c r="BD27" s="77"/>
      <c r="BE27" s="77"/>
      <c r="BF27" s="77"/>
    </row>
    <row r="28" spans="1:58" ht="17.149999999999999" customHeight="1" x14ac:dyDescent="0.45">
      <c r="B28" s="41" t="s">
        <v>106</v>
      </c>
      <c r="C28" s="85"/>
      <c r="D28" s="77"/>
      <c r="E28" s="119"/>
      <c r="F28" s="77"/>
      <c r="G28" s="119"/>
      <c r="H28" s="119"/>
      <c r="I28" s="119"/>
      <c r="J28" s="119"/>
      <c r="K28" s="77"/>
      <c r="L28" s="77"/>
      <c r="M28" s="119"/>
      <c r="N28" s="119"/>
      <c r="O28" s="119"/>
      <c r="P28" s="119"/>
      <c r="Q28" s="119"/>
      <c r="R28" s="119"/>
      <c r="T28" s="119"/>
      <c r="U28" s="119"/>
      <c r="V28" s="119"/>
      <c r="W28" s="119"/>
      <c r="X28" s="119"/>
      <c r="Y28" s="77"/>
      <c r="Z28" s="119"/>
      <c r="AA28" s="119"/>
      <c r="AB28" s="119"/>
      <c r="AD28" s="77"/>
      <c r="AE28" s="119"/>
      <c r="AF28" s="119"/>
      <c r="AH28" s="119"/>
      <c r="AI28" s="119"/>
      <c r="AJ28" s="119"/>
      <c r="AK28" s="119"/>
      <c r="AL28" s="77"/>
      <c r="AM28" s="119"/>
      <c r="AO28" s="119"/>
      <c r="AR28" s="119"/>
      <c r="AS28" s="119"/>
      <c r="AT28" s="77"/>
      <c r="AU28" s="119"/>
      <c r="AW28" s="119"/>
      <c r="AY28" s="119"/>
      <c r="AZ28" s="119"/>
      <c r="BB28" s="119"/>
      <c r="BD28" s="119"/>
      <c r="BE28" s="119"/>
      <c r="BF28" s="77"/>
    </row>
    <row r="29" spans="1:58" ht="17.149999999999999" customHeight="1" x14ac:dyDescent="0.45">
      <c r="B29" s="7" t="s">
        <v>107</v>
      </c>
      <c r="C29" s="81">
        <f t="shared" ref="C29:C34" si="44">C11</f>
        <v>0</v>
      </c>
      <c r="D29" s="77"/>
      <c r="E29" s="120"/>
      <c r="F29" s="77"/>
      <c r="G29" s="120"/>
      <c r="H29" s="120"/>
      <c r="I29" s="120"/>
      <c r="J29" s="120"/>
      <c r="K29" s="77"/>
      <c r="L29" s="77"/>
      <c r="M29" s="120"/>
      <c r="N29" s="120"/>
      <c r="O29" s="120"/>
      <c r="P29" s="120"/>
      <c r="Q29" s="120"/>
      <c r="R29" s="120"/>
      <c r="T29" s="120"/>
      <c r="U29" s="120"/>
      <c r="V29" s="120"/>
      <c r="W29" s="120"/>
      <c r="X29" s="120"/>
      <c r="Y29" s="77"/>
      <c r="Z29" s="120"/>
      <c r="AA29" s="120"/>
      <c r="AB29" s="120"/>
      <c r="AD29" s="77"/>
      <c r="AE29" s="120"/>
      <c r="AF29" s="120"/>
      <c r="AH29" s="120"/>
      <c r="AI29" s="120"/>
      <c r="AJ29" s="120"/>
      <c r="AK29" s="120"/>
      <c r="AL29" s="77"/>
      <c r="AM29" s="120"/>
      <c r="AO29" s="120"/>
      <c r="AR29" s="120"/>
      <c r="AS29" s="120"/>
      <c r="AT29" s="77"/>
      <c r="AU29" s="120"/>
      <c r="AW29" s="120"/>
      <c r="AY29" s="120"/>
      <c r="AZ29" s="120"/>
      <c r="BB29" s="120"/>
      <c r="BD29" s="120"/>
      <c r="BE29" s="120"/>
      <c r="BF29" s="77"/>
    </row>
    <row r="30" spans="1:58" ht="17.149999999999999" customHeight="1" x14ac:dyDescent="0.45">
      <c r="B30" s="7" t="s">
        <v>108</v>
      </c>
      <c r="C30" s="81">
        <f t="shared" si="44"/>
        <v>0</v>
      </c>
      <c r="D30" s="77"/>
      <c r="E30" s="120"/>
      <c r="F30" s="77"/>
      <c r="G30" s="120"/>
      <c r="H30" s="120"/>
      <c r="I30" s="120"/>
      <c r="J30" s="120"/>
      <c r="K30" s="77"/>
      <c r="L30" s="77"/>
      <c r="M30" s="120"/>
      <c r="N30" s="120"/>
      <c r="O30" s="120"/>
      <c r="P30" s="120"/>
      <c r="Q30" s="120"/>
      <c r="R30" s="120"/>
      <c r="T30" s="120"/>
      <c r="U30" s="120"/>
      <c r="V30" s="120"/>
      <c r="W30" s="120"/>
      <c r="X30" s="120"/>
      <c r="Y30" s="77"/>
      <c r="Z30" s="120"/>
      <c r="AA30" s="120"/>
      <c r="AB30" s="120"/>
      <c r="AD30" s="77"/>
      <c r="AE30" s="120"/>
      <c r="AF30" s="120"/>
      <c r="AH30" s="120"/>
      <c r="AI30" s="120"/>
      <c r="AJ30" s="120"/>
      <c r="AK30" s="120"/>
      <c r="AL30" s="77"/>
      <c r="AM30" s="120"/>
      <c r="AO30" s="120"/>
      <c r="AR30" s="120"/>
      <c r="AS30" s="120"/>
      <c r="AT30" s="77"/>
      <c r="AU30" s="120"/>
      <c r="AW30" s="120"/>
      <c r="AY30" s="120"/>
      <c r="AZ30" s="120"/>
      <c r="BB30" s="120"/>
      <c r="BD30" s="120"/>
      <c r="BE30" s="120"/>
      <c r="BF30" s="77"/>
    </row>
    <row r="31" spans="1:58" ht="17.149999999999999" customHeight="1" x14ac:dyDescent="0.45">
      <c r="B31" s="7" t="s">
        <v>109</v>
      </c>
      <c r="C31" s="81">
        <f t="shared" si="44"/>
        <v>0</v>
      </c>
      <c r="D31" s="77"/>
      <c r="E31" s="120"/>
      <c r="F31" s="77"/>
      <c r="G31" s="120"/>
      <c r="H31" s="120"/>
      <c r="I31" s="120"/>
      <c r="J31" s="120"/>
      <c r="K31" s="77"/>
      <c r="L31" s="77"/>
      <c r="M31" s="120"/>
      <c r="N31" s="120"/>
      <c r="O31" s="120"/>
      <c r="P31" s="120"/>
      <c r="Q31" s="120"/>
      <c r="R31" s="120"/>
      <c r="T31" s="120"/>
      <c r="U31" s="120"/>
      <c r="V31" s="120"/>
      <c r="W31" s="120"/>
      <c r="X31" s="120"/>
      <c r="Y31" s="77"/>
      <c r="Z31" s="120"/>
      <c r="AA31" s="120"/>
      <c r="AB31" s="120"/>
      <c r="AD31" s="77"/>
      <c r="AE31" s="120"/>
      <c r="AF31" s="120"/>
      <c r="AH31" s="120"/>
      <c r="AI31" s="120"/>
      <c r="AJ31" s="120"/>
      <c r="AK31" s="120"/>
      <c r="AL31" s="77"/>
      <c r="AM31" s="120"/>
      <c r="AO31" s="120"/>
      <c r="AR31" s="120"/>
      <c r="AS31" s="120"/>
      <c r="AT31" s="77"/>
      <c r="AU31" s="120"/>
      <c r="AW31" s="120"/>
      <c r="AY31" s="120"/>
      <c r="AZ31" s="120"/>
      <c r="BB31" s="120"/>
      <c r="BD31" s="120"/>
      <c r="BE31" s="120"/>
      <c r="BF31" s="77"/>
    </row>
    <row r="32" spans="1:58" ht="17.149999999999999" customHeight="1" x14ac:dyDescent="0.45">
      <c r="B32" s="7" t="s">
        <v>110</v>
      </c>
      <c r="C32" s="81">
        <f t="shared" si="44"/>
        <v>0</v>
      </c>
      <c r="D32" s="77"/>
      <c r="E32" s="120"/>
      <c r="F32" s="77"/>
      <c r="G32" s="120"/>
      <c r="H32" s="120"/>
      <c r="I32" s="120"/>
      <c r="J32" s="120"/>
      <c r="K32" s="77"/>
      <c r="L32" s="77"/>
      <c r="M32" s="120"/>
      <c r="N32" s="120"/>
      <c r="O32" s="120"/>
      <c r="P32" s="120"/>
      <c r="Q32" s="120"/>
      <c r="R32" s="120"/>
      <c r="T32" s="120"/>
      <c r="U32" s="120"/>
      <c r="V32" s="120"/>
      <c r="W32" s="120"/>
      <c r="X32" s="120"/>
      <c r="Y32" s="77"/>
      <c r="Z32" s="120"/>
      <c r="AA32" s="120"/>
      <c r="AB32" s="120"/>
      <c r="AD32" s="77"/>
      <c r="AE32" s="120"/>
      <c r="AF32" s="120"/>
      <c r="AH32" s="120"/>
      <c r="AI32" s="120"/>
      <c r="AJ32" s="120"/>
      <c r="AK32" s="120"/>
      <c r="AL32" s="77"/>
      <c r="AM32" s="120"/>
      <c r="AO32" s="120"/>
      <c r="AR32" s="120"/>
      <c r="AS32" s="120"/>
      <c r="AT32" s="77"/>
      <c r="AU32" s="120"/>
      <c r="AW32" s="120"/>
      <c r="AY32" s="120"/>
      <c r="AZ32" s="120"/>
      <c r="BB32" s="120"/>
      <c r="BD32" s="120"/>
      <c r="BE32" s="120"/>
      <c r="BF32" s="77"/>
    </row>
    <row r="33" spans="1:58" ht="17.149999999999999" customHeight="1" x14ac:dyDescent="0.45">
      <c r="B33" s="7" t="s">
        <v>111</v>
      </c>
      <c r="C33" s="81">
        <f t="shared" si="44"/>
        <v>0</v>
      </c>
      <c r="D33" s="77"/>
      <c r="E33" s="120"/>
      <c r="F33" s="77"/>
      <c r="G33" s="120"/>
      <c r="H33" s="120"/>
      <c r="I33" s="120"/>
      <c r="J33" s="120"/>
      <c r="K33" s="77"/>
      <c r="L33" s="77"/>
      <c r="M33" s="120"/>
      <c r="N33" s="120"/>
      <c r="O33" s="120"/>
      <c r="P33" s="120"/>
      <c r="Q33" s="120"/>
      <c r="R33" s="120"/>
      <c r="T33" s="120"/>
      <c r="U33" s="120"/>
      <c r="V33" s="120"/>
      <c r="W33" s="120"/>
      <c r="X33" s="120"/>
      <c r="Y33" s="77"/>
      <c r="Z33" s="120"/>
      <c r="AA33" s="120"/>
      <c r="AB33" s="120"/>
      <c r="AD33" s="77"/>
      <c r="AE33" s="120"/>
      <c r="AF33" s="120"/>
      <c r="AH33" s="120"/>
      <c r="AI33" s="120"/>
      <c r="AJ33" s="120"/>
      <c r="AK33" s="120"/>
      <c r="AL33" s="77"/>
      <c r="AM33" s="120"/>
      <c r="AO33" s="120"/>
      <c r="AR33" s="120"/>
      <c r="AS33" s="120"/>
      <c r="AT33" s="77"/>
      <c r="AU33" s="120"/>
      <c r="AW33" s="120"/>
      <c r="AY33" s="120"/>
      <c r="AZ33" s="120"/>
      <c r="BB33" s="120"/>
      <c r="BD33" s="120"/>
      <c r="BE33" s="120"/>
      <c r="BF33" s="77"/>
    </row>
    <row r="34" spans="1:58" ht="17.149999999999999" customHeight="1" x14ac:dyDescent="0.45">
      <c r="B34" s="7" t="s">
        <v>112</v>
      </c>
      <c r="C34" s="81">
        <f t="shared" si="44"/>
        <v>0</v>
      </c>
      <c r="D34" s="77"/>
      <c r="E34" s="120"/>
      <c r="F34" s="77"/>
      <c r="G34" s="120"/>
      <c r="H34" s="120"/>
      <c r="I34" s="120"/>
      <c r="J34" s="120"/>
      <c r="K34" s="77"/>
      <c r="L34" s="77"/>
      <c r="M34" s="120"/>
      <c r="N34" s="120"/>
      <c r="O34" s="120"/>
      <c r="P34" s="120"/>
      <c r="Q34" s="120"/>
      <c r="R34" s="120"/>
      <c r="T34" s="120"/>
      <c r="U34" s="120"/>
      <c r="V34" s="120"/>
      <c r="W34" s="120"/>
      <c r="X34" s="120"/>
      <c r="Y34" s="77"/>
      <c r="Z34" s="120"/>
      <c r="AA34" s="120"/>
      <c r="AB34" s="120"/>
      <c r="AD34" s="77"/>
      <c r="AE34" s="120"/>
      <c r="AF34" s="120"/>
      <c r="AH34" s="120"/>
      <c r="AI34" s="120"/>
      <c r="AJ34" s="120"/>
      <c r="AK34" s="120"/>
      <c r="AL34" s="77"/>
      <c r="AM34" s="120"/>
      <c r="AO34" s="120"/>
      <c r="AR34" s="120"/>
      <c r="AS34" s="120"/>
      <c r="AT34" s="77"/>
      <c r="AU34" s="120"/>
      <c r="AW34" s="120"/>
      <c r="AY34" s="120"/>
      <c r="AZ34" s="120"/>
      <c r="BB34" s="120"/>
      <c r="BD34" s="120"/>
      <c r="BE34" s="120"/>
      <c r="BF34" s="77"/>
    </row>
    <row r="35" spans="1:58" s="1" customFormat="1" ht="17.149999999999999" customHeight="1" thickBot="1" x14ac:dyDescent="0.5">
      <c r="A35" s="10"/>
      <c r="B35" s="4" t="s">
        <v>113</v>
      </c>
      <c r="C35" s="82">
        <f>SUM(C29:C34)</f>
        <v>0</v>
      </c>
      <c r="D35" s="77"/>
      <c r="E35" s="121">
        <f>SUM(E24:E34)</f>
        <v>0</v>
      </c>
      <c r="F35" s="77"/>
      <c r="G35" s="121">
        <f>SUM(G24:G34)</f>
        <v>0</v>
      </c>
      <c r="H35" s="121">
        <f>SUM(H24:H34)</f>
        <v>0</v>
      </c>
      <c r="I35" s="121">
        <f>SUM(I24:I34)</f>
        <v>0</v>
      </c>
      <c r="J35" s="121">
        <f>SUM(J24:J34)</f>
        <v>0</v>
      </c>
      <c r="K35" s="77"/>
      <c r="L35" s="77"/>
      <c r="M35" s="121">
        <f t="shared" ref="M35:X35" si="45">SUM(M24:M34)</f>
        <v>0</v>
      </c>
      <c r="N35" s="121">
        <f t="shared" si="45"/>
        <v>0</v>
      </c>
      <c r="O35" s="121">
        <f t="shared" si="45"/>
        <v>0</v>
      </c>
      <c r="P35" s="121">
        <f t="shared" si="45"/>
        <v>0</v>
      </c>
      <c r="Q35" s="121">
        <f t="shared" si="45"/>
        <v>0</v>
      </c>
      <c r="R35" s="121">
        <f t="shared" si="45"/>
        <v>0</v>
      </c>
      <c r="S35" s="2"/>
      <c r="T35" s="121">
        <f t="shared" si="45"/>
        <v>0</v>
      </c>
      <c r="U35" s="121">
        <f t="shared" si="45"/>
        <v>0</v>
      </c>
      <c r="V35" s="121">
        <f t="shared" si="45"/>
        <v>0</v>
      </c>
      <c r="W35" s="121">
        <f t="shared" si="45"/>
        <v>0</v>
      </c>
      <c r="X35" s="121">
        <f t="shared" si="45"/>
        <v>0</v>
      </c>
      <c r="Y35" s="77"/>
      <c r="Z35" s="121">
        <f>SUM(Z24:Z34)</f>
        <v>0</v>
      </c>
      <c r="AA35" s="121">
        <f>SUM(AA24:AA34)</f>
        <v>0</v>
      </c>
      <c r="AB35" s="121">
        <f>SUM(AB24:AB34)</f>
        <v>0</v>
      </c>
      <c r="AC35" s="2"/>
      <c r="AD35" s="77"/>
      <c r="AE35" s="121">
        <f t="shared" ref="AE35:AK35" si="46">SUM(AE24:AE34)</f>
        <v>0</v>
      </c>
      <c r="AF35" s="121">
        <f t="shared" si="46"/>
        <v>0</v>
      </c>
      <c r="AG35" s="2"/>
      <c r="AH35" s="121">
        <f t="shared" si="46"/>
        <v>0</v>
      </c>
      <c r="AI35" s="121">
        <f t="shared" si="46"/>
        <v>0</v>
      </c>
      <c r="AJ35" s="121">
        <f t="shared" si="46"/>
        <v>0</v>
      </c>
      <c r="AK35" s="121">
        <f t="shared" si="46"/>
        <v>0</v>
      </c>
      <c r="AL35" s="77"/>
      <c r="AM35" s="121">
        <f t="shared" ref="AM35:AS35" si="47">SUM(AM24:AM34)</f>
        <v>0</v>
      </c>
      <c r="AN35" s="2"/>
      <c r="AO35" s="121">
        <f t="shared" si="47"/>
        <v>0</v>
      </c>
      <c r="AP35" s="2"/>
      <c r="AQ35" s="2"/>
      <c r="AR35" s="121">
        <f t="shared" si="47"/>
        <v>0</v>
      </c>
      <c r="AS35" s="121">
        <f t="shared" si="47"/>
        <v>0</v>
      </c>
      <c r="AT35" s="77"/>
      <c r="AU35" s="121">
        <f t="shared" ref="AU35:BE35" si="48">SUM(AU24:AU34)</f>
        <v>0</v>
      </c>
      <c r="AV35" s="2"/>
      <c r="AW35" s="121">
        <f t="shared" si="48"/>
        <v>0</v>
      </c>
      <c r="AX35" s="2"/>
      <c r="AY35" s="121">
        <f t="shared" si="48"/>
        <v>0</v>
      </c>
      <c r="AZ35" s="121">
        <f t="shared" si="48"/>
        <v>0</v>
      </c>
      <c r="BA35" s="2"/>
      <c r="BB35" s="121">
        <f t="shared" si="48"/>
        <v>0</v>
      </c>
      <c r="BC35" s="2"/>
      <c r="BD35" s="121">
        <f t="shared" si="48"/>
        <v>0</v>
      </c>
      <c r="BE35" s="121">
        <f t="shared" si="48"/>
        <v>0</v>
      </c>
      <c r="BF35" s="83"/>
    </row>
    <row r="36" spans="1:58" ht="5.25" customHeight="1" x14ac:dyDescent="0.45">
      <c r="A36" s="9"/>
      <c r="C36" s="77"/>
      <c r="D36" s="77"/>
      <c r="E36" s="77"/>
      <c r="F36" s="77"/>
      <c r="G36" s="77"/>
      <c r="H36" s="77"/>
      <c r="I36" s="77"/>
      <c r="J36" s="77"/>
      <c r="K36" s="77"/>
      <c r="L36" s="77"/>
      <c r="M36" s="77"/>
      <c r="N36" s="77"/>
      <c r="O36" s="77"/>
      <c r="P36" s="77"/>
      <c r="Q36" s="77"/>
      <c r="R36" s="77"/>
      <c r="T36" s="77"/>
      <c r="U36" s="77"/>
      <c r="V36" s="77"/>
      <c r="W36" s="77"/>
      <c r="X36" s="77"/>
      <c r="Y36" s="77"/>
      <c r="Z36" s="77"/>
      <c r="AA36" s="77"/>
      <c r="AB36" s="77"/>
      <c r="AD36" s="77"/>
      <c r="AE36" s="77"/>
      <c r="AF36" s="77"/>
      <c r="AH36" s="77"/>
      <c r="AI36" s="77"/>
      <c r="AJ36" s="77"/>
      <c r="AK36" s="77"/>
      <c r="AL36" s="77"/>
      <c r="AM36" s="77"/>
      <c r="AO36" s="77"/>
      <c r="AR36" s="77"/>
      <c r="AS36" s="77"/>
      <c r="AT36" s="77"/>
      <c r="AU36" s="77"/>
      <c r="AW36" s="77"/>
      <c r="AY36" s="77"/>
      <c r="AZ36" s="77"/>
      <c r="BB36" s="77"/>
      <c r="BD36" s="77"/>
      <c r="BE36" s="77"/>
      <c r="BF36" s="77"/>
    </row>
    <row r="37" spans="1:58" s="124" customFormat="1" ht="17.149999999999999" customHeight="1" thickBot="1" x14ac:dyDescent="0.5">
      <c r="A37" s="122"/>
      <c r="B37" s="26" t="s">
        <v>114</v>
      </c>
      <c r="C37" s="86">
        <f>C26+C35</f>
        <v>0</v>
      </c>
      <c r="D37" s="119"/>
      <c r="E37" s="86">
        <f>E26</f>
        <v>0</v>
      </c>
      <c r="F37" s="119"/>
      <c r="G37" s="86">
        <f t="shared" ref="G37:BE37" si="49">G26</f>
        <v>0</v>
      </c>
      <c r="H37" s="86">
        <f t="shared" si="49"/>
        <v>0</v>
      </c>
      <c r="I37" s="86">
        <f t="shared" si="49"/>
        <v>0</v>
      </c>
      <c r="J37" s="86">
        <f t="shared" si="49"/>
        <v>0</v>
      </c>
      <c r="K37" s="119">
        <f t="shared" si="49"/>
        <v>0</v>
      </c>
      <c r="L37" s="119">
        <f t="shared" si="49"/>
        <v>0</v>
      </c>
      <c r="M37" s="86">
        <f t="shared" si="49"/>
        <v>0</v>
      </c>
      <c r="N37" s="86">
        <f t="shared" si="49"/>
        <v>0</v>
      </c>
      <c r="O37" s="86">
        <f t="shared" si="49"/>
        <v>0</v>
      </c>
      <c r="P37" s="86">
        <f t="shared" si="49"/>
        <v>0</v>
      </c>
      <c r="Q37" s="86">
        <f t="shared" si="49"/>
        <v>0</v>
      </c>
      <c r="R37" s="86">
        <f t="shared" si="49"/>
        <v>0</v>
      </c>
      <c r="S37" s="2"/>
      <c r="T37" s="86">
        <f t="shared" si="49"/>
        <v>0</v>
      </c>
      <c r="U37" s="86">
        <f t="shared" si="49"/>
        <v>0</v>
      </c>
      <c r="V37" s="86">
        <f t="shared" si="49"/>
        <v>0</v>
      </c>
      <c r="W37" s="86">
        <f t="shared" si="49"/>
        <v>0</v>
      </c>
      <c r="X37" s="86">
        <f t="shared" si="49"/>
        <v>0</v>
      </c>
      <c r="Y37" s="119">
        <f t="shared" si="49"/>
        <v>0</v>
      </c>
      <c r="Z37" s="86">
        <f t="shared" si="49"/>
        <v>0</v>
      </c>
      <c r="AA37" s="86">
        <f t="shared" si="49"/>
        <v>0</v>
      </c>
      <c r="AB37" s="86">
        <f t="shared" si="49"/>
        <v>0</v>
      </c>
      <c r="AC37" s="2"/>
      <c r="AD37" s="77"/>
      <c r="AE37" s="86">
        <f t="shared" si="49"/>
        <v>0</v>
      </c>
      <c r="AF37" s="86">
        <f t="shared" si="49"/>
        <v>0</v>
      </c>
      <c r="AG37" s="2"/>
      <c r="AH37" s="86">
        <f t="shared" si="49"/>
        <v>0</v>
      </c>
      <c r="AI37" s="86">
        <f t="shared" si="49"/>
        <v>0</v>
      </c>
      <c r="AJ37" s="86">
        <f t="shared" si="49"/>
        <v>0</v>
      </c>
      <c r="AK37" s="86">
        <f t="shared" si="49"/>
        <v>0</v>
      </c>
      <c r="AL37" s="77"/>
      <c r="AM37" s="86">
        <f t="shared" si="49"/>
        <v>0</v>
      </c>
      <c r="AN37" s="2"/>
      <c r="AO37" s="86">
        <f t="shared" si="49"/>
        <v>0</v>
      </c>
      <c r="AP37" s="2"/>
      <c r="AQ37" s="2"/>
      <c r="AR37" s="86">
        <f t="shared" si="49"/>
        <v>0</v>
      </c>
      <c r="AS37" s="86">
        <f t="shared" si="49"/>
        <v>0</v>
      </c>
      <c r="AT37" s="77"/>
      <c r="AU37" s="86">
        <f t="shared" si="49"/>
        <v>0</v>
      </c>
      <c r="AV37" s="2"/>
      <c r="AW37" s="86">
        <f t="shared" si="49"/>
        <v>0</v>
      </c>
      <c r="AX37" s="2"/>
      <c r="AY37" s="86">
        <f t="shared" si="49"/>
        <v>0</v>
      </c>
      <c r="AZ37" s="86">
        <f t="shared" si="49"/>
        <v>0</v>
      </c>
      <c r="BA37" s="2"/>
      <c r="BB37" s="86">
        <f t="shared" si="49"/>
        <v>0</v>
      </c>
      <c r="BC37" s="2"/>
      <c r="BD37" s="86">
        <f t="shared" si="49"/>
        <v>0</v>
      </c>
      <c r="BE37" s="86">
        <f t="shared" si="49"/>
        <v>0</v>
      </c>
      <c r="BF37" s="123"/>
    </row>
    <row r="38" spans="1:58" ht="16" x14ac:dyDescent="0.45">
      <c r="A38" s="9"/>
      <c r="B38" s="11"/>
      <c r="C38" s="84"/>
      <c r="D38" s="77"/>
      <c r="E38" s="84"/>
      <c r="F38" s="77"/>
      <c r="G38" s="84"/>
      <c r="H38" s="84"/>
      <c r="I38" s="84"/>
      <c r="J38" s="84"/>
      <c r="K38" s="77"/>
      <c r="L38" s="77"/>
      <c r="M38" s="84"/>
      <c r="N38" s="84"/>
      <c r="O38" s="84"/>
      <c r="P38" s="84"/>
      <c r="Q38" s="84"/>
      <c r="R38" s="84"/>
      <c r="T38" s="84"/>
      <c r="U38" s="84"/>
      <c r="V38" s="84"/>
      <c r="W38" s="84"/>
      <c r="X38" s="84"/>
      <c r="Y38" s="77"/>
      <c r="Z38" s="84"/>
      <c r="AA38" s="84"/>
      <c r="AB38" s="84"/>
      <c r="AD38" s="77"/>
      <c r="AE38" s="84"/>
      <c r="AF38" s="84"/>
      <c r="AH38" s="84"/>
      <c r="AI38" s="84"/>
      <c r="AJ38" s="84"/>
      <c r="AK38" s="84"/>
      <c r="AL38" s="77"/>
      <c r="AM38" s="84"/>
      <c r="AO38" s="84"/>
      <c r="AR38" s="84"/>
      <c r="AS38" s="84"/>
      <c r="AT38" s="77"/>
      <c r="AU38" s="84"/>
      <c r="AW38" s="84"/>
      <c r="AY38" s="84"/>
      <c r="AZ38" s="84"/>
      <c r="BB38" s="84"/>
      <c r="BD38" s="84"/>
      <c r="BE38" s="84"/>
      <c r="BF38" s="77"/>
    </row>
    <row r="39" spans="1:58" s="56" customFormat="1" ht="21" x14ac:dyDescent="0.45">
      <c r="A39" s="54"/>
      <c r="B39" s="55" t="s">
        <v>116</v>
      </c>
      <c r="C39" s="87"/>
      <c r="D39" s="77"/>
      <c r="E39" s="87"/>
      <c r="F39" s="77"/>
      <c r="G39" s="87"/>
      <c r="H39" s="87"/>
      <c r="I39" s="87"/>
      <c r="J39" s="87"/>
      <c r="K39" s="77"/>
      <c r="L39" s="77"/>
      <c r="M39" s="87"/>
      <c r="N39" s="87"/>
      <c r="O39" s="87"/>
      <c r="P39" s="87"/>
      <c r="Q39" s="87"/>
      <c r="R39" s="87"/>
      <c r="S39" s="2"/>
      <c r="T39" s="87"/>
      <c r="U39" s="87"/>
      <c r="V39" s="87"/>
      <c r="W39" s="87"/>
      <c r="X39" s="87"/>
      <c r="Y39" s="77"/>
      <c r="Z39" s="87"/>
      <c r="AA39" s="87"/>
      <c r="AB39" s="87"/>
      <c r="AC39" s="2"/>
      <c r="AD39" s="77"/>
      <c r="AE39" s="87"/>
      <c r="AF39" s="87"/>
      <c r="AG39" s="2"/>
      <c r="AH39" s="87"/>
      <c r="AI39" s="87"/>
      <c r="AJ39" s="87"/>
      <c r="AK39" s="87"/>
      <c r="AL39" s="77"/>
      <c r="AM39" s="87"/>
      <c r="AN39" s="2"/>
      <c r="AO39" s="87"/>
      <c r="AP39" s="2"/>
      <c r="AQ39" s="2"/>
      <c r="AR39" s="87"/>
      <c r="AS39" s="87"/>
      <c r="AT39" s="77"/>
      <c r="AU39" s="87"/>
      <c r="AV39" s="2"/>
      <c r="AW39" s="87"/>
      <c r="AX39" s="2"/>
      <c r="AY39" s="87"/>
      <c r="AZ39" s="87"/>
      <c r="BA39" s="2"/>
      <c r="BB39" s="87"/>
      <c r="BC39" s="2"/>
      <c r="BD39" s="87"/>
      <c r="BE39" s="87"/>
      <c r="BF39" s="88"/>
    </row>
    <row r="40" spans="1:58" ht="5.25" customHeight="1" x14ac:dyDescent="0.45">
      <c r="A40" s="9"/>
      <c r="C40" s="77"/>
      <c r="D40" s="77"/>
      <c r="E40" s="77"/>
      <c r="F40" s="77"/>
      <c r="G40" s="77"/>
      <c r="H40" s="77"/>
      <c r="I40" s="77"/>
      <c r="J40" s="77"/>
      <c r="K40" s="77"/>
      <c r="L40" s="77"/>
      <c r="M40" s="77"/>
      <c r="N40" s="77"/>
      <c r="O40" s="77"/>
      <c r="P40" s="77"/>
      <c r="Q40" s="77"/>
      <c r="R40" s="77"/>
      <c r="T40" s="77"/>
      <c r="U40" s="77"/>
      <c r="V40" s="77"/>
      <c r="W40" s="77"/>
      <c r="X40" s="77"/>
      <c r="Y40" s="77"/>
      <c r="Z40" s="77"/>
      <c r="AA40" s="77"/>
      <c r="AB40" s="77"/>
      <c r="AD40" s="77"/>
      <c r="AE40" s="77"/>
      <c r="AF40" s="77"/>
      <c r="AH40" s="77"/>
      <c r="AI40" s="77"/>
      <c r="AJ40" s="77"/>
      <c r="AK40" s="77"/>
      <c r="AL40" s="77"/>
      <c r="AM40" s="77"/>
      <c r="AO40" s="77"/>
      <c r="AR40" s="77"/>
      <c r="AS40" s="77"/>
      <c r="AT40" s="77"/>
      <c r="AU40" s="77"/>
      <c r="AW40" s="77"/>
      <c r="AY40" s="77"/>
      <c r="AZ40" s="77"/>
      <c r="BB40" s="77"/>
      <c r="BD40" s="77"/>
      <c r="BE40" s="77"/>
      <c r="BF40" s="77"/>
    </row>
    <row r="41" spans="1:58" ht="17.149999999999999" customHeight="1" x14ac:dyDescent="0.45">
      <c r="B41" s="41" t="s">
        <v>102</v>
      </c>
      <c r="C41" s="85"/>
      <c r="D41" s="77"/>
      <c r="E41" s="85"/>
      <c r="F41" s="77"/>
      <c r="G41" s="85"/>
      <c r="H41" s="85"/>
      <c r="I41" s="85"/>
      <c r="J41" s="85"/>
      <c r="K41" s="77"/>
      <c r="L41" s="77"/>
      <c r="M41" s="85"/>
      <c r="N41" s="85"/>
      <c r="O41" s="85"/>
      <c r="P41" s="85"/>
      <c r="Q41" s="85"/>
      <c r="R41" s="85"/>
      <c r="T41" s="85"/>
      <c r="U41" s="85"/>
      <c r="V41" s="85"/>
      <c r="W41" s="85"/>
      <c r="X41" s="85"/>
      <c r="Y41" s="77"/>
      <c r="Z41" s="85"/>
      <c r="AA41" s="85"/>
      <c r="AB41" s="85"/>
      <c r="AD41" s="77"/>
      <c r="AE41" s="85"/>
      <c r="AF41" s="85"/>
      <c r="AH41" s="85"/>
      <c r="AI41" s="85"/>
      <c r="AJ41" s="85"/>
      <c r="AK41" s="85"/>
      <c r="AL41" s="77"/>
      <c r="AM41" s="85"/>
      <c r="AO41" s="85"/>
      <c r="AR41" s="85"/>
      <c r="AS41" s="85"/>
      <c r="AT41" s="77"/>
      <c r="AU41" s="85"/>
      <c r="AW41" s="85"/>
      <c r="AY41" s="85"/>
      <c r="AZ41" s="85"/>
      <c r="BB41" s="85"/>
      <c r="BD41" s="85"/>
      <c r="BE41" s="85"/>
      <c r="BF41" s="77"/>
    </row>
    <row r="42" spans="1:58" ht="17.149999999999999" customHeight="1" x14ac:dyDescent="0.45">
      <c r="B42" s="6" t="s">
        <v>103</v>
      </c>
      <c r="C42" s="79">
        <f>SUM(D42:BE42)</f>
        <v>0</v>
      </c>
      <c r="D42" s="77"/>
      <c r="E42" s="80"/>
      <c r="F42" s="77"/>
      <c r="G42" s="79">
        <f>'Aanneemsom - Ontvangst'!G101</f>
        <v>0</v>
      </c>
      <c r="H42" s="79">
        <f>'Aanneemsom - Ontvangst'!H101</f>
        <v>0</v>
      </c>
      <c r="I42" s="80"/>
      <c r="J42" s="79">
        <f>'Aanneemsom - Ontvangst'!J101</f>
        <v>0</v>
      </c>
      <c r="K42" s="77"/>
      <c r="L42" s="77"/>
      <c r="M42" s="80"/>
      <c r="N42" s="79">
        <f>'Aanneemsom - Ontvangst'!N101</f>
        <v>0</v>
      </c>
      <c r="O42" s="79">
        <f>'Aanneemsom - Ontvangst'!O101</f>
        <v>0</v>
      </c>
      <c r="P42" s="79">
        <f>'Aanneemsom - Ontvangst'!P101</f>
        <v>0</v>
      </c>
      <c r="Q42" s="80"/>
      <c r="R42" s="79">
        <f>'Aanneemsom - Ontvangst'!R101</f>
        <v>0</v>
      </c>
      <c r="T42" s="80"/>
      <c r="U42" s="79">
        <f>'Aanneemsom - Ontvangst'!U101</f>
        <v>0</v>
      </c>
      <c r="V42" s="80"/>
      <c r="W42" s="80"/>
      <c r="X42" s="80"/>
      <c r="Y42" s="77"/>
      <c r="Z42" s="80"/>
      <c r="AA42" s="79">
        <f>'Aanneemsom - Ontvangst'!AA101</f>
        <v>0</v>
      </c>
      <c r="AB42" s="79">
        <f>'Aanneemsom - Ontvangst'!AB101</f>
        <v>0</v>
      </c>
      <c r="AD42" s="77"/>
      <c r="AE42" s="79">
        <f>'Aanneemsom - Ontvangst'!AE101</f>
        <v>0</v>
      </c>
      <c r="AF42" s="80"/>
      <c r="AH42" s="79">
        <f>'Aanneemsom - Ontvangst'!AH101</f>
        <v>0</v>
      </c>
      <c r="AI42" s="79">
        <f>'Aanneemsom - Ontvangst'!AI101</f>
        <v>0</v>
      </c>
      <c r="AJ42" s="80"/>
      <c r="AK42" s="79">
        <f>'Aanneemsom - Ontvangst'!AK101</f>
        <v>0</v>
      </c>
      <c r="AL42" s="77"/>
      <c r="AM42" s="80"/>
      <c r="AO42" s="79">
        <f>'Aanneemsom - Ontvangst'!AO101</f>
        <v>0</v>
      </c>
      <c r="AR42" s="79">
        <f>'Aanneemsom - Ontvangst'!AR101</f>
        <v>0</v>
      </c>
      <c r="AS42" s="79">
        <f>'Aanneemsom - Ontvangst'!AS101</f>
        <v>0</v>
      </c>
      <c r="AT42" s="77"/>
      <c r="AU42" s="79">
        <f>'Aanneemsom - Ontvangst'!AU101</f>
        <v>0</v>
      </c>
      <c r="AW42" s="79">
        <f>'Aanneemsom - Ontvangst'!AW101</f>
        <v>0</v>
      </c>
      <c r="AY42" s="79">
        <f>'Aanneemsom - Ontvangst'!AY101</f>
        <v>0</v>
      </c>
      <c r="AZ42" s="79">
        <f>'Aanneemsom - Ontvangst'!AZ101</f>
        <v>0</v>
      </c>
      <c r="BB42" s="79">
        <f>'Aanneemsom - Ontvangst'!BB101</f>
        <v>0</v>
      </c>
      <c r="BD42" s="79">
        <f>'Aanneemsom - Ontvangst'!BD101</f>
        <v>0</v>
      </c>
      <c r="BE42" s="79">
        <f>'Aanneemsom - Ontvangst'!BE101</f>
        <v>0</v>
      </c>
      <c r="BF42" s="77"/>
    </row>
    <row r="43" spans="1:58" ht="17.149999999999999" customHeight="1" x14ac:dyDescent="0.45">
      <c r="B43" s="7" t="s">
        <v>104</v>
      </c>
      <c r="C43" s="81">
        <f>SUM(D43:BE43)</f>
        <v>0</v>
      </c>
      <c r="D43" s="77"/>
      <c r="E43" s="81">
        <f>'Aanneemsom - Beveiliging'!E101</f>
        <v>0</v>
      </c>
      <c r="F43" s="77"/>
      <c r="G43" s="81">
        <f>'Aanneemsom - Beveiliging'!G101</f>
        <v>0</v>
      </c>
      <c r="H43" s="81">
        <f>'Aanneemsom - Beveiliging'!H101</f>
        <v>0</v>
      </c>
      <c r="I43" s="81">
        <f>'Aanneemsom - Beveiliging'!I101</f>
        <v>0</v>
      </c>
      <c r="J43" s="81">
        <f>'Aanneemsom - Beveiliging'!J101</f>
        <v>0</v>
      </c>
      <c r="K43" s="77"/>
      <c r="L43" s="77"/>
      <c r="M43" s="81">
        <f>'Aanneemsom - Beveiliging'!M101</f>
        <v>0</v>
      </c>
      <c r="N43" s="81">
        <f>'Aanneemsom - Beveiliging'!N101</f>
        <v>0</v>
      </c>
      <c r="O43" s="81">
        <f>'Aanneemsom - Beveiliging'!O101</f>
        <v>0</v>
      </c>
      <c r="P43" s="81">
        <f>'Aanneemsom - Beveiliging'!P101</f>
        <v>0</v>
      </c>
      <c r="Q43" s="81">
        <f>'Aanneemsom - Beveiliging'!Q101</f>
        <v>0</v>
      </c>
      <c r="R43" s="81">
        <f>'Aanneemsom - Beveiliging'!R101</f>
        <v>0</v>
      </c>
      <c r="T43" s="81">
        <f>'Aanneemsom - Beveiliging'!T101</f>
        <v>0</v>
      </c>
      <c r="U43" s="81">
        <f>'Aanneemsom - Beveiliging'!U101</f>
        <v>0</v>
      </c>
      <c r="V43" s="81">
        <f>'Aanneemsom - Beveiliging'!V101</f>
        <v>0</v>
      </c>
      <c r="W43" s="81">
        <f>'Aanneemsom - Beveiliging'!W101</f>
        <v>0</v>
      </c>
      <c r="X43" s="81">
        <f>'Aanneemsom - Beveiliging'!X101</f>
        <v>0</v>
      </c>
      <c r="Y43" s="77"/>
      <c r="Z43" s="81">
        <f>'Aanneemsom - Beveiliging'!Z101</f>
        <v>0</v>
      </c>
      <c r="AA43" s="81">
        <f>'Aanneemsom - Beveiliging'!AA101</f>
        <v>0</v>
      </c>
      <c r="AB43" s="81">
        <f>'Aanneemsom - Beveiliging'!AB101</f>
        <v>0</v>
      </c>
      <c r="AD43" s="77"/>
      <c r="AE43" s="81">
        <f>'Aanneemsom - Beveiliging'!AE101</f>
        <v>0</v>
      </c>
      <c r="AF43" s="81">
        <f>'Aanneemsom - Beveiliging'!AF101</f>
        <v>0</v>
      </c>
      <c r="AH43" s="80"/>
      <c r="AI43" s="81">
        <f>'Aanneemsom - Beveiliging'!AI101</f>
        <v>0</v>
      </c>
      <c r="AJ43" s="81">
        <f>'Aanneemsom - Beveiliging'!AJ101</f>
        <v>0</v>
      </c>
      <c r="AK43" s="81">
        <f>'Aanneemsom - Beveiliging'!AK101</f>
        <v>0</v>
      </c>
      <c r="AL43" s="77"/>
      <c r="AM43" s="81">
        <f>'Aanneemsom - Beveiliging'!AM101</f>
        <v>0</v>
      </c>
      <c r="AO43" s="81">
        <f>'Aanneemsom - Beveiliging'!AO101</f>
        <v>0</v>
      </c>
      <c r="AR43" s="81">
        <f>'Aanneemsom - Beveiliging'!AR101</f>
        <v>0</v>
      </c>
      <c r="AS43" s="81">
        <f>'Aanneemsom - Beveiliging'!AS101</f>
        <v>0</v>
      </c>
      <c r="AT43" s="77"/>
      <c r="AU43" s="81">
        <f>'Aanneemsom - Beveiliging'!AU101</f>
        <v>0</v>
      </c>
      <c r="AW43" s="81">
        <f>'Aanneemsom - Beveiliging'!AW101</f>
        <v>0</v>
      </c>
      <c r="AY43" s="81">
        <f>'Aanneemsom - Beveiliging'!AY101</f>
        <v>0</v>
      </c>
      <c r="AZ43" s="81">
        <f>'Aanneemsom - Beveiliging'!AZ101</f>
        <v>0</v>
      </c>
      <c r="BB43" s="81">
        <f>'Aanneemsom - Beveiliging'!BB101</f>
        <v>0</v>
      </c>
      <c r="BD43" s="81">
        <f>'Aanneemsom - Beveiliging'!BD101</f>
        <v>0</v>
      </c>
      <c r="BE43" s="81">
        <f>'Aanneemsom - Beveiliging'!BE101</f>
        <v>0</v>
      </c>
      <c r="BF43" s="77"/>
    </row>
    <row r="44" spans="1:58" s="1" customFormat="1" ht="17.149999999999999" customHeight="1" thickBot="1" x14ac:dyDescent="0.5">
      <c r="A44" s="9"/>
      <c r="B44" s="4" t="s">
        <v>105</v>
      </c>
      <c r="C44" s="82">
        <f>SUM(D44:BE44)</f>
        <v>0</v>
      </c>
      <c r="D44" s="77"/>
      <c r="E44" s="82">
        <f>SUM(E42:E43)</f>
        <v>0</v>
      </c>
      <c r="F44" s="77"/>
      <c r="G44" s="82">
        <f t="shared" ref="G44" si="50">SUM(G42:G43)</f>
        <v>0</v>
      </c>
      <c r="H44" s="82">
        <f t="shared" ref="H44" si="51">SUM(H42:H43)</f>
        <v>0</v>
      </c>
      <c r="I44" s="82">
        <f t="shared" ref="I44" si="52">SUM(I42:I43)</f>
        <v>0</v>
      </c>
      <c r="J44" s="82">
        <f t="shared" ref="J44" si="53">SUM(J42:J43)</f>
        <v>0</v>
      </c>
      <c r="K44" s="77"/>
      <c r="L44" s="77"/>
      <c r="M44" s="82">
        <f t="shared" ref="M44" si="54">SUM(M42:M43)</f>
        <v>0</v>
      </c>
      <c r="N44" s="82">
        <f t="shared" ref="N44" si="55">SUM(N42:N43)</f>
        <v>0</v>
      </c>
      <c r="O44" s="82">
        <f t="shared" ref="O44" si="56">SUM(O42:O43)</f>
        <v>0</v>
      </c>
      <c r="P44" s="82">
        <f t="shared" ref="P44" si="57">SUM(P42:P43)</f>
        <v>0</v>
      </c>
      <c r="Q44" s="82">
        <f t="shared" ref="Q44" si="58">SUM(Q42:Q43)</f>
        <v>0</v>
      </c>
      <c r="R44" s="82">
        <f t="shared" ref="R44" si="59">SUM(R42:R43)</f>
        <v>0</v>
      </c>
      <c r="S44" s="2"/>
      <c r="T44" s="82">
        <f t="shared" ref="T44" si="60">SUM(T42:T43)</f>
        <v>0</v>
      </c>
      <c r="U44" s="82">
        <f t="shared" ref="U44" si="61">SUM(U42:U43)</f>
        <v>0</v>
      </c>
      <c r="V44" s="82">
        <f t="shared" ref="V44" si="62">SUM(V42:V43)</f>
        <v>0</v>
      </c>
      <c r="W44" s="82">
        <f t="shared" ref="W44" si="63">SUM(W42:W43)</f>
        <v>0</v>
      </c>
      <c r="X44" s="82">
        <f t="shared" ref="X44" si="64">SUM(X42:X43)</f>
        <v>0</v>
      </c>
      <c r="Y44" s="77"/>
      <c r="Z44" s="82">
        <f t="shared" ref="Z44" si="65">SUM(Z42:Z43)</f>
        <v>0</v>
      </c>
      <c r="AA44" s="82">
        <f t="shared" ref="AA44" si="66">SUM(AA42:AA43)</f>
        <v>0</v>
      </c>
      <c r="AB44" s="82">
        <f t="shared" ref="AB44" si="67">SUM(AB42:AB43)</f>
        <v>0</v>
      </c>
      <c r="AC44" s="2"/>
      <c r="AD44" s="77"/>
      <c r="AE44" s="82">
        <f t="shared" ref="AE44" si="68">SUM(AE42:AE43)</f>
        <v>0</v>
      </c>
      <c r="AF44" s="82">
        <f t="shared" ref="AF44" si="69">SUM(AF42:AF43)</f>
        <v>0</v>
      </c>
      <c r="AG44" s="2"/>
      <c r="AH44" s="82">
        <f t="shared" ref="AH44" si="70">SUM(AH42:AH43)</f>
        <v>0</v>
      </c>
      <c r="AI44" s="82">
        <f t="shared" ref="AI44" si="71">SUM(AI42:AI43)</f>
        <v>0</v>
      </c>
      <c r="AJ44" s="82">
        <f t="shared" ref="AJ44" si="72">SUM(AJ42:AJ43)</f>
        <v>0</v>
      </c>
      <c r="AK44" s="82">
        <f t="shared" ref="AK44" si="73">SUM(AK42:AK43)</f>
        <v>0</v>
      </c>
      <c r="AL44" s="77"/>
      <c r="AM44" s="82">
        <f t="shared" ref="AM44" si="74">SUM(AM42:AM43)</f>
        <v>0</v>
      </c>
      <c r="AN44" s="2"/>
      <c r="AO44" s="82">
        <f t="shared" ref="AO44" si="75">SUM(AO42:AO43)</f>
        <v>0</v>
      </c>
      <c r="AP44" s="2"/>
      <c r="AQ44" s="2"/>
      <c r="AR44" s="82">
        <f t="shared" ref="AR44" si="76">SUM(AR42:AR43)</f>
        <v>0</v>
      </c>
      <c r="AS44" s="82">
        <f t="shared" ref="AS44" si="77">SUM(AS42:AS43)</f>
        <v>0</v>
      </c>
      <c r="AT44" s="77"/>
      <c r="AU44" s="82">
        <f t="shared" ref="AU44" si="78">SUM(AU42:AU43)</f>
        <v>0</v>
      </c>
      <c r="AV44" s="2"/>
      <c r="AW44" s="82">
        <f t="shared" ref="AW44" si="79">SUM(AW42:AW43)</f>
        <v>0</v>
      </c>
      <c r="AX44" s="2"/>
      <c r="AY44" s="82">
        <f t="shared" ref="AY44" si="80">SUM(AY42:AY43)</f>
        <v>0</v>
      </c>
      <c r="AZ44" s="82">
        <f t="shared" ref="AZ44" si="81">SUM(AZ42:AZ43)</f>
        <v>0</v>
      </c>
      <c r="BA44" s="2"/>
      <c r="BB44" s="82">
        <f t="shared" ref="BB44" si="82">SUM(BB42:BB43)</f>
        <v>0</v>
      </c>
      <c r="BC44" s="2"/>
      <c r="BD44" s="82">
        <f t="shared" ref="BD44" si="83">SUM(BD42:BD43)</f>
        <v>0</v>
      </c>
      <c r="BE44" s="82">
        <f t="shared" ref="BE44" si="84">SUM(BE42:BE43)</f>
        <v>0</v>
      </c>
      <c r="BF44" s="83"/>
    </row>
    <row r="45" spans="1:58" ht="5.25" customHeight="1" x14ac:dyDescent="0.45">
      <c r="B45" s="11"/>
      <c r="C45" s="84"/>
      <c r="D45" s="77"/>
      <c r="E45" s="77"/>
      <c r="F45" s="77"/>
      <c r="G45" s="77"/>
      <c r="H45" s="77"/>
      <c r="I45" s="77"/>
      <c r="J45" s="77"/>
      <c r="K45" s="77"/>
      <c r="L45" s="77"/>
      <c r="M45" s="77"/>
      <c r="N45" s="77"/>
      <c r="O45" s="77"/>
      <c r="P45" s="77"/>
      <c r="Q45" s="77"/>
      <c r="R45" s="77"/>
      <c r="T45" s="77"/>
      <c r="U45" s="77"/>
      <c r="V45" s="77"/>
      <c r="W45" s="77"/>
      <c r="X45" s="77"/>
      <c r="Y45" s="77"/>
      <c r="Z45" s="77"/>
      <c r="AA45" s="77"/>
      <c r="AB45" s="77"/>
      <c r="AD45" s="77"/>
      <c r="AE45" s="77"/>
      <c r="AF45" s="77"/>
      <c r="AH45" s="77"/>
      <c r="AI45" s="77"/>
      <c r="AJ45" s="77"/>
      <c r="AK45" s="77"/>
      <c r="AL45" s="77"/>
      <c r="AM45" s="77"/>
      <c r="AO45" s="77"/>
      <c r="AR45" s="77"/>
      <c r="AS45" s="77"/>
      <c r="AT45" s="77"/>
      <c r="AU45" s="77"/>
      <c r="AW45" s="77"/>
      <c r="AY45" s="77"/>
      <c r="AZ45" s="77"/>
      <c r="BB45" s="77"/>
      <c r="BD45" s="77"/>
      <c r="BE45" s="77"/>
      <c r="BF45" s="77"/>
    </row>
    <row r="46" spans="1:58" ht="17.149999999999999" customHeight="1" x14ac:dyDescent="0.45">
      <c r="B46" s="41" t="s">
        <v>106</v>
      </c>
      <c r="C46" s="85"/>
      <c r="D46" s="77"/>
      <c r="E46" s="119"/>
      <c r="F46" s="77"/>
      <c r="G46" s="119"/>
      <c r="H46" s="119"/>
      <c r="I46" s="119"/>
      <c r="J46" s="119"/>
      <c r="K46" s="77"/>
      <c r="L46" s="77"/>
      <c r="M46" s="119"/>
      <c r="N46" s="119"/>
      <c r="O46" s="119"/>
      <c r="P46" s="119"/>
      <c r="Q46" s="119"/>
      <c r="R46" s="119"/>
      <c r="T46" s="119"/>
      <c r="U46" s="119"/>
      <c r="V46" s="119"/>
      <c r="W46" s="119"/>
      <c r="X46" s="119"/>
      <c r="Y46" s="77"/>
      <c r="Z46" s="119"/>
      <c r="AA46" s="119"/>
      <c r="AB46" s="119"/>
      <c r="AD46" s="77"/>
      <c r="AE46" s="119"/>
      <c r="AF46" s="119"/>
      <c r="AH46" s="119"/>
      <c r="AI46" s="119"/>
      <c r="AJ46" s="119"/>
      <c r="AK46" s="119"/>
      <c r="AL46" s="77"/>
      <c r="AM46" s="119"/>
      <c r="AO46" s="119"/>
      <c r="AR46" s="119"/>
      <c r="AS46" s="119"/>
      <c r="AT46" s="77"/>
      <c r="AU46" s="119"/>
      <c r="AW46" s="119"/>
      <c r="AY46" s="119"/>
      <c r="AZ46" s="119"/>
      <c r="BB46" s="119"/>
      <c r="BD46" s="119"/>
      <c r="BE46" s="119"/>
      <c r="BF46" s="77"/>
    </row>
    <row r="47" spans="1:58" ht="17.149999999999999" customHeight="1" x14ac:dyDescent="0.45">
      <c r="B47" s="7" t="s">
        <v>107</v>
      </c>
      <c r="C47" s="81">
        <f t="shared" ref="C47:C52" si="85">C29</f>
        <v>0</v>
      </c>
      <c r="D47" s="77"/>
      <c r="E47" s="120"/>
      <c r="F47" s="77"/>
      <c r="G47" s="120"/>
      <c r="H47" s="120"/>
      <c r="I47" s="120"/>
      <c r="J47" s="120"/>
      <c r="K47" s="77"/>
      <c r="L47" s="77"/>
      <c r="M47" s="120"/>
      <c r="N47" s="120"/>
      <c r="O47" s="120"/>
      <c r="P47" s="120"/>
      <c r="Q47" s="120"/>
      <c r="R47" s="120"/>
      <c r="T47" s="120"/>
      <c r="U47" s="120"/>
      <c r="V47" s="120"/>
      <c r="W47" s="120"/>
      <c r="X47" s="120"/>
      <c r="Y47" s="77"/>
      <c r="Z47" s="120"/>
      <c r="AA47" s="120"/>
      <c r="AB47" s="120"/>
      <c r="AD47" s="77"/>
      <c r="AE47" s="120"/>
      <c r="AF47" s="120"/>
      <c r="AH47" s="120"/>
      <c r="AI47" s="120"/>
      <c r="AJ47" s="120"/>
      <c r="AK47" s="120"/>
      <c r="AL47" s="77"/>
      <c r="AM47" s="120"/>
      <c r="AO47" s="120"/>
      <c r="AR47" s="120"/>
      <c r="AS47" s="120"/>
      <c r="AT47" s="77"/>
      <c r="AU47" s="120"/>
      <c r="AW47" s="120"/>
      <c r="AY47" s="120"/>
      <c r="AZ47" s="120"/>
      <c r="BB47" s="120"/>
      <c r="BD47" s="120"/>
      <c r="BE47" s="120"/>
      <c r="BF47" s="77"/>
    </row>
    <row r="48" spans="1:58" ht="17.149999999999999" customHeight="1" x14ac:dyDescent="0.45">
      <c r="B48" s="7" t="s">
        <v>108</v>
      </c>
      <c r="C48" s="81">
        <f t="shared" si="85"/>
        <v>0</v>
      </c>
      <c r="D48" s="77"/>
      <c r="E48" s="120"/>
      <c r="F48" s="77"/>
      <c r="G48" s="120"/>
      <c r="H48" s="120"/>
      <c r="I48" s="120"/>
      <c r="J48" s="120"/>
      <c r="K48" s="77"/>
      <c r="L48" s="77"/>
      <c r="M48" s="120"/>
      <c r="N48" s="120"/>
      <c r="O48" s="120"/>
      <c r="P48" s="120"/>
      <c r="Q48" s="120"/>
      <c r="R48" s="120"/>
      <c r="T48" s="120"/>
      <c r="U48" s="120"/>
      <c r="V48" s="120"/>
      <c r="W48" s="120"/>
      <c r="X48" s="120"/>
      <c r="Y48" s="77"/>
      <c r="Z48" s="120"/>
      <c r="AA48" s="120"/>
      <c r="AB48" s="120"/>
      <c r="AD48" s="77"/>
      <c r="AE48" s="120"/>
      <c r="AF48" s="120"/>
      <c r="AH48" s="120"/>
      <c r="AI48" s="120"/>
      <c r="AJ48" s="120"/>
      <c r="AK48" s="120"/>
      <c r="AL48" s="77"/>
      <c r="AM48" s="120"/>
      <c r="AO48" s="120"/>
      <c r="AR48" s="120"/>
      <c r="AS48" s="120"/>
      <c r="AT48" s="77"/>
      <c r="AU48" s="120"/>
      <c r="AW48" s="120"/>
      <c r="AY48" s="120"/>
      <c r="AZ48" s="120"/>
      <c r="BB48" s="120"/>
      <c r="BD48" s="120"/>
      <c r="BE48" s="120"/>
      <c r="BF48" s="77"/>
    </row>
    <row r="49" spans="1:58" ht="17.149999999999999" customHeight="1" x14ac:dyDescent="0.45">
      <c r="B49" s="7" t="s">
        <v>109</v>
      </c>
      <c r="C49" s="81">
        <f t="shared" si="85"/>
        <v>0</v>
      </c>
      <c r="D49" s="77"/>
      <c r="E49" s="120"/>
      <c r="F49" s="77"/>
      <c r="G49" s="120"/>
      <c r="H49" s="120"/>
      <c r="I49" s="120"/>
      <c r="J49" s="120"/>
      <c r="K49" s="77"/>
      <c r="L49" s="77"/>
      <c r="M49" s="120"/>
      <c r="N49" s="120"/>
      <c r="O49" s="120"/>
      <c r="P49" s="120"/>
      <c r="Q49" s="120"/>
      <c r="R49" s="120"/>
      <c r="T49" s="120"/>
      <c r="U49" s="120"/>
      <c r="V49" s="120"/>
      <c r="W49" s="120"/>
      <c r="X49" s="120"/>
      <c r="Y49" s="77"/>
      <c r="Z49" s="120"/>
      <c r="AA49" s="120"/>
      <c r="AB49" s="120"/>
      <c r="AD49" s="77"/>
      <c r="AE49" s="120"/>
      <c r="AF49" s="120"/>
      <c r="AH49" s="120"/>
      <c r="AI49" s="120"/>
      <c r="AJ49" s="120"/>
      <c r="AK49" s="120"/>
      <c r="AL49" s="77"/>
      <c r="AM49" s="120"/>
      <c r="AO49" s="120"/>
      <c r="AR49" s="120"/>
      <c r="AS49" s="120"/>
      <c r="AT49" s="77"/>
      <c r="AU49" s="120"/>
      <c r="AW49" s="120"/>
      <c r="AY49" s="120"/>
      <c r="AZ49" s="120"/>
      <c r="BB49" s="120"/>
      <c r="BD49" s="120"/>
      <c r="BE49" s="120"/>
      <c r="BF49" s="77"/>
    </row>
    <row r="50" spans="1:58" ht="17.149999999999999" customHeight="1" x14ac:dyDescent="0.45">
      <c r="B50" s="7" t="s">
        <v>110</v>
      </c>
      <c r="C50" s="81">
        <f t="shared" si="85"/>
        <v>0</v>
      </c>
      <c r="D50" s="77"/>
      <c r="E50" s="120"/>
      <c r="F50" s="77"/>
      <c r="G50" s="120"/>
      <c r="H50" s="120"/>
      <c r="I50" s="120"/>
      <c r="J50" s="120"/>
      <c r="K50" s="77"/>
      <c r="L50" s="77"/>
      <c r="M50" s="120"/>
      <c r="N50" s="120"/>
      <c r="O50" s="120"/>
      <c r="P50" s="120"/>
      <c r="Q50" s="120"/>
      <c r="R50" s="120"/>
      <c r="T50" s="120"/>
      <c r="U50" s="120"/>
      <c r="V50" s="120"/>
      <c r="W50" s="120"/>
      <c r="X50" s="120"/>
      <c r="Y50" s="77"/>
      <c r="Z50" s="120"/>
      <c r="AA50" s="120"/>
      <c r="AB50" s="120"/>
      <c r="AD50" s="77"/>
      <c r="AE50" s="120"/>
      <c r="AF50" s="120"/>
      <c r="AH50" s="120"/>
      <c r="AI50" s="120"/>
      <c r="AJ50" s="120"/>
      <c r="AK50" s="120"/>
      <c r="AL50" s="77"/>
      <c r="AM50" s="120"/>
      <c r="AO50" s="120"/>
      <c r="AR50" s="120"/>
      <c r="AS50" s="120"/>
      <c r="AT50" s="77"/>
      <c r="AU50" s="120"/>
      <c r="AW50" s="120"/>
      <c r="AY50" s="120"/>
      <c r="AZ50" s="120"/>
      <c r="BB50" s="120"/>
      <c r="BD50" s="120"/>
      <c r="BE50" s="120"/>
      <c r="BF50" s="77"/>
    </row>
    <row r="51" spans="1:58" ht="17.149999999999999" customHeight="1" x14ac:dyDescent="0.45">
      <c r="B51" s="7" t="s">
        <v>111</v>
      </c>
      <c r="C51" s="81">
        <f t="shared" si="85"/>
        <v>0</v>
      </c>
      <c r="D51" s="77"/>
      <c r="E51" s="120"/>
      <c r="F51" s="77"/>
      <c r="G51" s="120"/>
      <c r="H51" s="120"/>
      <c r="I51" s="120"/>
      <c r="J51" s="120"/>
      <c r="K51" s="77"/>
      <c r="L51" s="77"/>
      <c r="M51" s="120"/>
      <c r="N51" s="120"/>
      <c r="O51" s="120"/>
      <c r="P51" s="120"/>
      <c r="Q51" s="120"/>
      <c r="R51" s="120"/>
      <c r="T51" s="120"/>
      <c r="U51" s="120"/>
      <c r="V51" s="120"/>
      <c r="W51" s="120"/>
      <c r="X51" s="120"/>
      <c r="Y51" s="77"/>
      <c r="Z51" s="120"/>
      <c r="AA51" s="120"/>
      <c r="AB51" s="120"/>
      <c r="AD51" s="77"/>
      <c r="AE51" s="120"/>
      <c r="AF51" s="120"/>
      <c r="AH51" s="120"/>
      <c r="AI51" s="120"/>
      <c r="AJ51" s="120"/>
      <c r="AK51" s="120"/>
      <c r="AL51" s="77"/>
      <c r="AM51" s="120"/>
      <c r="AO51" s="120"/>
      <c r="AR51" s="120"/>
      <c r="AS51" s="120"/>
      <c r="AT51" s="77"/>
      <c r="AU51" s="120"/>
      <c r="AW51" s="120"/>
      <c r="AY51" s="120"/>
      <c r="AZ51" s="120"/>
      <c r="BB51" s="120"/>
      <c r="BD51" s="120"/>
      <c r="BE51" s="120"/>
      <c r="BF51" s="77"/>
    </row>
    <row r="52" spans="1:58" ht="17.149999999999999" customHeight="1" x14ac:dyDescent="0.45">
      <c r="B52" s="7" t="s">
        <v>112</v>
      </c>
      <c r="C52" s="81">
        <f t="shared" si="85"/>
        <v>0</v>
      </c>
      <c r="D52" s="77"/>
      <c r="E52" s="120"/>
      <c r="F52" s="77"/>
      <c r="G52" s="120"/>
      <c r="H52" s="120"/>
      <c r="I52" s="120"/>
      <c r="J52" s="120"/>
      <c r="K52" s="77"/>
      <c r="L52" s="77"/>
      <c r="M52" s="120"/>
      <c r="N52" s="120"/>
      <c r="O52" s="120"/>
      <c r="P52" s="120"/>
      <c r="Q52" s="120"/>
      <c r="R52" s="120"/>
      <c r="T52" s="120"/>
      <c r="U52" s="120"/>
      <c r="V52" s="120"/>
      <c r="W52" s="120"/>
      <c r="X52" s="120"/>
      <c r="Y52" s="77"/>
      <c r="Z52" s="120"/>
      <c r="AA52" s="120"/>
      <c r="AB52" s="120"/>
      <c r="AD52" s="77"/>
      <c r="AE52" s="120"/>
      <c r="AF52" s="120"/>
      <c r="AH52" s="120"/>
      <c r="AI52" s="120"/>
      <c r="AJ52" s="120"/>
      <c r="AK52" s="120"/>
      <c r="AL52" s="77"/>
      <c r="AM52" s="120"/>
      <c r="AO52" s="120"/>
      <c r="AR52" s="120"/>
      <c r="AS52" s="120"/>
      <c r="AT52" s="77"/>
      <c r="AU52" s="120"/>
      <c r="AW52" s="120"/>
      <c r="AY52" s="120"/>
      <c r="AZ52" s="120"/>
      <c r="BB52" s="120"/>
      <c r="BD52" s="120"/>
      <c r="BE52" s="120"/>
      <c r="BF52" s="77"/>
    </row>
    <row r="53" spans="1:58" s="1" customFormat="1" ht="17.149999999999999" customHeight="1" thickBot="1" x14ac:dyDescent="0.5">
      <c r="A53" s="10"/>
      <c r="B53" s="4" t="s">
        <v>113</v>
      </c>
      <c r="C53" s="82">
        <f>SUM(C47:C52)</f>
        <v>0</v>
      </c>
      <c r="D53" s="77"/>
      <c r="E53" s="121">
        <f>SUM(E42:E52)</f>
        <v>0</v>
      </c>
      <c r="F53" s="77"/>
      <c r="G53" s="121">
        <f>SUM(G42:G52)</f>
        <v>0</v>
      </c>
      <c r="H53" s="121">
        <f>SUM(H42:H52)</f>
        <v>0</v>
      </c>
      <c r="I53" s="121">
        <f>SUM(I42:I52)</f>
        <v>0</v>
      </c>
      <c r="J53" s="121">
        <f>SUM(J42:J52)</f>
        <v>0</v>
      </c>
      <c r="K53" s="77"/>
      <c r="L53" s="77"/>
      <c r="M53" s="121">
        <f t="shared" ref="M53:X53" si="86">SUM(M42:M52)</f>
        <v>0</v>
      </c>
      <c r="N53" s="121">
        <f t="shared" si="86"/>
        <v>0</v>
      </c>
      <c r="O53" s="121">
        <f t="shared" si="86"/>
        <v>0</v>
      </c>
      <c r="P53" s="121">
        <f t="shared" si="86"/>
        <v>0</v>
      </c>
      <c r="Q53" s="121">
        <f t="shared" si="86"/>
        <v>0</v>
      </c>
      <c r="R53" s="121">
        <f t="shared" si="86"/>
        <v>0</v>
      </c>
      <c r="S53" s="2"/>
      <c r="T53" s="121">
        <f t="shared" si="86"/>
        <v>0</v>
      </c>
      <c r="U53" s="121">
        <f t="shared" si="86"/>
        <v>0</v>
      </c>
      <c r="V53" s="121">
        <f t="shared" si="86"/>
        <v>0</v>
      </c>
      <c r="W53" s="121">
        <f t="shared" si="86"/>
        <v>0</v>
      </c>
      <c r="X53" s="121">
        <f t="shared" si="86"/>
        <v>0</v>
      </c>
      <c r="Y53" s="77"/>
      <c r="Z53" s="121">
        <f>SUM(Z42:Z52)</f>
        <v>0</v>
      </c>
      <c r="AA53" s="121">
        <f>SUM(AA42:AA52)</f>
        <v>0</v>
      </c>
      <c r="AB53" s="121">
        <f>SUM(AB42:AB52)</f>
        <v>0</v>
      </c>
      <c r="AC53" s="2"/>
      <c r="AD53" s="77"/>
      <c r="AE53" s="121">
        <f t="shared" ref="AE53:AK53" si="87">SUM(AE42:AE52)</f>
        <v>0</v>
      </c>
      <c r="AF53" s="121">
        <f t="shared" si="87"/>
        <v>0</v>
      </c>
      <c r="AG53" s="2"/>
      <c r="AH53" s="121">
        <f t="shared" si="87"/>
        <v>0</v>
      </c>
      <c r="AI53" s="121">
        <f t="shared" si="87"/>
        <v>0</v>
      </c>
      <c r="AJ53" s="121">
        <f t="shared" si="87"/>
        <v>0</v>
      </c>
      <c r="AK53" s="121">
        <f t="shared" si="87"/>
        <v>0</v>
      </c>
      <c r="AL53" s="77"/>
      <c r="AM53" s="121">
        <f t="shared" ref="AM53:AS53" si="88">SUM(AM42:AM52)</f>
        <v>0</v>
      </c>
      <c r="AN53" s="2"/>
      <c r="AO53" s="121">
        <f t="shared" si="88"/>
        <v>0</v>
      </c>
      <c r="AP53" s="2"/>
      <c r="AQ53" s="2"/>
      <c r="AR53" s="121">
        <f t="shared" si="88"/>
        <v>0</v>
      </c>
      <c r="AS53" s="121">
        <f t="shared" si="88"/>
        <v>0</v>
      </c>
      <c r="AT53" s="77"/>
      <c r="AU53" s="121">
        <f t="shared" ref="AU53:BE53" si="89">SUM(AU42:AU52)</f>
        <v>0</v>
      </c>
      <c r="AV53" s="2"/>
      <c r="AW53" s="121">
        <f t="shared" si="89"/>
        <v>0</v>
      </c>
      <c r="AX53" s="2"/>
      <c r="AY53" s="121">
        <f t="shared" si="89"/>
        <v>0</v>
      </c>
      <c r="AZ53" s="121">
        <f t="shared" si="89"/>
        <v>0</v>
      </c>
      <c r="BA53" s="2"/>
      <c r="BB53" s="121">
        <f t="shared" si="89"/>
        <v>0</v>
      </c>
      <c r="BC53" s="2"/>
      <c r="BD53" s="121">
        <f t="shared" si="89"/>
        <v>0</v>
      </c>
      <c r="BE53" s="121">
        <f t="shared" si="89"/>
        <v>0</v>
      </c>
      <c r="BF53" s="83"/>
    </row>
    <row r="54" spans="1:58" ht="5.25" customHeight="1" x14ac:dyDescent="0.45">
      <c r="A54" s="9"/>
      <c r="C54" s="77"/>
      <c r="D54" s="77"/>
      <c r="E54" s="77"/>
      <c r="F54" s="77"/>
      <c r="G54" s="77"/>
      <c r="H54" s="77"/>
      <c r="I54" s="77"/>
      <c r="J54" s="77"/>
      <c r="K54" s="77"/>
      <c r="L54" s="77"/>
      <c r="M54" s="77"/>
      <c r="N54" s="77"/>
      <c r="O54" s="77"/>
      <c r="P54" s="77"/>
      <c r="Q54" s="77"/>
      <c r="R54" s="77"/>
      <c r="T54" s="77"/>
      <c r="U54" s="77"/>
      <c r="V54" s="77"/>
      <c r="W54" s="77"/>
      <c r="X54" s="77"/>
      <c r="Y54" s="77"/>
      <c r="Z54" s="77"/>
      <c r="AA54" s="77"/>
      <c r="AB54" s="77"/>
      <c r="AD54" s="77"/>
      <c r="AE54" s="77"/>
      <c r="AF54" s="77"/>
      <c r="AH54" s="77"/>
      <c r="AI54" s="77"/>
      <c r="AJ54" s="77"/>
      <c r="AK54" s="77"/>
      <c r="AL54" s="77"/>
      <c r="AM54" s="77"/>
      <c r="AO54" s="77"/>
      <c r="AR54" s="77"/>
      <c r="AS54" s="77"/>
      <c r="AT54" s="77"/>
      <c r="AU54" s="77"/>
      <c r="AW54" s="77"/>
      <c r="AY54" s="77"/>
      <c r="AZ54" s="77"/>
      <c r="BB54" s="77"/>
      <c r="BD54" s="77"/>
      <c r="BE54" s="77"/>
      <c r="BF54" s="77"/>
    </row>
    <row r="55" spans="1:58" s="1" customFormat="1" ht="17.149999999999999" customHeight="1" thickBot="1" x14ac:dyDescent="0.5">
      <c r="A55" s="9"/>
      <c r="B55" s="26" t="s">
        <v>114</v>
      </c>
      <c r="C55" s="86">
        <f>C44+C53</f>
        <v>0</v>
      </c>
      <c r="D55" s="77"/>
      <c r="E55" s="86">
        <f>E44</f>
        <v>0</v>
      </c>
      <c r="F55" s="119">
        <f t="shared" ref="F55:BE55" si="90">F44</f>
        <v>0</v>
      </c>
      <c r="G55" s="86">
        <f t="shared" si="90"/>
        <v>0</v>
      </c>
      <c r="H55" s="86">
        <f t="shared" si="90"/>
        <v>0</v>
      </c>
      <c r="I55" s="86">
        <f t="shared" si="90"/>
        <v>0</v>
      </c>
      <c r="J55" s="86">
        <f t="shared" si="90"/>
        <v>0</v>
      </c>
      <c r="K55" s="119">
        <f t="shared" si="90"/>
        <v>0</v>
      </c>
      <c r="L55" s="119">
        <f t="shared" si="90"/>
        <v>0</v>
      </c>
      <c r="M55" s="86">
        <f t="shared" si="90"/>
        <v>0</v>
      </c>
      <c r="N55" s="86">
        <f t="shared" si="90"/>
        <v>0</v>
      </c>
      <c r="O55" s="86">
        <f t="shared" si="90"/>
        <v>0</v>
      </c>
      <c r="P55" s="86">
        <f t="shared" si="90"/>
        <v>0</v>
      </c>
      <c r="Q55" s="86">
        <f t="shared" si="90"/>
        <v>0</v>
      </c>
      <c r="R55" s="86">
        <f t="shared" si="90"/>
        <v>0</v>
      </c>
      <c r="S55" s="2"/>
      <c r="T55" s="86">
        <f t="shared" si="90"/>
        <v>0</v>
      </c>
      <c r="U55" s="86">
        <f t="shared" si="90"/>
        <v>0</v>
      </c>
      <c r="V55" s="86">
        <f t="shared" si="90"/>
        <v>0</v>
      </c>
      <c r="W55" s="86">
        <f t="shared" si="90"/>
        <v>0</v>
      </c>
      <c r="X55" s="86">
        <f t="shared" si="90"/>
        <v>0</v>
      </c>
      <c r="Y55" s="119">
        <f t="shared" si="90"/>
        <v>0</v>
      </c>
      <c r="Z55" s="86">
        <f t="shared" si="90"/>
        <v>0</v>
      </c>
      <c r="AA55" s="86">
        <f t="shared" si="90"/>
        <v>0</v>
      </c>
      <c r="AB55" s="86">
        <f t="shared" si="90"/>
        <v>0</v>
      </c>
      <c r="AC55" s="2"/>
      <c r="AD55" s="77"/>
      <c r="AE55" s="86">
        <f t="shared" si="90"/>
        <v>0</v>
      </c>
      <c r="AF55" s="86">
        <f t="shared" si="90"/>
        <v>0</v>
      </c>
      <c r="AG55" s="2"/>
      <c r="AH55" s="86">
        <f t="shared" si="90"/>
        <v>0</v>
      </c>
      <c r="AI55" s="86">
        <f t="shared" si="90"/>
        <v>0</v>
      </c>
      <c r="AJ55" s="86">
        <f t="shared" si="90"/>
        <v>0</v>
      </c>
      <c r="AK55" s="86">
        <f t="shared" si="90"/>
        <v>0</v>
      </c>
      <c r="AL55" s="77"/>
      <c r="AM55" s="86">
        <f t="shared" si="90"/>
        <v>0</v>
      </c>
      <c r="AN55" s="2"/>
      <c r="AO55" s="86">
        <f t="shared" si="90"/>
        <v>0</v>
      </c>
      <c r="AP55" s="2"/>
      <c r="AQ55" s="2"/>
      <c r="AR55" s="86">
        <f t="shared" si="90"/>
        <v>0</v>
      </c>
      <c r="AS55" s="86">
        <f t="shared" si="90"/>
        <v>0</v>
      </c>
      <c r="AT55" s="77"/>
      <c r="AU55" s="86">
        <f t="shared" si="90"/>
        <v>0</v>
      </c>
      <c r="AV55" s="2"/>
      <c r="AW55" s="86">
        <f t="shared" si="90"/>
        <v>0</v>
      </c>
      <c r="AX55" s="2"/>
      <c r="AY55" s="86">
        <f t="shared" si="90"/>
        <v>0</v>
      </c>
      <c r="AZ55" s="86">
        <f t="shared" si="90"/>
        <v>0</v>
      </c>
      <c r="BA55" s="2"/>
      <c r="BB55" s="86">
        <f t="shared" si="90"/>
        <v>0</v>
      </c>
      <c r="BC55" s="2"/>
      <c r="BD55" s="86">
        <f t="shared" si="90"/>
        <v>0</v>
      </c>
      <c r="BE55" s="86">
        <f t="shared" si="90"/>
        <v>0</v>
      </c>
      <c r="BF55" s="83"/>
    </row>
    <row r="56" spans="1:58" ht="5.25" customHeight="1" x14ac:dyDescent="0.45">
      <c r="A56" s="9"/>
      <c r="C56" s="77"/>
      <c r="D56" s="77"/>
      <c r="E56" s="77"/>
      <c r="F56" s="77"/>
      <c r="G56" s="77"/>
      <c r="H56" s="77"/>
      <c r="I56" s="77"/>
      <c r="J56" s="77"/>
      <c r="K56" s="77"/>
      <c r="L56" s="77"/>
      <c r="M56" s="77"/>
      <c r="N56" s="77"/>
      <c r="O56" s="77"/>
      <c r="P56" s="77"/>
      <c r="Q56" s="77"/>
      <c r="R56" s="77"/>
      <c r="T56" s="77"/>
      <c r="U56" s="77"/>
      <c r="V56" s="77"/>
      <c r="W56" s="77"/>
      <c r="X56" s="77"/>
      <c r="Y56" s="77"/>
      <c r="Z56" s="77"/>
      <c r="AA56" s="77"/>
      <c r="AB56" s="77"/>
      <c r="AC56" s="77"/>
      <c r="AD56" s="77"/>
      <c r="AE56" s="77"/>
      <c r="AF56" s="77"/>
      <c r="AH56" s="77"/>
      <c r="AI56" s="77"/>
      <c r="AJ56" s="77"/>
      <c r="AK56" s="77"/>
      <c r="AL56" s="77"/>
      <c r="AM56" s="77"/>
      <c r="AO56" s="77"/>
      <c r="AR56" s="77"/>
      <c r="AS56" s="77"/>
      <c r="AT56" s="77"/>
      <c r="AU56" s="77"/>
      <c r="AW56" s="77"/>
      <c r="AY56" s="77"/>
      <c r="AZ56" s="77"/>
      <c r="BB56" s="77"/>
      <c r="BD56" s="77"/>
      <c r="BE56" s="77"/>
      <c r="BF56" s="77"/>
    </row>
    <row r="57" spans="1:58" ht="14.25" hidden="1" customHeight="1" x14ac:dyDescent="0.45"/>
    <row r="58" spans="1:58" ht="14.25" hidden="1" customHeight="1" x14ac:dyDescent="0.45"/>
    <row r="59" spans="1:58" ht="14.25" hidden="1" customHeight="1" x14ac:dyDescent="0.45"/>
    <row r="60" spans="1:58" ht="14.25" hidden="1" customHeight="1" x14ac:dyDescent="0.45"/>
    <row r="61" spans="1:58" ht="14.25" hidden="1" customHeight="1" x14ac:dyDescent="0.45"/>
    <row r="62" spans="1:58" ht="14.25" hidden="1" customHeight="1" x14ac:dyDescent="0.45"/>
    <row r="63" spans="1:58" ht="14.25" hidden="1" customHeight="1" x14ac:dyDescent="0.45"/>
    <row r="64" spans="1:58" ht="14.25" hidden="1" customHeight="1" x14ac:dyDescent="0.45"/>
    <row r="65" ht="14.25" hidden="1" customHeight="1" x14ac:dyDescent="0.45"/>
    <row r="66" ht="14.25" hidden="1" customHeight="1" x14ac:dyDescent="0.45"/>
    <row r="67" ht="14.25" hidden="1" customHeight="1" x14ac:dyDescent="0.45"/>
    <row r="68" ht="14.25" hidden="1" customHeight="1" x14ac:dyDescent="0.45"/>
    <row r="69" ht="14.25" hidden="1" customHeight="1" x14ac:dyDescent="0.45"/>
    <row r="70" ht="14.25" hidden="1" customHeight="1" x14ac:dyDescent="0.45"/>
    <row r="71" ht="14.25" hidden="1" customHeight="1" x14ac:dyDescent="0.45"/>
    <row r="72" ht="14.25" hidden="1" customHeight="1" x14ac:dyDescent="0.45"/>
    <row r="73" ht="14.25" hidden="1" customHeight="1" x14ac:dyDescent="0.45"/>
    <row r="74" ht="14.25" hidden="1" customHeight="1" x14ac:dyDescent="0.45"/>
    <row r="75" ht="14.25" hidden="1" customHeight="1" x14ac:dyDescent="0.45"/>
    <row r="76" ht="14.25" hidden="1" customHeight="1" x14ac:dyDescent="0.45"/>
    <row r="77" ht="14.25" hidden="1" customHeight="1" x14ac:dyDescent="0.45"/>
    <row r="78" ht="14.25" hidden="1" customHeight="1" x14ac:dyDescent="0.45"/>
    <row r="79" ht="14.25" hidden="1" customHeight="1" x14ac:dyDescent="0.45"/>
    <row r="80" ht="14.25" hidden="1" customHeight="1" x14ac:dyDescent="0.45"/>
    <row r="81" ht="14.25" hidden="1" customHeight="1" x14ac:dyDescent="0.45"/>
    <row r="82" ht="14.25" hidden="1" customHeight="1" x14ac:dyDescent="0.45"/>
    <row r="83" ht="14.25" hidden="1" customHeight="1" x14ac:dyDescent="0.45"/>
    <row r="84" ht="14.25" hidden="1" customHeight="1" x14ac:dyDescent="0.45"/>
    <row r="85" ht="14.25" hidden="1" customHeight="1" x14ac:dyDescent="0.45"/>
    <row r="86" ht="14.25" hidden="1" customHeight="1" x14ac:dyDescent="0.45"/>
    <row r="87" ht="14.25" hidden="1" customHeight="1" x14ac:dyDescent="0.45"/>
    <row r="88" ht="14.25" hidden="1" customHeight="1" x14ac:dyDescent="0.45"/>
    <row r="89" ht="14.25" hidden="1" customHeight="1" x14ac:dyDescent="0.45"/>
    <row r="90" ht="14.25" hidden="1" customHeight="1" x14ac:dyDescent="0.45"/>
    <row r="91" ht="14.25" hidden="1" customHeight="1" x14ac:dyDescent="0.45"/>
    <row r="92" ht="14.25" hidden="1" customHeight="1" x14ac:dyDescent="0.45"/>
    <row r="93" ht="14.25" hidden="1" customHeight="1" x14ac:dyDescent="0.45"/>
    <row r="94" ht="14.25" hidden="1" customHeight="1" x14ac:dyDescent="0.45"/>
    <row r="95" ht="14.25" hidden="1" customHeight="1" x14ac:dyDescent="0.45"/>
    <row r="96" ht="14.25" hidden="1" customHeight="1" x14ac:dyDescent="0.45"/>
    <row r="97" ht="14.25" hidden="1" customHeight="1" x14ac:dyDescent="0.45"/>
    <row r="98" ht="14.25" hidden="1" customHeight="1" x14ac:dyDescent="0.45"/>
    <row r="99" ht="14.25" hidden="1" customHeight="1" x14ac:dyDescent="0.45"/>
    <row r="100" ht="14.25" hidden="1" customHeight="1" x14ac:dyDescent="0.45"/>
    <row r="101" ht="14.25" hidden="1" customHeight="1" x14ac:dyDescent="0.45"/>
    <row r="102" ht="14.25" hidden="1" customHeight="1" x14ac:dyDescent="0.45"/>
  </sheetData>
  <sheetProtection algorithmName="SHA-512" hashValue="vPDk4xMqfcQp/a2szvNtRi6L1pp70Yer1fqYJvcD5iaNG5I3QpXOERg9NLJ2Y1AuI10QHOIqxQAibnSz+zZIvA==" saltValue="y+vtXzvSFDkynqJ4lOO3ug==" spinCount="100000" sheet="1" objects="1" scenarios="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486571-0D61-42E5-B79B-3484A44F1BF5}">
  <dimension ref="A1:BS103"/>
  <sheetViews>
    <sheetView zoomScale="101" zoomScaleNormal="115" workbookViewId="0">
      <pane xSplit="2" ySplit="1" topLeftCell="AW63" activePane="bottomRight" state="frozen"/>
      <selection pane="topRight" activeCell="A81" sqref="A81:XFD81"/>
      <selection pane="bottomLeft" activeCell="A81" sqref="A81:XFD81"/>
      <selection pane="bottomRight" activeCell="BF97" sqref="BF97"/>
    </sheetView>
  </sheetViews>
  <sheetFormatPr defaultColWidth="0" defaultRowHeight="0" customHeight="1" zeroHeight="1" x14ac:dyDescent="0.45"/>
  <cols>
    <col min="1" max="1" width="1.58203125" style="5" customWidth="1"/>
    <col min="2" max="2" width="24.08203125" style="2" bestFit="1" customWidth="1"/>
    <col min="3" max="5" width="9" style="2" customWidth="1"/>
    <col min="6" max="6" width="9" style="3" customWidth="1"/>
    <col min="7" max="57" width="9" style="2" customWidth="1"/>
    <col min="58" max="58" width="1.75" style="2" customWidth="1"/>
    <col min="59" max="71" width="0" style="2" hidden="1" customWidth="1"/>
    <col min="72" max="16384" width="9" style="2" hidden="1"/>
  </cols>
  <sheetData>
    <row r="1" spans="1:57" s="1" customFormat="1" ht="17.149999999999999" customHeight="1" x14ac:dyDescent="0.45">
      <c r="A1" s="5"/>
      <c r="C1" s="36" t="s">
        <v>23</v>
      </c>
      <c r="D1" s="78" t="s">
        <v>24</v>
      </c>
      <c r="E1" s="78" t="s">
        <v>25</v>
      </c>
      <c r="F1" s="78" t="s">
        <v>26</v>
      </c>
      <c r="G1" s="34" t="s">
        <v>27</v>
      </c>
      <c r="H1" s="34" t="s">
        <v>28</v>
      </c>
      <c r="I1" s="78" t="s">
        <v>29</v>
      </c>
      <c r="J1" s="34" t="s">
        <v>30</v>
      </c>
      <c r="K1" s="78" t="s">
        <v>31</v>
      </c>
      <c r="L1" s="78" t="s">
        <v>32</v>
      </c>
      <c r="M1" s="78" t="s">
        <v>33</v>
      </c>
      <c r="N1" s="34" t="s">
        <v>34</v>
      </c>
      <c r="O1" s="34" t="s">
        <v>35</v>
      </c>
      <c r="P1" s="34" t="s">
        <v>36</v>
      </c>
      <c r="Q1" s="78" t="s">
        <v>37</v>
      </c>
      <c r="R1" s="34" t="s">
        <v>38</v>
      </c>
      <c r="S1" s="78" t="s">
        <v>39</v>
      </c>
      <c r="T1" s="78" t="s">
        <v>40</v>
      </c>
      <c r="U1" s="34" t="s">
        <v>41</v>
      </c>
      <c r="V1" s="78" t="s">
        <v>42</v>
      </c>
      <c r="W1" s="78" t="s">
        <v>43</v>
      </c>
      <c r="X1" s="78" t="s">
        <v>44</v>
      </c>
      <c r="Y1" s="78" t="s">
        <v>45</v>
      </c>
      <c r="Z1" s="34" t="s">
        <v>46</v>
      </c>
      <c r="AA1" s="78" t="s">
        <v>47</v>
      </c>
      <c r="AB1" s="34" t="s">
        <v>48</v>
      </c>
      <c r="AC1" s="78" t="s">
        <v>49</v>
      </c>
      <c r="AD1" s="78" t="s">
        <v>50</v>
      </c>
      <c r="AE1" s="34" t="s">
        <v>51</v>
      </c>
      <c r="AF1" s="78" t="s">
        <v>52</v>
      </c>
      <c r="AG1" s="78" t="s">
        <v>53</v>
      </c>
      <c r="AH1" s="34" t="s">
        <v>54</v>
      </c>
      <c r="AI1" s="34" t="s">
        <v>55</v>
      </c>
      <c r="AJ1" s="78" t="s">
        <v>56</v>
      </c>
      <c r="AK1" s="34" t="s">
        <v>57</v>
      </c>
      <c r="AL1" s="78" t="s">
        <v>58</v>
      </c>
      <c r="AM1" s="78" t="s">
        <v>59</v>
      </c>
      <c r="AN1" s="78" t="s">
        <v>60</v>
      </c>
      <c r="AO1" s="34" t="s">
        <v>61</v>
      </c>
      <c r="AP1" s="78" t="s">
        <v>62</v>
      </c>
      <c r="AQ1" s="78" t="s">
        <v>63</v>
      </c>
      <c r="AR1" s="34" t="s">
        <v>64</v>
      </c>
      <c r="AS1" s="34" t="s">
        <v>65</v>
      </c>
      <c r="AT1" s="78" t="s">
        <v>66</v>
      </c>
      <c r="AU1" s="34" t="s">
        <v>67</v>
      </c>
      <c r="AV1" s="78" t="s">
        <v>68</v>
      </c>
      <c r="AW1" s="34" t="s">
        <v>69</v>
      </c>
      <c r="AX1" s="78" t="s">
        <v>70</v>
      </c>
      <c r="AY1" s="34" t="s">
        <v>71</v>
      </c>
      <c r="AZ1" s="34" t="s">
        <v>72</v>
      </c>
      <c r="BA1" s="78" t="s">
        <v>73</v>
      </c>
      <c r="BB1" s="34" t="s">
        <v>74</v>
      </c>
      <c r="BC1" s="78" t="s">
        <v>75</v>
      </c>
      <c r="BD1" s="34" t="s">
        <v>76</v>
      </c>
      <c r="BE1" s="34" t="s">
        <v>77</v>
      </c>
    </row>
    <row r="2" spans="1:57" ht="5.25" customHeight="1" x14ac:dyDescent="0.45"/>
    <row r="3" spans="1:57" ht="17.149999999999999" customHeight="1" x14ac:dyDescent="0.45">
      <c r="A3" s="33"/>
      <c r="B3" s="37" t="s">
        <v>117</v>
      </c>
      <c r="C3" s="37"/>
      <c r="F3" s="2"/>
    </row>
    <row r="4" spans="1:57" ht="17.149999999999999" customHeight="1" x14ac:dyDescent="0.45">
      <c r="A4" s="33"/>
      <c r="B4" s="89" t="s">
        <v>118</v>
      </c>
      <c r="C4" s="141"/>
      <c r="F4" s="2"/>
    </row>
    <row r="5" spans="1:57" ht="17.149999999999999" customHeight="1" x14ac:dyDescent="0.45">
      <c r="A5" s="33"/>
      <c r="B5" s="90" t="s">
        <v>119</v>
      </c>
      <c r="C5" s="142"/>
      <c r="F5" s="2"/>
    </row>
    <row r="6" spans="1:57" ht="17.149999999999999" customHeight="1" x14ac:dyDescent="0.45">
      <c r="A6" s="33"/>
      <c r="B6" s="90" t="s">
        <v>120</v>
      </c>
      <c r="C6" s="142"/>
      <c r="F6" s="2"/>
    </row>
    <row r="7" spans="1:57" ht="17.149999999999999" customHeight="1" x14ac:dyDescent="0.45">
      <c r="A7" s="33"/>
      <c r="B7" s="90" t="s">
        <v>121</v>
      </c>
      <c r="C7" s="142"/>
      <c r="F7" s="2"/>
    </row>
    <row r="8" spans="1:57" ht="17.149999999999999" customHeight="1" x14ac:dyDescent="0.45">
      <c r="A8" s="33"/>
      <c r="B8" s="90" t="s">
        <v>122</v>
      </c>
      <c r="C8" s="142"/>
      <c r="F8" s="2"/>
    </row>
    <row r="9" spans="1:57" ht="17.149999999999999" customHeight="1" x14ac:dyDescent="0.45">
      <c r="A9" s="33"/>
      <c r="B9" s="90" t="s">
        <v>123</v>
      </c>
      <c r="C9" s="142"/>
      <c r="F9" s="2"/>
    </row>
    <row r="10" spans="1:57" ht="17.149999999999999" customHeight="1" x14ac:dyDescent="0.45">
      <c r="A10" s="33"/>
      <c r="B10" s="90" t="s">
        <v>124</v>
      </c>
      <c r="C10" s="142"/>
      <c r="F10" s="2"/>
    </row>
    <row r="11" spans="1:57" ht="17.149999999999999" customHeight="1" x14ac:dyDescent="0.45">
      <c r="A11" s="33"/>
      <c r="B11" s="90" t="s">
        <v>125</v>
      </c>
      <c r="C11" s="142"/>
      <c r="F11" s="2"/>
    </row>
    <row r="12" spans="1:57" ht="17.149999999999999" customHeight="1" x14ac:dyDescent="0.45">
      <c r="A12" s="33"/>
      <c r="B12" s="90" t="s">
        <v>126</v>
      </c>
      <c r="C12" s="142"/>
      <c r="F12" s="2"/>
    </row>
    <row r="13" spans="1:57" ht="17.149999999999999" customHeight="1" x14ac:dyDescent="0.45">
      <c r="A13" s="33"/>
      <c r="B13" s="90" t="s">
        <v>127</v>
      </c>
      <c r="C13" s="142"/>
      <c r="F13" s="2"/>
    </row>
    <row r="14" spans="1:57" ht="17.149999999999999" customHeight="1" x14ac:dyDescent="0.45">
      <c r="A14" s="33"/>
      <c r="B14" s="90" t="s">
        <v>128</v>
      </c>
      <c r="C14" s="142"/>
      <c r="F14" s="2"/>
    </row>
    <row r="15" spans="1:57" ht="17.149999999999999" customHeight="1" x14ac:dyDescent="0.45">
      <c r="A15" s="33"/>
      <c r="B15" s="90" t="s">
        <v>129</v>
      </c>
      <c r="C15" s="142"/>
      <c r="F15" s="2"/>
    </row>
    <row r="16" spans="1:57" ht="17.149999999999999" customHeight="1" x14ac:dyDescent="0.45">
      <c r="A16" s="33"/>
      <c r="B16" s="90" t="s">
        <v>130</v>
      </c>
      <c r="C16" s="142"/>
      <c r="F16" s="2"/>
    </row>
    <row r="17" spans="1:57" ht="17.149999999999999" customHeight="1" x14ac:dyDescent="0.45">
      <c r="A17" s="33"/>
      <c r="B17" s="159" t="s">
        <v>131</v>
      </c>
      <c r="C17" s="142"/>
      <c r="F17" s="2"/>
    </row>
    <row r="18" spans="1:57" ht="17.149999999999999" customHeight="1" thickBot="1" x14ac:dyDescent="0.5">
      <c r="A18" s="33"/>
      <c r="B18" s="91" t="s">
        <v>132</v>
      </c>
      <c r="C18" s="158"/>
      <c r="F18" s="2"/>
    </row>
    <row r="19" spans="1:57" ht="5.25" customHeight="1" x14ac:dyDescent="0.45">
      <c r="A19" s="33"/>
      <c r="F19" s="2"/>
    </row>
    <row r="20" spans="1:57" ht="17.149999999999999" customHeight="1" x14ac:dyDescent="0.45">
      <c r="A20" s="33"/>
      <c r="B20" s="61" t="s">
        <v>133</v>
      </c>
      <c r="C20" s="92"/>
      <c r="F20" s="2"/>
    </row>
    <row r="21" spans="1:57" ht="5.25" customHeight="1" x14ac:dyDescent="0.45">
      <c r="F21" s="2"/>
    </row>
    <row r="22" spans="1:57" s="60" customFormat="1" ht="17.149999999999999" customHeight="1" x14ac:dyDescent="0.45">
      <c r="A22" s="57"/>
      <c r="B22" s="58" t="str">
        <f>'Cluster H &amp; V'!B3</f>
        <v>Pandbezetting 10% - 20%</v>
      </c>
      <c r="C22" s="58"/>
      <c r="D22" s="2"/>
      <c r="E22" s="2"/>
      <c r="F22" s="2"/>
      <c r="G22" s="59"/>
      <c r="H22" s="59"/>
      <c r="I22" s="2"/>
      <c r="J22" s="59"/>
      <c r="K22" s="2"/>
      <c r="L22" s="2"/>
      <c r="M22" s="2"/>
      <c r="N22" s="59"/>
      <c r="O22" s="59"/>
      <c r="P22" s="59"/>
      <c r="Q22" s="2"/>
      <c r="R22" s="59"/>
      <c r="S22" s="2"/>
      <c r="T22" s="2"/>
      <c r="U22" s="59"/>
      <c r="V22" s="2"/>
      <c r="W22" s="2"/>
      <c r="X22" s="2"/>
      <c r="Y22" s="2"/>
      <c r="Z22" s="59"/>
      <c r="AA22" s="2"/>
      <c r="AB22" s="59"/>
      <c r="AC22" s="2"/>
      <c r="AD22" s="2"/>
      <c r="AE22" s="59"/>
      <c r="AF22" s="2"/>
      <c r="AG22" s="2"/>
      <c r="AH22" s="59"/>
      <c r="AI22" s="59"/>
      <c r="AJ22" s="2"/>
      <c r="AK22" s="59"/>
      <c r="AL22" s="2"/>
      <c r="AM22" s="2"/>
      <c r="AN22" s="2"/>
      <c r="AO22" s="59"/>
      <c r="AP22" s="2"/>
      <c r="AQ22" s="2"/>
      <c r="AR22" s="59"/>
      <c r="AS22" s="59"/>
      <c r="AT22" s="2"/>
      <c r="AU22" s="59"/>
      <c r="AV22" s="2"/>
      <c r="AW22" s="59"/>
      <c r="AX22" s="2"/>
      <c r="AY22" s="59"/>
      <c r="AZ22" s="59"/>
      <c r="BA22" s="2"/>
      <c r="BB22" s="59"/>
      <c r="BC22" s="2"/>
      <c r="BD22" s="59"/>
      <c r="BE22" s="59"/>
    </row>
    <row r="23" spans="1:57" ht="5.25" customHeight="1" x14ac:dyDescent="0.45">
      <c r="A23" s="33"/>
      <c r="B23" s="8"/>
      <c r="C23" s="8"/>
      <c r="F23" s="2"/>
      <c r="G23" s="8"/>
      <c r="H23" s="8"/>
      <c r="J23" s="8"/>
      <c r="N23" s="8"/>
      <c r="O23" s="8"/>
      <c r="P23" s="8"/>
      <c r="R23" s="8"/>
      <c r="U23" s="8"/>
      <c r="Z23" s="8"/>
      <c r="AB23" s="8"/>
      <c r="AE23" s="8"/>
      <c r="AH23" s="8"/>
      <c r="AI23" s="8"/>
      <c r="AK23" s="8"/>
      <c r="AO23" s="8"/>
      <c r="AR23" s="8"/>
      <c r="AS23" s="8"/>
      <c r="AU23" s="8"/>
      <c r="AW23" s="8"/>
      <c r="AY23" s="8"/>
      <c r="AZ23" s="8"/>
      <c r="BB23" s="8"/>
      <c r="BD23" s="8"/>
      <c r="BE23" s="8"/>
    </row>
    <row r="24" spans="1:57" s="66" customFormat="1" ht="17.149999999999999" customHeight="1" x14ac:dyDescent="0.45">
      <c r="A24" s="63"/>
      <c r="B24" s="67" t="s">
        <v>134</v>
      </c>
      <c r="C24" s="64"/>
      <c r="D24" s="2"/>
      <c r="E24" s="2"/>
      <c r="F24" s="2"/>
      <c r="G24" s="65"/>
      <c r="H24" s="65"/>
      <c r="I24" s="2"/>
      <c r="J24" s="65"/>
      <c r="K24" s="2"/>
      <c r="L24" s="2"/>
      <c r="M24" s="2"/>
      <c r="N24" s="65"/>
      <c r="O24" s="65"/>
      <c r="P24" s="65"/>
      <c r="Q24" s="2"/>
      <c r="R24" s="65"/>
      <c r="S24" s="2"/>
      <c r="T24" s="2"/>
      <c r="U24" s="65"/>
      <c r="V24" s="2"/>
      <c r="W24" s="2"/>
      <c r="X24" s="2"/>
      <c r="Y24" s="2"/>
      <c r="Z24" s="65"/>
      <c r="AA24" s="2"/>
      <c r="AB24" s="65"/>
      <c r="AC24" s="2"/>
      <c r="AD24" s="2"/>
      <c r="AE24" s="65"/>
      <c r="AF24" s="2"/>
      <c r="AG24" s="2"/>
      <c r="AH24" s="65"/>
      <c r="AI24" s="65"/>
      <c r="AJ24" s="2"/>
      <c r="AK24" s="65"/>
      <c r="AL24" s="2"/>
      <c r="AM24" s="2"/>
      <c r="AN24" s="2"/>
      <c r="AO24" s="65"/>
      <c r="AP24" s="2"/>
      <c r="AQ24" s="2"/>
      <c r="AR24" s="65"/>
      <c r="AS24" s="65"/>
      <c r="AT24" s="2"/>
      <c r="AU24" s="65"/>
      <c r="AV24" s="2"/>
      <c r="AW24" s="65"/>
      <c r="AX24" s="2"/>
      <c r="AY24" s="65"/>
      <c r="AZ24" s="65"/>
      <c r="BA24" s="2"/>
      <c r="BB24" s="65"/>
      <c r="BC24" s="2"/>
      <c r="BD24" s="65"/>
      <c r="BE24" s="65"/>
    </row>
    <row r="25" spans="1:57" ht="17.149999999999999" customHeight="1" x14ac:dyDescent="0.45">
      <c r="A25" s="33"/>
      <c r="B25" s="6" t="str">
        <f>$B$4</f>
        <v>Type medewerker 1</v>
      </c>
      <c r="C25" s="69">
        <f t="shared" ref="C25:C40" si="0">SUM(D25:BE25)</f>
        <v>0</v>
      </c>
      <c r="F25" s="2"/>
      <c r="G25" s="93"/>
      <c r="H25" s="93"/>
      <c r="J25" s="93"/>
      <c r="N25" s="93"/>
      <c r="O25" s="93"/>
      <c r="P25" s="93"/>
      <c r="R25" s="93"/>
      <c r="U25" s="93"/>
      <c r="Z25" s="93"/>
      <c r="AB25" s="93"/>
      <c r="AE25" s="93"/>
      <c r="AH25" s="93"/>
      <c r="AI25" s="93"/>
      <c r="AK25" s="93"/>
      <c r="AO25" s="93"/>
      <c r="AR25" s="93"/>
      <c r="AS25" s="93"/>
      <c r="AU25" s="93"/>
      <c r="AW25" s="93"/>
      <c r="AY25" s="93"/>
      <c r="AZ25" s="93"/>
      <c r="BB25" s="93"/>
      <c r="BD25" s="93"/>
      <c r="BE25" s="93"/>
    </row>
    <row r="26" spans="1:57" ht="17.149999999999999" customHeight="1" x14ac:dyDescent="0.45">
      <c r="A26" s="33"/>
      <c r="B26" s="7" t="str">
        <f>$B$5</f>
        <v>Type medewerker 2</v>
      </c>
      <c r="C26" s="70">
        <f t="shared" si="0"/>
        <v>0</v>
      </c>
      <c r="F26" s="2"/>
      <c r="G26" s="94"/>
      <c r="H26" s="94"/>
      <c r="J26" s="94"/>
      <c r="N26" s="94"/>
      <c r="O26" s="94"/>
      <c r="P26" s="94"/>
      <c r="R26" s="94"/>
      <c r="U26" s="94"/>
      <c r="Z26" s="94"/>
      <c r="AB26" s="94"/>
      <c r="AE26" s="94"/>
      <c r="AH26" s="94"/>
      <c r="AI26" s="94"/>
      <c r="AK26" s="94"/>
      <c r="AO26" s="94"/>
      <c r="AR26" s="94"/>
      <c r="AS26" s="94"/>
      <c r="AU26" s="94"/>
      <c r="AW26" s="94"/>
      <c r="AY26" s="94"/>
      <c r="AZ26" s="94"/>
      <c r="BB26" s="94"/>
      <c r="BD26" s="94"/>
      <c r="BE26" s="94"/>
    </row>
    <row r="27" spans="1:57" ht="17.149999999999999" customHeight="1" x14ac:dyDescent="0.45">
      <c r="A27" s="33"/>
      <c r="B27" s="7" t="str">
        <f>$B$6</f>
        <v>Type medewerker 3</v>
      </c>
      <c r="C27" s="70">
        <f t="shared" si="0"/>
        <v>0</v>
      </c>
      <c r="F27" s="2"/>
      <c r="G27" s="94"/>
      <c r="H27" s="94"/>
      <c r="J27" s="94"/>
      <c r="N27" s="94"/>
      <c r="O27" s="94"/>
      <c r="P27" s="94"/>
      <c r="R27" s="94"/>
      <c r="U27" s="94"/>
      <c r="Z27" s="94"/>
      <c r="AB27" s="94"/>
      <c r="AE27" s="94"/>
      <c r="AH27" s="94"/>
      <c r="AI27" s="94"/>
      <c r="AK27" s="94"/>
      <c r="AO27" s="94"/>
      <c r="AR27" s="94"/>
      <c r="AS27" s="94"/>
      <c r="AU27" s="94"/>
      <c r="AW27" s="94"/>
      <c r="AY27" s="94"/>
      <c r="AZ27" s="94"/>
      <c r="BB27" s="94"/>
      <c r="BD27" s="94"/>
      <c r="BE27" s="94"/>
    </row>
    <row r="28" spans="1:57" ht="17.149999999999999" customHeight="1" x14ac:dyDescent="0.45">
      <c r="A28" s="33"/>
      <c r="B28" s="7" t="str">
        <f>$B$7</f>
        <v>Type medewerker 4</v>
      </c>
      <c r="C28" s="70">
        <f t="shared" si="0"/>
        <v>0</v>
      </c>
      <c r="F28" s="2"/>
      <c r="G28" s="94"/>
      <c r="H28" s="94"/>
      <c r="J28" s="94"/>
      <c r="N28" s="94"/>
      <c r="O28" s="94"/>
      <c r="P28" s="94"/>
      <c r="R28" s="94"/>
      <c r="U28" s="94"/>
      <c r="Z28" s="94"/>
      <c r="AB28" s="94"/>
      <c r="AE28" s="94"/>
      <c r="AH28" s="94"/>
      <c r="AI28" s="94"/>
      <c r="AK28" s="94"/>
      <c r="AO28" s="94"/>
      <c r="AR28" s="94"/>
      <c r="AS28" s="94"/>
      <c r="AU28" s="94"/>
      <c r="AW28" s="94"/>
      <c r="AY28" s="94"/>
      <c r="AZ28" s="94"/>
      <c r="BB28" s="94"/>
      <c r="BD28" s="94"/>
      <c r="BE28" s="94"/>
    </row>
    <row r="29" spans="1:57" ht="17.149999999999999" customHeight="1" x14ac:dyDescent="0.45">
      <c r="A29" s="33"/>
      <c r="B29" s="7" t="str">
        <f t="shared" ref="B29:B35" si="1">$B8</f>
        <v>Type medewerker 5</v>
      </c>
      <c r="C29" s="70">
        <f t="shared" si="0"/>
        <v>0</v>
      </c>
      <c r="F29" s="2"/>
      <c r="G29" s="94"/>
      <c r="H29" s="94"/>
      <c r="J29" s="94"/>
      <c r="N29" s="94"/>
      <c r="O29" s="94"/>
      <c r="P29" s="94"/>
      <c r="R29" s="94"/>
      <c r="U29" s="94"/>
      <c r="Z29" s="94"/>
      <c r="AB29" s="94"/>
      <c r="AE29" s="94"/>
      <c r="AH29" s="94"/>
      <c r="AI29" s="94"/>
      <c r="AK29" s="94"/>
      <c r="AO29" s="94"/>
      <c r="AR29" s="94"/>
      <c r="AS29" s="94"/>
      <c r="AU29" s="94"/>
      <c r="AW29" s="94"/>
      <c r="AY29" s="94"/>
      <c r="AZ29" s="94"/>
      <c r="BB29" s="94"/>
      <c r="BD29" s="94"/>
      <c r="BE29" s="94"/>
    </row>
    <row r="30" spans="1:57" ht="17.149999999999999" customHeight="1" x14ac:dyDescent="0.45">
      <c r="A30" s="33"/>
      <c r="B30" s="7" t="str">
        <f t="shared" si="1"/>
        <v>Type medewerker 6</v>
      </c>
      <c r="C30" s="70">
        <f t="shared" ref="C30:C35" si="2">SUM(D30:BE30)</f>
        <v>0</v>
      </c>
      <c r="F30" s="2"/>
      <c r="G30" s="94"/>
      <c r="H30" s="94"/>
      <c r="J30" s="94"/>
      <c r="N30" s="94"/>
      <c r="O30" s="94"/>
      <c r="P30" s="94"/>
      <c r="R30" s="94"/>
      <c r="U30" s="94"/>
      <c r="Z30" s="94"/>
      <c r="AB30" s="94"/>
      <c r="AE30" s="94"/>
      <c r="AH30" s="94"/>
      <c r="AI30" s="94"/>
      <c r="AK30" s="94"/>
      <c r="AO30" s="94"/>
      <c r="AR30" s="94"/>
      <c r="AS30" s="94"/>
      <c r="AU30" s="94"/>
      <c r="AW30" s="94"/>
      <c r="AY30" s="94"/>
      <c r="AZ30" s="94"/>
      <c r="BB30" s="94"/>
      <c r="BD30" s="94"/>
      <c r="BE30" s="94"/>
    </row>
    <row r="31" spans="1:57" ht="17.149999999999999" customHeight="1" x14ac:dyDescent="0.45">
      <c r="A31" s="33"/>
      <c r="B31" s="7" t="str">
        <f t="shared" si="1"/>
        <v>Type medewerker 7</v>
      </c>
      <c r="C31" s="70">
        <f t="shared" si="2"/>
        <v>0</v>
      </c>
      <c r="F31" s="2"/>
      <c r="G31" s="94"/>
      <c r="H31" s="94"/>
      <c r="J31" s="94"/>
      <c r="N31" s="94"/>
      <c r="O31" s="94"/>
      <c r="P31" s="94"/>
      <c r="R31" s="94"/>
      <c r="U31" s="94"/>
      <c r="Z31" s="94"/>
      <c r="AB31" s="94"/>
      <c r="AE31" s="94"/>
      <c r="AH31" s="94"/>
      <c r="AI31" s="94"/>
      <c r="AK31" s="94"/>
      <c r="AO31" s="94"/>
      <c r="AR31" s="94"/>
      <c r="AS31" s="94"/>
      <c r="AU31" s="94"/>
      <c r="AW31" s="94"/>
      <c r="AY31" s="94"/>
      <c r="AZ31" s="94"/>
      <c r="BB31" s="94"/>
      <c r="BD31" s="94"/>
      <c r="BE31" s="94"/>
    </row>
    <row r="32" spans="1:57" ht="17.149999999999999" customHeight="1" x14ac:dyDescent="0.45">
      <c r="A32" s="33"/>
      <c r="B32" s="7" t="str">
        <f t="shared" si="1"/>
        <v>Type medewerker 8</v>
      </c>
      <c r="C32" s="70">
        <f t="shared" si="2"/>
        <v>0</v>
      </c>
      <c r="F32" s="2"/>
      <c r="G32" s="94"/>
      <c r="H32" s="94"/>
      <c r="J32" s="94"/>
      <c r="N32" s="94"/>
      <c r="O32" s="94"/>
      <c r="P32" s="94"/>
      <c r="R32" s="94"/>
      <c r="U32" s="94"/>
      <c r="Z32" s="94"/>
      <c r="AB32" s="94"/>
      <c r="AE32" s="94"/>
      <c r="AH32" s="94"/>
      <c r="AI32" s="94"/>
      <c r="AK32" s="94"/>
      <c r="AO32" s="94"/>
      <c r="AR32" s="94"/>
      <c r="AS32" s="94"/>
      <c r="AU32" s="94"/>
      <c r="AW32" s="94"/>
      <c r="AY32" s="94"/>
      <c r="AZ32" s="94"/>
      <c r="BB32" s="94"/>
      <c r="BD32" s="94"/>
      <c r="BE32" s="94"/>
    </row>
    <row r="33" spans="1:57" ht="17.149999999999999" customHeight="1" x14ac:dyDescent="0.45">
      <c r="A33" s="33"/>
      <c r="B33" s="7" t="str">
        <f t="shared" si="1"/>
        <v>Type medewerker 9</v>
      </c>
      <c r="C33" s="70">
        <f t="shared" si="2"/>
        <v>0</v>
      </c>
      <c r="F33" s="2"/>
      <c r="G33" s="94"/>
      <c r="H33" s="94"/>
      <c r="J33" s="94"/>
      <c r="N33" s="94"/>
      <c r="O33" s="94"/>
      <c r="P33" s="94"/>
      <c r="R33" s="94"/>
      <c r="U33" s="94"/>
      <c r="Z33" s="94"/>
      <c r="AB33" s="94"/>
      <c r="AE33" s="94"/>
      <c r="AH33" s="94"/>
      <c r="AI33" s="94"/>
      <c r="AK33" s="94"/>
      <c r="AO33" s="94"/>
      <c r="AR33" s="94"/>
      <c r="AS33" s="94"/>
      <c r="AU33" s="94"/>
      <c r="AW33" s="94"/>
      <c r="AY33" s="94"/>
      <c r="AZ33" s="94"/>
      <c r="BB33" s="94"/>
      <c r="BD33" s="94"/>
      <c r="BE33" s="94"/>
    </row>
    <row r="34" spans="1:57" ht="17.149999999999999" customHeight="1" x14ac:dyDescent="0.45">
      <c r="A34" s="33"/>
      <c r="B34" s="7" t="str">
        <f t="shared" si="1"/>
        <v>Type medewerker 10</v>
      </c>
      <c r="C34" s="70">
        <f t="shared" si="2"/>
        <v>0</v>
      </c>
      <c r="F34" s="2"/>
      <c r="G34" s="94"/>
      <c r="H34" s="94"/>
      <c r="J34" s="94"/>
      <c r="N34" s="94"/>
      <c r="O34" s="94"/>
      <c r="P34" s="94"/>
      <c r="R34" s="94"/>
      <c r="U34" s="94"/>
      <c r="Z34" s="94"/>
      <c r="AB34" s="94"/>
      <c r="AE34" s="94"/>
      <c r="AH34" s="94"/>
      <c r="AI34" s="94"/>
      <c r="AK34" s="94"/>
      <c r="AO34" s="94"/>
      <c r="AR34" s="94"/>
      <c r="AS34" s="94"/>
      <c r="AU34" s="94"/>
      <c r="AW34" s="94"/>
      <c r="AY34" s="94"/>
      <c r="AZ34" s="94"/>
      <c r="BB34" s="94"/>
      <c r="BD34" s="94"/>
      <c r="BE34" s="94"/>
    </row>
    <row r="35" spans="1:57" ht="17.149999999999999" customHeight="1" x14ac:dyDescent="0.45">
      <c r="A35" s="33"/>
      <c r="B35" s="7" t="str">
        <f t="shared" si="1"/>
        <v>Type medewerker 11</v>
      </c>
      <c r="C35" s="70">
        <f t="shared" si="2"/>
        <v>0</v>
      </c>
      <c r="F35" s="2"/>
      <c r="G35" s="94"/>
      <c r="H35" s="94"/>
      <c r="J35" s="94"/>
      <c r="N35" s="94"/>
      <c r="O35" s="94"/>
      <c r="P35" s="94"/>
      <c r="R35" s="94"/>
      <c r="U35" s="94"/>
      <c r="Z35" s="94"/>
      <c r="AB35" s="94"/>
      <c r="AE35" s="94"/>
      <c r="AH35" s="94"/>
      <c r="AI35" s="94"/>
      <c r="AK35" s="94"/>
      <c r="AO35" s="94"/>
      <c r="AR35" s="94"/>
      <c r="AS35" s="94"/>
      <c r="AU35" s="94"/>
      <c r="AW35" s="94"/>
      <c r="AY35" s="94"/>
      <c r="AZ35" s="94"/>
      <c r="BB35" s="94"/>
      <c r="BD35" s="94"/>
      <c r="BE35" s="94"/>
    </row>
    <row r="36" spans="1:57" ht="17.149999999999999" customHeight="1" x14ac:dyDescent="0.45">
      <c r="A36" s="33"/>
      <c r="B36" s="7" t="str">
        <f>$B$15</f>
        <v>Type medewerker 12</v>
      </c>
      <c r="C36" s="70">
        <f t="shared" si="0"/>
        <v>0</v>
      </c>
      <c r="F36" s="2"/>
      <c r="G36" s="94"/>
      <c r="H36" s="94"/>
      <c r="J36" s="94"/>
      <c r="N36" s="94"/>
      <c r="O36" s="94"/>
      <c r="P36" s="94"/>
      <c r="R36" s="94"/>
      <c r="U36" s="94"/>
      <c r="Z36" s="94"/>
      <c r="AB36" s="94"/>
      <c r="AE36" s="94"/>
      <c r="AH36" s="94"/>
      <c r="AI36" s="94"/>
      <c r="AK36" s="94"/>
      <c r="AO36" s="94"/>
      <c r="AR36" s="94"/>
      <c r="AS36" s="94"/>
      <c r="AU36" s="94"/>
      <c r="AW36" s="94"/>
      <c r="AY36" s="94"/>
      <c r="AZ36" s="94"/>
      <c r="BB36" s="94"/>
      <c r="BD36" s="94"/>
      <c r="BE36" s="94"/>
    </row>
    <row r="37" spans="1:57" ht="17.149999999999999" customHeight="1" x14ac:dyDescent="0.45">
      <c r="A37" s="33"/>
      <c r="B37" s="7" t="str">
        <f>$B$16</f>
        <v>Type medewerker 13</v>
      </c>
      <c r="C37" s="70">
        <f t="shared" si="0"/>
        <v>0</v>
      </c>
      <c r="F37" s="2"/>
      <c r="G37" s="94"/>
      <c r="H37" s="94"/>
      <c r="J37" s="94"/>
      <c r="N37" s="94"/>
      <c r="O37" s="94"/>
      <c r="P37" s="94"/>
      <c r="R37" s="94"/>
      <c r="U37" s="94"/>
      <c r="Z37" s="94"/>
      <c r="AB37" s="94"/>
      <c r="AE37" s="94"/>
      <c r="AH37" s="94"/>
      <c r="AI37" s="94"/>
      <c r="AK37" s="94"/>
      <c r="AO37" s="94"/>
      <c r="AR37" s="94"/>
      <c r="AS37" s="94"/>
      <c r="AU37" s="94"/>
      <c r="AW37" s="94"/>
      <c r="AY37" s="94"/>
      <c r="AZ37" s="94"/>
      <c r="BB37" s="94"/>
      <c r="BD37" s="94"/>
      <c r="BE37" s="94"/>
    </row>
    <row r="38" spans="1:57" ht="17.149999999999999" customHeight="1" x14ac:dyDescent="0.45">
      <c r="A38" s="33"/>
      <c r="B38" s="7" t="str">
        <f>$B$17</f>
        <v>Type medewerker 14</v>
      </c>
      <c r="C38" s="70">
        <f t="shared" si="0"/>
        <v>0</v>
      </c>
      <c r="F38" s="2"/>
      <c r="G38" s="94"/>
      <c r="H38" s="94"/>
      <c r="J38" s="94"/>
      <c r="N38" s="94"/>
      <c r="O38" s="94"/>
      <c r="P38" s="94"/>
      <c r="R38" s="94"/>
      <c r="U38" s="94"/>
      <c r="Z38" s="94"/>
      <c r="AB38" s="94"/>
      <c r="AE38" s="94"/>
      <c r="AH38" s="94"/>
      <c r="AI38" s="94"/>
      <c r="AK38" s="94"/>
      <c r="AO38" s="94"/>
      <c r="AR38" s="94"/>
      <c r="AS38" s="94"/>
      <c r="AU38" s="94"/>
      <c r="AW38" s="94"/>
      <c r="AY38" s="94"/>
      <c r="AZ38" s="94"/>
      <c r="BB38" s="94"/>
      <c r="BD38" s="94"/>
      <c r="BE38" s="94"/>
    </row>
    <row r="39" spans="1:57" ht="17.149999999999999" customHeight="1" x14ac:dyDescent="0.45">
      <c r="A39" s="33"/>
      <c r="B39" s="7" t="str">
        <f>$B$18</f>
        <v>Type medewerker 15</v>
      </c>
      <c r="C39" s="70">
        <f t="shared" si="0"/>
        <v>0</v>
      </c>
      <c r="F39" s="2"/>
      <c r="G39" s="94"/>
      <c r="H39" s="94"/>
      <c r="J39" s="94"/>
      <c r="N39" s="94"/>
      <c r="O39" s="94"/>
      <c r="P39" s="94"/>
      <c r="R39" s="94"/>
      <c r="U39" s="94"/>
      <c r="Z39" s="94"/>
      <c r="AB39" s="94"/>
      <c r="AE39" s="94"/>
      <c r="AH39" s="94"/>
      <c r="AI39" s="94"/>
      <c r="AK39" s="94"/>
      <c r="AO39" s="94"/>
      <c r="AR39" s="94"/>
      <c r="AS39" s="94"/>
      <c r="AU39" s="94"/>
      <c r="AW39" s="94"/>
      <c r="AY39" s="94"/>
      <c r="AZ39" s="94"/>
      <c r="BB39" s="94"/>
      <c r="BD39" s="94"/>
      <c r="BE39" s="94"/>
    </row>
    <row r="40" spans="1:57" s="1" customFormat="1" ht="17.149999999999999" customHeight="1" thickBot="1" x14ac:dyDescent="0.5">
      <c r="A40" s="33"/>
      <c r="B40" s="4" t="s">
        <v>135</v>
      </c>
      <c r="C40" s="71">
        <f t="shared" si="0"/>
        <v>0</v>
      </c>
      <c r="D40" s="2"/>
      <c r="E40" s="2"/>
      <c r="F40" s="2"/>
      <c r="G40" s="72">
        <f t="shared" ref="G40:H40" si="3">SUM(G25:G39)</f>
        <v>0</v>
      </c>
      <c r="H40" s="72">
        <f t="shared" si="3"/>
        <v>0</v>
      </c>
      <c r="I40" s="2"/>
      <c r="J40" s="72">
        <f t="shared" ref="J40" si="4">SUM(J25:J39)</f>
        <v>0</v>
      </c>
      <c r="K40" s="2"/>
      <c r="L40" s="2"/>
      <c r="M40" s="2"/>
      <c r="N40" s="72">
        <f t="shared" ref="N40:P40" si="5">SUM(N25:N39)</f>
        <v>0</v>
      </c>
      <c r="O40" s="72">
        <f t="shared" si="5"/>
        <v>0</v>
      </c>
      <c r="P40" s="72">
        <f t="shared" si="5"/>
        <v>0</v>
      </c>
      <c r="Q40" s="2"/>
      <c r="R40" s="72">
        <f t="shared" ref="R40" si="6">SUM(R25:R39)</f>
        <v>0</v>
      </c>
      <c r="S40" s="2"/>
      <c r="T40" s="2"/>
      <c r="U40" s="72">
        <f t="shared" ref="U40" si="7">SUM(U25:U39)</f>
        <v>0</v>
      </c>
      <c r="V40" s="2"/>
      <c r="W40" s="2"/>
      <c r="X40" s="2"/>
      <c r="Y40" s="2"/>
      <c r="Z40" s="72">
        <f t="shared" ref="Z40:AB40" si="8">SUM(Z25:Z39)</f>
        <v>0</v>
      </c>
      <c r="AA40" s="2"/>
      <c r="AB40" s="72">
        <f t="shared" si="8"/>
        <v>0</v>
      </c>
      <c r="AC40" s="2"/>
      <c r="AD40" s="2"/>
      <c r="AE40" s="72">
        <f t="shared" ref="AE40" si="9">SUM(AE25:AE39)</f>
        <v>0</v>
      </c>
      <c r="AF40" s="2"/>
      <c r="AG40" s="2"/>
      <c r="AH40" s="72">
        <f t="shared" ref="AH40:AI40" si="10">SUM(AH25:AH39)</f>
        <v>0</v>
      </c>
      <c r="AI40" s="72">
        <f t="shared" si="10"/>
        <v>0</v>
      </c>
      <c r="AJ40" s="2"/>
      <c r="AK40" s="72">
        <f t="shared" ref="AK40" si="11">SUM(AK25:AK39)</f>
        <v>0</v>
      </c>
      <c r="AL40" s="2"/>
      <c r="AM40" s="2"/>
      <c r="AN40" s="2"/>
      <c r="AO40" s="72">
        <f t="shared" ref="AO40" si="12">SUM(AO25:AO39)</f>
        <v>0</v>
      </c>
      <c r="AP40" s="2"/>
      <c r="AQ40" s="2"/>
      <c r="AR40" s="72">
        <f t="shared" ref="AR40:AS40" si="13">SUM(AR25:AR39)</f>
        <v>0</v>
      </c>
      <c r="AS40" s="72">
        <f t="shared" si="13"/>
        <v>0</v>
      </c>
      <c r="AT40" s="2"/>
      <c r="AU40" s="72">
        <f t="shared" ref="AU40" si="14">SUM(AU25:AU39)</f>
        <v>0</v>
      </c>
      <c r="AV40" s="2"/>
      <c r="AW40" s="72">
        <f t="shared" ref="AW40:BE40" si="15">SUM(AW25:AW39)</f>
        <v>0</v>
      </c>
      <c r="AX40" s="2"/>
      <c r="AY40" s="72">
        <f t="shared" si="15"/>
        <v>0</v>
      </c>
      <c r="AZ40" s="72">
        <f t="shared" si="15"/>
        <v>0</v>
      </c>
      <c r="BA40" s="2"/>
      <c r="BB40" s="72">
        <f t="shared" si="15"/>
        <v>0</v>
      </c>
      <c r="BC40" s="2"/>
      <c r="BD40" s="72">
        <f t="shared" si="15"/>
        <v>0</v>
      </c>
      <c r="BE40" s="72">
        <f t="shared" si="15"/>
        <v>0</v>
      </c>
    </row>
    <row r="41" spans="1:57" ht="5.25" customHeight="1" x14ac:dyDescent="0.45">
      <c r="A41" s="33"/>
      <c r="B41" s="8"/>
      <c r="C41" s="8"/>
      <c r="F41" s="2"/>
      <c r="G41" s="8"/>
      <c r="H41" s="8"/>
      <c r="J41" s="8"/>
      <c r="N41" s="8"/>
      <c r="O41" s="8"/>
      <c r="P41" s="8"/>
      <c r="R41" s="8"/>
      <c r="U41" s="8"/>
      <c r="Z41" s="8"/>
      <c r="AB41" s="8"/>
      <c r="AE41" s="8"/>
      <c r="AH41" s="8"/>
      <c r="AI41" s="8"/>
      <c r="AK41" s="8"/>
      <c r="AO41" s="8"/>
      <c r="AR41" s="8"/>
      <c r="AS41" s="8"/>
      <c r="AU41" s="8"/>
      <c r="AW41" s="8"/>
      <c r="AY41" s="8"/>
      <c r="AZ41" s="8"/>
      <c r="BB41" s="8"/>
      <c r="BD41" s="8"/>
      <c r="BE41" s="8"/>
    </row>
    <row r="42" spans="1:57" s="66" customFormat="1" ht="17.149999999999999" customHeight="1" x14ac:dyDescent="0.45">
      <c r="A42" s="63"/>
      <c r="B42" s="67" t="s">
        <v>136</v>
      </c>
      <c r="C42" s="64"/>
      <c r="D42" s="2"/>
      <c r="E42" s="2"/>
      <c r="F42" s="2"/>
      <c r="G42" s="65"/>
      <c r="H42" s="65"/>
      <c r="I42" s="2"/>
      <c r="J42" s="65"/>
      <c r="K42" s="2"/>
      <c r="L42" s="2"/>
      <c r="M42" s="2"/>
      <c r="N42" s="65"/>
      <c r="O42" s="65"/>
      <c r="P42" s="65"/>
      <c r="Q42" s="2"/>
      <c r="R42" s="65"/>
      <c r="S42" s="2"/>
      <c r="T42" s="2"/>
      <c r="U42" s="65"/>
      <c r="V42" s="2"/>
      <c r="W42" s="2"/>
      <c r="X42" s="2"/>
      <c r="Y42" s="2"/>
      <c r="Z42" s="65"/>
      <c r="AA42" s="2"/>
      <c r="AB42" s="65"/>
      <c r="AC42" s="2"/>
      <c r="AD42" s="2"/>
      <c r="AE42" s="65"/>
      <c r="AF42" s="2"/>
      <c r="AG42" s="2"/>
      <c r="AH42" s="65"/>
      <c r="AI42" s="65"/>
      <c r="AJ42" s="2"/>
      <c r="AK42" s="65"/>
      <c r="AL42" s="2"/>
      <c r="AM42" s="2"/>
      <c r="AN42" s="2"/>
      <c r="AO42" s="65"/>
      <c r="AP42" s="2"/>
      <c r="AQ42" s="2"/>
      <c r="AR42" s="65"/>
      <c r="AS42" s="65"/>
      <c r="AT42" s="2"/>
      <c r="AU42" s="65"/>
      <c r="AV42" s="2"/>
      <c r="AW42" s="65"/>
      <c r="AX42" s="2"/>
      <c r="AY42" s="65"/>
      <c r="AZ42" s="65"/>
      <c r="BA42" s="2"/>
      <c r="BB42" s="65"/>
      <c r="BC42" s="2"/>
      <c r="BD42" s="65"/>
      <c r="BE42" s="65"/>
    </row>
    <row r="43" spans="1:57" ht="17.149999999999999" customHeight="1" x14ac:dyDescent="0.45">
      <c r="A43" s="33"/>
      <c r="B43" s="7" t="s">
        <v>137</v>
      </c>
      <c r="C43" s="73">
        <f t="shared" ref="C43:C47" si="16">SUM(D43:BE43)</f>
        <v>0</v>
      </c>
      <c r="F43" s="2"/>
      <c r="G43" s="140">
        <f>(($C$4*G25)+($C$5*G26)+($C$6*G27)+($C$7*G28)+($C$8*G29)+($C$9*G30)+($C$10*G31)+($C$11*G32)+($C$12*G33)+($C$13*G34)+($C$14*G35)+($C$15*G36)+($C$16*G37)+($C$17*G38)+($C$18*G39))*Uitgangspunten!$C$3</f>
        <v>0</v>
      </c>
      <c r="H43" s="140">
        <f>(($C$4*H25)+($C$5*H26)+($C$6*H27)+($C$7*H28)+($C$8*H29)+($C$9*H30)+($C$10*H31)+($C$11*H32)+($C$12*H33)+($C$13*H34)+($C$14*H35)+($C$15*H36)+($C$16*H37)+($C$17*H38)+($C$18*H39))*Uitgangspunten!$C$3</f>
        <v>0</v>
      </c>
      <c r="J43" s="140">
        <f>(($C$4*J25)+($C$5*J26)+($C$6*J27)+($C$7*J28)+($C$8*J29)+($C$9*J30)+($C$10*J31)+($C$11*J32)+($C$12*J33)+($C$13*J34)+($C$14*J35)+($C$15*J36)+($C$16*J37)+($C$17*J38)+($C$18*J39))*Uitgangspunten!$C$3</f>
        <v>0</v>
      </c>
      <c r="N43" s="140">
        <f>(($C$4*N25)+($C$5*N26)+($C$6*N27)+($C$7*N28)+($C$8*N29)+($C$9*N30)+($C$10*N31)+($C$11*N32)+($C$12*N33)+($C$13*N34)+($C$14*N35)+($C$15*N36)+($C$16*N37)+($C$17*N38)+($C$18*N39))*Uitgangspunten!$C$3</f>
        <v>0</v>
      </c>
      <c r="O43" s="140">
        <f>(($C$4*O25)+($C$5*O26)+($C$6*O27)+($C$7*O28)+($C$8*O29)+($C$9*O30)+($C$10*O31)+($C$11*O32)+($C$12*O33)+($C$13*O34)+($C$14*O35)+($C$15*O36)+($C$16*O37)+($C$17*O38)+($C$18*O39))*Uitgangspunten!$C$3</f>
        <v>0</v>
      </c>
      <c r="P43" s="140">
        <f>(($C$4*P25)+($C$5*P26)+($C$6*P27)+($C$7*P28)+($C$8*P29)+($C$9*P30)+($C$10*P31)+($C$11*P32)+($C$12*P33)+($C$13*P34)+($C$14*P35)+($C$15*P36)+($C$16*P37)+($C$17*P38)+($C$18*P39))*Uitgangspunten!$C$3</f>
        <v>0</v>
      </c>
      <c r="R43" s="140">
        <f>(($C$4*R25)+($C$5*R26)+($C$6*R27)+($C$7*R28)+($C$8*R29)+($C$9*R30)+($C$10*R31)+($C$11*R32)+($C$12*R33)+($C$13*R34)+($C$14*R35)+($C$15*R36)+($C$16*R37)+($C$17*R38)+($C$18*R39))*Uitgangspunten!$C$3</f>
        <v>0</v>
      </c>
      <c r="U43" s="140">
        <f>(($C$4*U25)+($C$5*U26)+($C$6*U27)+($C$7*U28)+($C$8*U29)+($C$9*U30)+($C$10*U31)+($C$11*U32)+($C$12*U33)+($C$13*U34)+($C$14*U35)+($C$15*U36)+($C$16*U37)+($C$17*U38)+($C$18*U39))*Uitgangspunten!$C$3</f>
        <v>0</v>
      </c>
      <c r="Z43" s="140">
        <f>(($C$4*Z25)+($C$5*Z26)+($C$6*Z27)+($C$7*Z28)+($C$8*Z29)+($C$9*Z30)+($C$10*Z31)+($C$11*Z32)+($C$12*Z33)+($C$13*Z34)+($C$14*Z35)+($C$15*Z36)+($C$16*Z37)+($C$17*Z38)+($C$18*Z39))*Uitgangspunten!$C$3</f>
        <v>0</v>
      </c>
      <c r="AB43" s="140">
        <f>(($C$4*AB25)+($C$5*AB26)+($C$6*AB27)+($C$7*AB28)+($C$8*AB29)+($C$9*AB30)+($C$10*AB31)+($C$11*AB32)+($C$12*AB33)+($C$13*AB34)+($C$14*AB35)+($C$15*AB36)+($C$16*AB37)+($C$17*AB38)+($C$18*AB39))*Uitgangspunten!$C$3</f>
        <v>0</v>
      </c>
      <c r="AE43" s="140">
        <f>(($C$4*AE25)+($C$5*AE26)+($C$6*AE27)+($C$7*AE28)+($C$8*AE29)+($C$9*AE30)+($C$10*AE31)+($C$11*AE32)+($C$12*AE33)+($C$13*AE34)+($C$14*AE35)+($C$15*AE36)+($C$16*AE37)+($C$17*AE38)+($C$18*AE39))*Uitgangspunten!$C$3</f>
        <v>0</v>
      </c>
      <c r="AH43" s="140">
        <f>(($C$4*AH25)+($C$5*AH26)+($C$6*AH27)+($C$7*AH28)+($C$8*AH29)+($C$9*AH30)+($C$10*AH31)+($C$11*AH32)+($C$12*AH33)+($C$13*AH34)+($C$14*AH35)+($C$15*AH36)+($C$16*AH37)+($C$17*AH38)+($C$18*AH39))*Uitgangspunten!$C$3</f>
        <v>0</v>
      </c>
      <c r="AI43" s="140">
        <f>(($C$4*AI25)+($C$5*AI26)+($C$6*AI27)+($C$7*AI28)+($C$8*AI29)+($C$9*AI30)+($C$10*AI31)+($C$11*AI32)+($C$12*AI33)+($C$13*AI34)+($C$14*AI35)+($C$15*AI36)+($C$16*AI37)+($C$17*AI38)+($C$18*AI39))*Uitgangspunten!$C$3</f>
        <v>0</v>
      </c>
      <c r="AK43" s="140">
        <f>(($C$4*AK25)+($C$5*AK26)+($C$6*AK27)+($C$7*AK28)+($C$8*AK29)+($C$9*AK30)+($C$10*AK31)+($C$11*AK32)+($C$12*AK33)+($C$13*AK34)+($C$14*AK35)+($C$15*AK36)+($C$16*AK37)+($C$17*AK38)+($C$18*AK39))*Uitgangspunten!$C$3</f>
        <v>0</v>
      </c>
      <c r="AO43" s="140">
        <f>(($C$4*AO25)+($C$5*AO26)+($C$6*AO27)+($C$7*AO28)+($C$8*AO29)+($C$9*AO30)+($C$10*AO31)+($C$11*AO32)+($C$12*AO33)+($C$13*AO34)+($C$14*AO35)+($C$15*AO36)+($C$16*AO37)+($C$17*AO38)+($C$18*AO39))*Uitgangspunten!$C$3</f>
        <v>0</v>
      </c>
      <c r="AR43" s="140">
        <f>(($C$4*AR25)+($C$5*AR26)+($C$6*AR27)+($C$7*AR28)+($C$8*AR29)+($C$9*AR30)+($C$10*AR31)+($C$11*AR32)+($C$12*AR33)+($C$13*AR34)+($C$14*AR35)+($C$15*AR36)+($C$16*AR37)+($C$17*AR38)+($C$18*AR39))*Uitgangspunten!$C$3</f>
        <v>0</v>
      </c>
      <c r="AS43" s="140">
        <f>(($C$4*AS25)+($C$5*AS26)+($C$6*AS27)+($C$7*AS28)+($C$8*AS29)+($C$9*AS30)+($C$10*AS31)+($C$11*AS32)+($C$12*AS33)+($C$13*AS34)+($C$14*AS35)+($C$15*AS36)+($C$16*AS37)+($C$17*AS38)+($C$18*AS39))*Uitgangspunten!$C$3</f>
        <v>0</v>
      </c>
      <c r="AU43" s="140">
        <f>(($C$4*AU25)+($C$5*AU26)+($C$6*AU27)+($C$7*AU28)+($C$8*AU29)+($C$9*AU30)+($C$10*AU31)+($C$11*AU32)+($C$12*AU33)+($C$13*AU34)+($C$14*AU35)+($C$15*AU36)+($C$16*AU37)+($C$17*AU38)+($C$18*AU39))*Uitgangspunten!$C$3</f>
        <v>0</v>
      </c>
      <c r="AW43" s="140">
        <f>(($C$4*AW25)+($C$5*AW26)+($C$6*AW27)+($C$7*AW28)+($C$8*AW29)+($C$9*AW30)+($C$10*AW31)+($C$11*AW32)+($C$12*AW33)+($C$13*AW34)+($C$14*AW35)+($C$15*AW36)+($C$16*AW37)+($C$17*AW38)+($C$18*AW39))*Uitgangspunten!$C$3</f>
        <v>0</v>
      </c>
      <c r="AY43" s="140">
        <f>(($C$4*AY25)+($C$5*AY26)+($C$6*AY27)+($C$7*AY28)+($C$8*AY29)+($C$9*AY30)+($C$10*AY31)+($C$11*AY32)+($C$12*AY33)+($C$13*AY34)+($C$14*AY35)+($C$15*AY36)+($C$16*AY37)+($C$17*AY38)+($C$18*AY39))*Uitgangspunten!$C$3</f>
        <v>0</v>
      </c>
      <c r="AZ43" s="140">
        <f>(($C$4*AZ25)+($C$5*AZ26)+($C$6*AZ27)+($C$7*AZ28)+($C$8*AZ29)+($C$9*AZ30)+($C$10*AZ31)+($C$11*AZ32)+($C$12*AZ33)+($C$13*AZ34)+($C$14*AZ35)+($C$15*AZ36)+($C$16*AZ37)+($C$17*AZ38)+($C$18*AZ39))*Uitgangspunten!$C$3</f>
        <v>0</v>
      </c>
      <c r="BB43" s="140">
        <f>(($C$4*BB25)+($C$5*BB26)+($C$6*BB27)+($C$7*BB28)+($C$8*BB29)+($C$9*BB30)+($C$10*BB31)+($C$11*BB32)+($C$12*BB33)+($C$13*BB34)+($C$14*BB35)+($C$15*BB36)+($C$16*BB37)+($C$17*BB38)+($C$18*BB39))*Uitgangspunten!$C$3</f>
        <v>0</v>
      </c>
      <c r="BD43" s="140">
        <f>(($C$4*BD25)+($C$5*BD26)+($C$6*BD27)+($C$7*BD28)+($C$8*BD29)+($C$9*BD30)+($C$10*BD31)+($C$11*BD32)+($C$12*BD33)+($C$13*BD34)+($C$14*BD35)+($C$15*BD36)+($C$16*BD37)+($C$17*BD38)+($C$18*BD39))*Uitgangspunten!$C$3</f>
        <v>0</v>
      </c>
      <c r="BE43" s="140">
        <f>(($C$4*BE25)+($C$5*BE26)+($C$6*BE27)+($C$7*BE28)+($C$8*BE29)+($C$9*BE30)+($C$10*BE31)+($C$11*BE32)+($C$12*BE33)+($C$13*BE34)+($C$14*BE35)+($C$15*BE36)+($C$16*BE37)+($C$17*BE38)+($C$18*BE39))*Uitgangspunten!$C$3</f>
        <v>0</v>
      </c>
    </row>
    <row r="44" spans="1:57" ht="17.149999999999999" customHeight="1" x14ac:dyDescent="0.45">
      <c r="A44" s="33"/>
      <c r="B44" s="7" t="s">
        <v>138</v>
      </c>
      <c r="C44" s="73">
        <f t="shared" si="16"/>
        <v>0</v>
      </c>
      <c r="F44" s="2"/>
      <c r="G44" s="96"/>
      <c r="H44" s="96"/>
      <c r="J44" s="96"/>
      <c r="N44" s="96"/>
      <c r="O44" s="96"/>
      <c r="P44" s="96"/>
      <c r="R44" s="96"/>
      <c r="U44" s="96"/>
      <c r="Z44" s="96"/>
      <c r="AB44" s="96"/>
      <c r="AE44" s="96"/>
      <c r="AH44" s="96"/>
      <c r="AI44" s="96"/>
      <c r="AK44" s="96"/>
      <c r="AO44" s="96"/>
      <c r="AR44" s="96"/>
      <c r="AS44" s="96"/>
      <c r="AU44" s="96"/>
      <c r="AW44" s="96"/>
      <c r="AY44" s="96"/>
      <c r="AZ44" s="96"/>
      <c r="BB44" s="96"/>
      <c r="BD44" s="96"/>
      <c r="BE44" s="96"/>
    </row>
    <row r="45" spans="1:57" ht="17.149999999999999" customHeight="1" x14ac:dyDescent="0.45">
      <c r="A45" s="33"/>
      <c r="B45" s="7" t="s">
        <v>139</v>
      </c>
      <c r="C45" s="73">
        <f t="shared" si="16"/>
        <v>0</v>
      </c>
      <c r="F45" s="2"/>
      <c r="G45" s="96"/>
      <c r="H45" s="96"/>
      <c r="J45" s="96"/>
      <c r="N45" s="96"/>
      <c r="O45" s="96"/>
      <c r="P45" s="96"/>
      <c r="R45" s="96"/>
      <c r="U45" s="96"/>
      <c r="Z45" s="96"/>
      <c r="AB45" s="96"/>
      <c r="AE45" s="96"/>
      <c r="AH45" s="96"/>
      <c r="AI45" s="96"/>
      <c r="AK45" s="96"/>
      <c r="AO45" s="96"/>
      <c r="AR45" s="96"/>
      <c r="AS45" s="96"/>
      <c r="AU45" s="96"/>
      <c r="AW45" s="96"/>
      <c r="AY45" s="96"/>
      <c r="AZ45" s="96"/>
      <c r="BB45" s="96"/>
      <c r="BD45" s="96"/>
      <c r="BE45" s="96"/>
    </row>
    <row r="46" spans="1:57" ht="17.149999999999999" customHeight="1" x14ac:dyDescent="0.45">
      <c r="A46" s="33"/>
      <c r="B46" s="74" t="s">
        <v>140</v>
      </c>
      <c r="C46" s="75">
        <f t="shared" si="16"/>
        <v>0</v>
      </c>
      <c r="F46" s="2"/>
      <c r="G46" s="73">
        <f t="shared" ref="G46:H46" si="17">(G43+G44+G45)*$C$20</f>
        <v>0</v>
      </c>
      <c r="H46" s="73">
        <f t="shared" si="17"/>
        <v>0</v>
      </c>
      <c r="J46" s="73">
        <f t="shared" ref="J46" si="18">(J43+J44+J45)*$C$20</f>
        <v>0</v>
      </c>
      <c r="N46" s="73">
        <f t="shared" ref="N46:P46" si="19">(N43+N44+N45)*$C$20</f>
        <v>0</v>
      </c>
      <c r="O46" s="73">
        <f t="shared" si="19"/>
        <v>0</v>
      </c>
      <c r="P46" s="73">
        <f t="shared" si="19"/>
        <v>0</v>
      </c>
      <c r="R46" s="73">
        <f t="shared" ref="R46" si="20">(R43+R44+R45)*$C$20</f>
        <v>0</v>
      </c>
      <c r="U46" s="73">
        <f t="shared" ref="U46" si="21">(U43+U44+U45)*$C$20</f>
        <v>0</v>
      </c>
      <c r="Z46" s="73">
        <f t="shared" ref="Z46:AB46" si="22">(Z43+Z44+Z45)*$C$20</f>
        <v>0</v>
      </c>
      <c r="AB46" s="73">
        <f t="shared" si="22"/>
        <v>0</v>
      </c>
      <c r="AE46" s="73">
        <f t="shared" ref="AE46" si="23">(AE43+AE44+AE45)*$C$20</f>
        <v>0</v>
      </c>
      <c r="AH46" s="73">
        <f t="shared" ref="AH46:AI46" si="24">(AH43+AH44+AH45)*$C$20</f>
        <v>0</v>
      </c>
      <c r="AI46" s="73">
        <f t="shared" si="24"/>
        <v>0</v>
      </c>
      <c r="AK46" s="73">
        <f t="shared" ref="AK46" si="25">(AK43+AK44+AK45)*$C$20</f>
        <v>0</v>
      </c>
      <c r="AO46" s="73">
        <f t="shared" ref="AO46" si="26">(AO43+AO44+AO45)*$C$20</f>
        <v>0</v>
      </c>
      <c r="AR46" s="73">
        <f t="shared" ref="AR46:AS46" si="27">(AR43+AR44+AR45)*$C$20</f>
        <v>0</v>
      </c>
      <c r="AS46" s="73">
        <f t="shared" si="27"/>
        <v>0</v>
      </c>
      <c r="AU46" s="73">
        <f t="shared" ref="AU46" si="28">(AU43+AU44+AU45)*$C$20</f>
        <v>0</v>
      </c>
      <c r="AW46" s="73">
        <f t="shared" ref="AW46:BE46" si="29">(AW43+AW44+AW45)*$C$20</f>
        <v>0</v>
      </c>
      <c r="AY46" s="73">
        <f t="shared" si="29"/>
        <v>0</v>
      </c>
      <c r="AZ46" s="73">
        <f t="shared" si="29"/>
        <v>0</v>
      </c>
      <c r="BB46" s="73">
        <f t="shared" si="29"/>
        <v>0</v>
      </c>
      <c r="BD46" s="73">
        <f t="shared" si="29"/>
        <v>0</v>
      </c>
      <c r="BE46" s="73">
        <f t="shared" si="29"/>
        <v>0</v>
      </c>
    </row>
    <row r="47" spans="1:57" s="76" customFormat="1" ht="17.149999999999999" customHeight="1" thickBot="1" x14ac:dyDescent="0.5">
      <c r="A47" s="63"/>
      <c r="B47" s="4" t="s">
        <v>141</v>
      </c>
      <c r="C47" s="139">
        <f t="shared" si="16"/>
        <v>0</v>
      </c>
      <c r="D47" s="2"/>
      <c r="E47" s="2"/>
      <c r="F47" s="2"/>
      <c r="G47" s="139">
        <f t="shared" ref="G47:H47" si="30">SUM(G43:G46)</f>
        <v>0</v>
      </c>
      <c r="H47" s="139">
        <f t="shared" si="30"/>
        <v>0</v>
      </c>
      <c r="I47" s="2"/>
      <c r="J47" s="139">
        <f t="shared" ref="J47" si="31">SUM(J43:J46)</f>
        <v>0</v>
      </c>
      <c r="K47" s="2"/>
      <c r="L47" s="2"/>
      <c r="M47" s="2"/>
      <c r="N47" s="139">
        <f t="shared" ref="N47:P47" si="32">SUM(N43:N46)</f>
        <v>0</v>
      </c>
      <c r="O47" s="139">
        <f t="shared" si="32"/>
        <v>0</v>
      </c>
      <c r="P47" s="139">
        <f t="shared" si="32"/>
        <v>0</v>
      </c>
      <c r="Q47" s="2"/>
      <c r="R47" s="139">
        <f t="shared" ref="R47" si="33">SUM(R43:R46)</f>
        <v>0</v>
      </c>
      <c r="S47" s="2"/>
      <c r="T47" s="2"/>
      <c r="U47" s="139">
        <f t="shared" ref="U47" si="34">SUM(U43:U46)</f>
        <v>0</v>
      </c>
      <c r="V47" s="2"/>
      <c r="W47" s="2"/>
      <c r="X47" s="2"/>
      <c r="Y47" s="2"/>
      <c r="Z47" s="139">
        <f t="shared" ref="Z47:AB47" si="35">SUM(Z43:Z46)</f>
        <v>0</v>
      </c>
      <c r="AA47" s="2"/>
      <c r="AB47" s="139">
        <f t="shared" si="35"/>
        <v>0</v>
      </c>
      <c r="AC47" s="2"/>
      <c r="AD47" s="2"/>
      <c r="AE47" s="139">
        <f t="shared" ref="AE47" si="36">SUM(AE43:AE46)</f>
        <v>0</v>
      </c>
      <c r="AF47" s="2"/>
      <c r="AG47" s="2"/>
      <c r="AH47" s="139">
        <f t="shared" ref="AH47:AI47" si="37">SUM(AH43:AH46)</f>
        <v>0</v>
      </c>
      <c r="AI47" s="139">
        <f t="shared" si="37"/>
        <v>0</v>
      </c>
      <c r="AJ47" s="2"/>
      <c r="AK47" s="139">
        <f t="shared" ref="AK47" si="38">SUM(AK43:AK46)</f>
        <v>0</v>
      </c>
      <c r="AL47" s="2"/>
      <c r="AM47" s="2"/>
      <c r="AN47" s="2"/>
      <c r="AO47" s="139">
        <f t="shared" ref="AO47" si="39">SUM(AO43:AO46)</f>
        <v>0</v>
      </c>
      <c r="AP47" s="2"/>
      <c r="AQ47" s="2"/>
      <c r="AR47" s="139">
        <f t="shared" ref="AR47:AS47" si="40">SUM(AR43:AR46)</f>
        <v>0</v>
      </c>
      <c r="AS47" s="139">
        <f t="shared" si="40"/>
        <v>0</v>
      </c>
      <c r="AT47" s="2"/>
      <c r="AU47" s="139">
        <f t="shared" ref="AU47" si="41">SUM(AU43:AU46)</f>
        <v>0</v>
      </c>
      <c r="AV47" s="2"/>
      <c r="AW47" s="139">
        <f t="shared" ref="AW47:BE47" si="42">SUM(AW43:AW46)</f>
        <v>0</v>
      </c>
      <c r="AX47" s="2"/>
      <c r="AY47" s="139">
        <f t="shared" si="42"/>
        <v>0</v>
      </c>
      <c r="AZ47" s="139">
        <f t="shared" si="42"/>
        <v>0</v>
      </c>
      <c r="BA47" s="2"/>
      <c r="BB47" s="139">
        <f t="shared" si="42"/>
        <v>0</v>
      </c>
      <c r="BC47" s="2"/>
      <c r="BD47" s="139">
        <f t="shared" si="42"/>
        <v>0</v>
      </c>
      <c r="BE47" s="139">
        <f t="shared" si="42"/>
        <v>0</v>
      </c>
    </row>
    <row r="48" spans="1:57" ht="5.25" customHeight="1" x14ac:dyDescent="0.45">
      <c r="F48" s="2"/>
    </row>
    <row r="49" spans="1:57" s="60" customFormat="1" ht="17.149999999999999" customHeight="1" x14ac:dyDescent="0.45">
      <c r="A49" s="57"/>
      <c r="B49" s="58" t="str">
        <f>'Cluster H &amp; V'!B21</f>
        <v>Pandbezetting 20% - 30%</v>
      </c>
      <c r="C49" s="58"/>
      <c r="D49" s="2"/>
      <c r="E49" s="2"/>
      <c r="F49" s="2"/>
      <c r="G49" s="59"/>
      <c r="H49" s="59"/>
      <c r="I49" s="2"/>
      <c r="J49" s="59"/>
      <c r="K49" s="2"/>
      <c r="L49" s="2"/>
      <c r="M49" s="2"/>
      <c r="N49" s="59"/>
      <c r="O49" s="59"/>
      <c r="P49" s="59"/>
      <c r="Q49" s="2"/>
      <c r="R49" s="59"/>
      <c r="S49" s="2"/>
      <c r="T49" s="2"/>
      <c r="U49" s="59"/>
      <c r="V49" s="2"/>
      <c r="W49" s="2"/>
      <c r="X49" s="2"/>
      <c r="Y49" s="2"/>
      <c r="Z49" s="59"/>
      <c r="AA49" s="2"/>
      <c r="AB49" s="59"/>
      <c r="AC49" s="2"/>
      <c r="AD49" s="2"/>
      <c r="AE49" s="59"/>
      <c r="AF49" s="2"/>
      <c r="AG49" s="2"/>
      <c r="AH49" s="59"/>
      <c r="AI49" s="59"/>
      <c r="AJ49" s="2"/>
      <c r="AK49" s="59"/>
      <c r="AL49" s="2"/>
      <c r="AM49" s="2"/>
      <c r="AN49" s="2"/>
      <c r="AO49" s="59"/>
      <c r="AP49" s="2"/>
      <c r="AQ49" s="2"/>
      <c r="AR49" s="59"/>
      <c r="AS49" s="59"/>
      <c r="AT49" s="2"/>
      <c r="AU49" s="59"/>
      <c r="AV49" s="2"/>
      <c r="AW49" s="59"/>
      <c r="AX49" s="2"/>
      <c r="AY49" s="59"/>
      <c r="AZ49" s="59"/>
      <c r="BA49" s="2"/>
      <c r="BB49" s="59"/>
      <c r="BC49" s="2"/>
      <c r="BD49" s="59"/>
      <c r="BE49" s="59"/>
    </row>
    <row r="50" spans="1:57" ht="5.25" customHeight="1" x14ac:dyDescent="0.45">
      <c r="A50" s="33"/>
      <c r="B50" s="8"/>
      <c r="C50" s="8"/>
      <c r="F50" s="2"/>
      <c r="G50" s="8"/>
      <c r="H50" s="8"/>
      <c r="J50" s="8"/>
      <c r="N50" s="8"/>
      <c r="O50" s="8"/>
      <c r="P50" s="8"/>
      <c r="R50" s="8"/>
      <c r="U50" s="8"/>
      <c r="Z50" s="8"/>
      <c r="AB50" s="8"/>
      <c r="AE50" s="8"/>
      <c r="AH50" s="8"/>
      <c r="AI50" s="8"/>
      <c r="AK50" s="8"/>
      <c r="AO50" s="8"/>
      <c r="AR50" s="8"/>
      <c r="AS50" s="8"/>
      <c r="AU50" s="8"/>
      <c r="AW50" s="8"/>
      <c r="AY50" s="8"/>
      <c r="AZ50" s="8"/>
      <c r="BB50" s="8"/>
      <c r="BD50" s="8"/>
      <c r="BE50" s="8"/>
    </row>
    <row r="51" spans="1:57" s="66" customFormat="1" ht="17.149999999999999" customHeight="1" x14ac:dyDescent="0.45">
      <c r="A51" s="63"/>
      <c r="B51" s="67" t="s">
        <v>134</v>
      </c>
      <c r="C51" s="64"/>
      <c r="D51" s="2"/>
      <c r="E51" s="2"/>
      <c r="F51" s="2"/>
      <c r="G51" s="65"/>
      <c r="H51" s="65"/>
      <c r="I51" s="2"/>
      <c r="J51" s="65"/>
      <c r="K51" s="2"/>
      <c r="L51" s="2"/>
      <c r="M51" s="2"/>
      <c r="N51" s="65"/>
      <c r="O51" s="65"/>
      <c r="P51" s="65"/>
      <c r="Q51" s="2"/>
      <c r="R51" s="65"/>
      <c r="S51" s="2"/>
      <c r="T51" s="2"/>
      <c r="U51" s="65"/>
      <c r="V51" s="2"/>
      <c r="W51" s="2"/>
      <c r="X51" s="2"/>
      <c r="Y51" s="2"/>
      <c r="Z51" s="65"/>
      <c r="AA51" s="2"/>
      <c r="AB51" s="65"/>
      <c r="AC51" s="2"/>
      <c r="AD51" s="2"/>
      <c r="AE51" s="65"/>
      <c r="AF51" s="2"/>
      <c r="AG51" s="2"/>
      <c r="AH51" s="65"/>
      <c r="AI51" s="65"/>
      <c r="AJ51" s="2"/>
      <c r="AK51" s="65"/>
      <c r="AL51" s="2"/>
      <c r="AM51" s="2"/>
      <c r="AN51" s="2"/>
      <c r="AO51" s="65"/>
      <c r="AP51" s="2"/>
      <c r="AQ51" s="2"/>
      <c r="AR51" s="65"/>
      <c r="AS51" s="65"/>
      <c r="AT51" s="2"/>
      <c r="AU51" s="65"/>
      <c r="AV51" s="2"/>
      <c r="AW51" s="65"/>
      <c r="AX51" s="2"/>
      <c r="AY51" s="65"/>
      <c r="AZ51" s="65"/>
      <c r="BA51" s="2"/>
      <c r="BB51" s="65"/>
      <c r="BC51" s="2"/>
      <c r="BD51" s="65"/>
      <c r="BE51" s="65"/>
    </row>
    <row r="52" spans="1:57" ht="17.149999999999999" customHeight="1" x14ac:dyDescent="0.45">
      <c r="A52" s="33"/>
      <c r="B52" s="6" t="str">
        <f>$B$4</f>
        <v>Type medewerker 1</v>
      </c>
      <c r="C52" s="69">
        <f t="shared" ref="C52:C67" si="43">SUM(D52:BE52)</f>
        <v>0</v>
      </c>
      <c r="F52" s="2"/>
      <c r="G52" s="93"/>
      <c r="H52" s="93"/>
      <c r="J52" s="93"/>
      <c r="N52" s="93"/>
      <c r="O52" s="93"/>
      <c r="P52" s="93"/>
      <c r="R52" s="93"/>
      <c r="U52" s="93"/>
      <c r="Z52" s="93"/>
      <c r="AB52" s="93"/>
      <c r="AE52" s="93"/>
      <c r="AH52" s="93"/>
      <c r="AI52" s="93"/>
      <c r="AK52" s="93"/>
      <c r="AO52" s="93"/>
      <c r="AR52" s="93"/>
      <c r="AS52" s="93"/>
      <c r="AU52" s="93"/>
      <c r="AW52" s="93"/>
      <c r="AY52" s="93"/>
      <c r="AZ52" s="93"/>
      <c r="BB52" s="93"/>
      <c r="BD52" s="93"/>
      <c r="BE52" s="93"/>
    </row>
    <row r="53" spans="1:57" ht="17.149999999999999" customHeight="1" x14ac:dyDescent="0.45">
      <c r="A53" s="33"/>
      <c r="B53" s="7" t="str">
        <f>$B$5</f>
        <v>Type medewerker 2</v>
      </c>
      <c r="C53" s="70">
        <f t="shared" si="43"/>
        <v>0</v>
      </c>
      <c r="F53" s="2"/>
      <c r="G53" s="94"/>
      <c r="H53" s="94"/>
      <c r="J53" s="94"/>
      <c r="N53" s="94"/>
      <c r="O53" s="94"/>
      <c r="P53" s="94"/>
      <c r="R53" s="94"/>
      <c r="U53" s="94"/>
      <c r="Z53" s="94"/>
      <c r="AB53" s="94"/>
      <c r="AE53" s="94"/>
      <c r="AH53" s="94"/>
      <c r="AI53" s="94"/>
      <c r="AK53" s="94"/>
      <c r="AO53" s="94"/>
      <c r="AR53" s="94"/>
      <c r="AS53" s="94"/>
      <c r="AU53" s="94"/>
      <c r="AW53" s="94"/>
      <c r="AY53" s="94"/>
      <c r="AZ53" s="94"/>
      <c r="BB53" s="94"/>
      <c r="BD53" s="94"/>
      <c r="BE53" s="94"/>
    </row>
    <row r="54" spans="1:57" ht="17.149999999999999" customHeight="1" x14ac:dyDescent="0.45">
      <c r="A54" s="33"/>
      <c r="B54" s="7" t="str">
        <f>$B$6</f>
        <v>Type medewerker 3</v>
      </c>
      <c r="C54" s="70">
        <f t="shared" si="43"/>
        <v>0</v>
      </c>
      <c r="F54" s="2"/>
      <c r="G54" s="94"/>
      <c r="H54" s="94"/>
      <c r="J54" s="94"/>
      <c r="N54" s="94"/>
      <c r="O54" s="94"/>
      <c r="P54" s="94"/>
      <c r="R54" s="94"/>
      <c r="U54" s="94"/>
      <c r="Z54" s="94"/>
      <c r="AB54" s="94"/>
      <c r="AE54" s="94"/>
      <c r="AH54" s="94"/>
      <c r="AI54" s="94"/>
      <c r="AK54" s="94"/>
      <c r="AO54" s="94"/>
      <c r="AR54" s="94"/>
      <c r="AS54" s="94"/>
      <c r="AU54" s="94"/>
      <c r="AW54" s="94"/>
      <c r="AY54" s="94"/>
      <c r="AZ54" s="94"/>
      <c r="BB54" s="94"/>
      <c r="BD54" s="94"/>
      <c r="BE54" s="94"/>
    </row>
    <row r="55" spans="1:57" ht="17.149999999999999" customHeight="1" x14ac:dyDescent="0.45">
      <c r="A55" s="33"/>
      <c r="B55" s="7" t="str">
        <f>$B$7</f>
        <v>Type medewerker 4</v>
      </c>
      <c r="C55" s="70">
        <f t="shared" si="43"/>
        <v>0</v>
      </c>
      <c r="F55" s="2"/>
      <c r="G55" s="94"/>
      <c r="H55" s="94"/>
      <c r="J55" s="94"/>
      <c r="N55" s="94"/>
      <c r="O55" s="94"/>
      <c r="P55" s="94"/>
      <c r="R55" s="94"/>
      <c r="U55" s="94"/>
      <c r="Z55" s="94"/>
      <c r="AB55" s="94"/>
      <c r="AE55" s="94"/>
      <c r="AH55" s="94"/>
      <c r="AI55" s="94"/>
      <c r="AK55" s="94"/>
      <c r="AO55" s="94"/>
      <c r="AR55" s="94"/>
      <c r="AS55" s="94"/>
      <c r="AU55" s="94"/>
      <c r="AW55" s="94"/>
      <c r="AY55" s="94"/>
      <c r="AZ55" s="94"/>
      <c r="BB55" s="94"/>
      <c r="BD55" s="94"/>
      <c r="BE55" s="94"/>
    </row>
    <row r="56" spans="1:57" ht="17.149999999999999" customHeight="1" x14ac:dyDescent="0.45">
      <c r="A56" s="33"/>
      <c r="B56" s="7" t="str">
        <f t="shared" ref="B56:B61" si="44">$B8</f>
        <v>Type medewerker 5</v>
      </c>
      <c r="C56" s="70">
        <f t="shared" si="43"/>
        <v>0</v>
      </c>
      <c r="F56" s="2"/>
      <c r="G56" s="94"/>
      <c r="H56" s="94"/>
      <c r="J56" s="94"/>
      <c r="N56" s="94"/>
      <c r="O56" s="94"/>
      <c r="P56" s="94"/>
      <c r="R56" s="94"/>
      <c r="U56" s="94"/>
      <c r="Z56" s="94"/>
      <c r="AB56" s="94"/>
      <c r="AE56" s="94"/>
      <c r="AH56" s="94"/>
      <c r="AI56" s="94"/>
      <c r="AK56" s="94"/>
      <c r="AO56" s="94"/>
      <c r="AR56" s="94"/>
      <c r="AS56" s="94"/>
      <c r="AU56" s="94"/>
      <c r="AW56" s="94"/>
      <c r="AY56" s="94"/>
      <c r="AZ56" s="94"/>
      <c r="BB56" s="94"/>
      <c r="BD56" s="94"/>
      <c r="BE56" s="94"/>
    </row>
    <row r="57" spans="1:57" ht="17.149999999999999" customHeight="1" x14ac:dyDescent="0.45">
      <c r="A57" s="33"/>
      <c r="B57" s="7" t="str">
        <f t="shared" si="44"/>
        <v>Type medewerker 6</v>
      </c>
      <c r="C57" s="70">
        <f>SUM(D57:BE57)</f>
        <v>0</v>
      </c>
      <c r="F57" s="2"/>
      <c r="G57" s="94"/>
      <c r="H57" s="94"/>
      <c r="J57" s="94"/>
      <c r="N57" s="94"/>
      <c r="O57" s="94"/>
      <c r="P57" s="94"/>
      <c r="R57" s="94"/>
      <c r="U57" s="94"/>
      <c r="Z57" s="94"/>
      <c r="AB57" s="94"/>
      <c r="AE57" s="94"/>
      <c r="AH57" s="94"/>
      <c r="AI57" s="94"/>
      <c r="AK57" s="94"/>
      <c r="AO57" s="94"/>
      <c r="AR57" s="94"/>
      <c r="AS57" s="94"/>
      <c r="AU57" s="94"/>
      <c r="AW57" s="94"/>
      <c r="AY57" s="94"/>
      <c r="AZ57" s="94"/>
      <c r="BB57" s="94"/>
      <c r="BD57" s="94"/>
      <c r="BE57" s="94"/>
    </row>
    <row r="58" spans="1:57" ht="17.149999999999999" customHeight="1" x14ac:dyDescent="0.45">
      <c r="A58" s="33"/>
      <c r="B58" s="7" t="str">
        <f t="shared" si="44"/>
        <v>Type medewerker 7</v>
      </c>
      <c r="C58" s="70">
        <f>SUM(D58:BE58)</f>
        <v>0</v>
      </c>
      <c r="F58" s="2"/>
      <c r="G58" s="94"/>
      <c r="H58" s="94"/>
      <c r="J58" s="94"/>
      <c r="N58" s="94"/>
      <c r="O58" s="94"/>
      <c r="P58" s="94"/>
      <c r="R58" s="94"/>
      <c r="U58" s="94"/>
      <c r="Z58" s="94"/>
      <c r="AB58" s="94"/>
      <c r="AE58" s="94"/>
      <c r="AH58" s="94"/>
      <c r="AI58" s="94"/>
      <c r="AK58" s="94"/>
      <c r="AO58" s="94"/>
      <c r="AR58" s="94"/>
      <c r="AS58" s="94"/>
      <c r="AU58" s="94"/>
      <c r="AW58" s="94"/>
      <c r="AY58" s="94"/>
      <c r="AZ58" s="94"/>
      <c r="BB58" s="94"/>
      <c r="BD58" s="94"/>
      <c r="BE58" s="94"/>
    </row>
    <row r="59" spans="1:57" ht="17.149999999999999" customHeight="1" x14ac:dyDescent="0.45">
      <c r="A59" s="33"/>
      <c r="B59" s="7" t="str">
        <f t="shared" si="44"/>
        <v>Type medewerker 8</v>
      </c>
      <c r="C59" s="70">
        <f>SUM(D59:BE59)</f>
        <v>0</v>
      </c>
      <c r="F59" s="2"/>
      <c r="G59" s="94"/>
      <c r="H59" s="94"/>
      <c r="J59" s="94"/>
      <c r="N59" s="94"/>
      <c r="O59" s="94"/>
      <c r="P59" s="94"/>
      <c r="R59" s="94"/>
      <c r="U59" s="94"/>
      <c r="Z59" s="94"/>
      <c r="AB59" s="94"/>
      <c r="AE59" s="94"/>
      <c r="AH59" s="94"/>
      <c r="AI59" s="94"/>
      <c r="AK59" s="94"/>
      <c r="AO59" s="94"/>
      <c r="AR59" s="94"/>
      <c r="AS59" s="94"/>
      <c r="AU59" s="94"/>
      <c r="AW59" s="94"/>
      <c r="AY59" s="94"/>
      <c r="AZ59" s="94"/>
      <c r="BB59" s="94"/>
      <c r="BD59" s="94"/>
      <c r="BE59" s="94"/>
    </row>
    <row r="60" spans="1:57" ht="17.149999999999999" customHeight="1" x14ac:dyDescent="0.45">
      <c r="A60" s="33"/>
      <c r="B60" s="7" t="str">
        <f t="shared" si="44"/>
        <v>Type medewerker 9</v>
      </c>
      <c r="C60" s="70">
        <f>SUM(D60:BE60)</f>
        <v>0</v>
      </c>
      <c r="F60" s="2"/>
      <c r="G60" s="94"/>
      <c r="H60" s="94"/>
      <c r="J60" s="94"/>
      <c r="N60" s="94"/>
      <c r="O60" s="94"/>
      <c r="P60" s="94"/>
      <c r="R60" s="94"/>
      <c r="U60" s="94"/>
      <c r="Z60" s="94"/>
      <c r="AB60" s="94"/>
      <c r="AE60" s="94"/>
      <c r="AH60" s="94"/>
      <c r="AI60" s="94"/>
      <c r="AK60" s="94"/>
      <c r="AO60" s="94"/>
      <c r="AR60" s="94"/>
      <c r="AS60" s="94"/>
      <c r="AU60" s="94"/>
      <c r="AW60" s="94"/>
      <c r="AY60" s="94"/>
      <c r="AZ60" s="94"/>
      <c r="BB60" s="94"/>
      <c r="BD60" s="94"/>
      <c r="BE60" s="94"/>
    </row>
    <row r="61" spans="1:57" ht="17.149999999999999" customHeight="1" x14ac:dyDescent="0.45">
      <c r="A61" s="33"/>
      <c r="B61" s="7" t="str">
        <f t="shared" si="44"/>
        <v>Type medewerker 10</v>
      </c>
      <c r="C61" s="70">
        <f>SUM(D61:BE61)</f>
        <v>0</v>
      </c>
      <c r="F61" s="2"/>
      <c r="G61" s="94"/>
      <c r="H61" s="94"/>
      <c r="J61" s="94"/>
      <c r="N61" s="94"/>
      <c r="O61" s="94"/>
      <c r="P61" s="94"/>
      <c r="R61" s="94"/>
      <c r="U61" s="94"/>
      <c r="Z61" s="94"/>
      <c r="AB61" s="94"/>
      <c r="AE61" s="94"/>
      <c r="AH61" s="94"/>
      <c r="AI61" s="94"/>
      <c r="AK61" s="94"/>
      <c r="AO61" s="94"/>
      <c r="AR61" s="94"/>
      <c r="AS61" s="94"/>
      <c r="AU61" s="94"/>
      <c r="AW61" s="94"/>
      <c r="AY61" s="94"/>
      <c r="AZ61" s="94"/>
      <c r="BB61" s="94"/>
      <c r="BD61" s="94"/>
      <c r="BE61" s="94"/>
    </row>
    <row r="62" spans="1:57" ht="17.149999999999999" customHeight="1" x14ac:dyDescent="0.45">
      <c r="A62" s="33"/>
      <c r="B62" s="7" t="str">
        <f>$B$14</f>
        <v>Type medewerker 11</v>
      </c>
      <c r="C62" s="70">
        <f t="shared" si="43"/>
        <v>0</v>
      </c>
      <c r="F62" s="2"/>
      <c r="G62" s="94"/>
      <c r="H62" s="94"/>
      <c r="J62" s="94"/>
      <c r="N62" s="94"/>
      <c r="O62" s="94"/>
      <c r="P62" s="94"/>
      <c r="R62" s="94"/>
      <c r="U62" s="94"/>
      <c r="Z62" s="94"/>
      <c r="AB62" s="94"/>
      <c r="AE62" s="94"/>
      <c r="AH62" s="94"/>
      <c r="AI62" s="94"/>
      <c r="AK62" s="94"/>
      <c r="AO62" s="94"/>
      <c r="AR62" s="94"/>
      <c r="AS62" s="94"/>
      <c r="AU62" s="94"/>
      <c r="AW62" s="94"/>
      <c r="AY62" s="94"/>
      <c r="AZ62" s="94"/>
      <c r="BB62" s="94"/>
      <c r="BD62" s="94"/>
      <c r="BE62" s="94"/>
    </row>
    <row r="63" spans="1:57" ht="17.149999999999999" customHeight="1" x14ac:dyDescent="0.45">
      <c r="A63" s="33"/>
      <c r="B63" s="7" t="str">
        <f>$B$15</f>
        <v>Type medewerker 12</v>
      </c>
      <c r="C63" s="70">
        <f t="shared" si="43"/>
        <v>0</v>
      </c>
      <c r="F63" s="2"/>
      <c r="G63" s="94"/>
      <c r="H63" s="94"/>
      <c r="J63" s="94"/>
      <c r="N63" s="94"/>
      <c r="O63" s="94"/>
      <c r="P63" s="94"/>
      <c r="R63" s="94"/>
      <c r="U63" s="94"/>
      <c r="Z63" s="94"/>
      <c r="AB63" s="94"/>
      <c r="AE63" s="94"/>
      <c r="AH63" s="94"/>
      <c r="AI63" s="94"/>
      <c r="AK63" s="94"/>
      <c r="AO63" s="94"/>
      <c r="AR63" s="94"/>
      <c r="AS63" s="94"/>
      <c r="AU63" s="94"/>
      <c r="AW63" s="94"/>
      <c r="AY63" s="94"/>
      <c r="AZ63" s="94"/>
      <c r="BB63" s="94"/>
      <c r="BD63" s="94"/>
      <c r="BE63" s="94"/>
    </row>
    <row r="64" spans="1:57" ht="17.149999999999999" customHeight="1" x14ac:dyDescent="0.45">
      <c r="A64" s="33"/>
      <c r="B64" s="7" t="str">
        <f>$B$16</f>
        <v>Type medewerker 13</v>
      </c>
      <c r="C64" s="70">
        <f t="shared" si="43"/>
        <v>0</v>
      </c>
      <c r="F64" s="2"/>
      <c r="G64" s="94"/>
      <c r="H64" s="94"/>
      <c r="J64" s="94"/>
      <c r="N64" s="94"/>
      <c r="O64" s="94"/>
      <c r="P64" s="94"/>
      <c r="R64" s="94"/>
      <c r="U64" s="94"/>
      <c r="Z64" s="94"/>
      <c r="AB64" s="94"/>
      <c r="AE64" s="94"/>
      <c r="AH64" s="94"/>
      <c r="AI64" s="94"/>
      <c r="AK64" s="94"/>
      <c r="AO64" s="94"/>
      <c r="AR64" s="94"/>
      <c r="AS64" s="94"/>
      <c r="AU64" s="94"/>
      <c r="AW64" s="94"/>
      <c r="AY64" s="94"/>
      <c r="AZ64" s="94"/>
      <c r="BB64" s="94"/>
      <c r="BD64" s="94"/>
      <c r="BE64" s="94"/>
    </row>
    <row r="65" spans="1:57" ht="17.149999999999999" customHeight="1" x14ac:dyDescent="0.45">
      <c r="A65" s="33"/>
      <c r="B65" s="7" t="str">
        <f>$B$17</f>
        <v>Type medewerker 14</v>
      </c>
      <c r="C65" s="70">
        <f t="shared" si="43"/>
        <v>0</v>
      </c>
      <c r="F65" s="2"/>
      <c r="G65" s="94"/>
      <c r="H65" s="94"/>
      <c r="J65" s="94"/>
      <c r="N65" s="94"/>
      <c r="O65" s="94"/>
      <c r="P65" s="94"/>
      <c r="R65" s="94"/>
      <c r="U65" s="94"/>
      <c r="Z65" s="94"/>
      <c r="AB65" s="94"/>
      <c r="AE65" s="94"/>
      <c r="AH65" s="94"/>
      <c r="AI65" s="94"/>
      <c r="AK65" s="94"/>
      <c r="AO65" s="94"/>
      <c r="AR65" s="94"/>
      <c r="AS65" s="94"/>
      <c r="AU65" s="94"/>
      <c r="AW65" s="94"/>
      <c r="AY65" s="94"/>
      <c r="AZ65" s="94"/>
      <c r="BB65" s="94"/>
      <c r="BD65" s="94"/>
      <c r="BE65" s="94"/>
    </row>
    <row r="66" spans="1:57" ht="17.149999999999999" customHeight="1" x14ac:dyDescent="0.45">
      <c r="A66" s="33"/>
      <c r="B66" s="7" t="str">
        <f>$B$18</f>
        <v>Type medewerker 15</v>
      </c>
      <c r="C66" s="70">
        <f t="shared" si="43"/>
        <v>0</v>
      </c>
      <c r="F66" s="2"/>
      <c r="G66" s="94"/>
      <c r="H66" s="94"/>
      <c r="J66" s="94"/>
      <c r="N66" s="94"/>
      <c r="O66" s="94"/>
      <c r="P66" s="94"/>
      <c r="R66" s="94"/>
      <c r="U66" s="94"/>
      <c r="Z66" s="94"/>
      <c r="AB66" s="94"/>
      <c r="AE66" s="94"/>
      <c r="AH66" s="94"/>
      <c r="AI66" s="94"/>
      <c r="AK66" s="94"/>
      <c r="AO66" s="94"/>
      <c r="AR66" s="94"/>
      <c r="AS66" s="94"/>
      <c r="AU66" s="94"/>
      <c r="AW66" s="94"/>
      <c r="AY66" s="94"/>
      <c r="AZ66" s="94"/>
      <c r="BB66" s="94"/>
      <c r="BD66" s="94"/>
      <c r="BE66" s="94"/>
    </row>
    <row r="67" spans="1:57" s="1" customFormat="1" ht="17.149999999999999" customHeight="1" thickBot="1" x14ac:dyDescent="0.5">
      <c r="A67" s="33"/>
      <c r="B67" s="4" t="s">
        <v>135</v>
      </c>
      <c r="C67" s="71">
        <f t="shared" si="43"/>
        <v>0</v>
      </c>
      <c r="D67" s="2"/>
      <c r="E67" s="2"/>
      <c r="F67" s="2"/>
      <c r="G67" s="72">
        <f t="shared" ref="G67:H67" si="45">SUM(G52:G66)</f>
        <v>0</v>
      </c>
      <c r="H67" s="72">
        <f t="shared" si="45"/>
        <v>0</v>
      </c>
      <c r="I67" s="2"/>
      <c r="J67" s="72">
        <f t="shared" ref="J67" si="46">SUM(J52:J66)</f>
        <v>0</v>
      </c>
      <c r="K67" s="2"/>
      <c r="L67" s="2"/>
      <c r="M67" s="2"/>
      <c r="N67" s="72">
        <f t="shared" ref="N67:P67" si="47">SUM(N52:N66)</f>
        <v>0</v>
      </c>
      <c r="O67" s="72">
        <f t="shared" si="47"/>
        <v>0</v>
      </c>
      <c r="P67" s="72">
        <f t="shared" si="47"/>
        <v>0</v>
      </c>
      <c r="Q67" s="2"/>
      <c r="R67" s="72">
        <f t="shared" ref="R67" si="48">SUM(R52:R66)</f>
        <v>0</v>
      </c>
      <c r="S67" s="2"/>
      <c r="T67" s="2"/>
      <c r="U67" s="72">
        <f t="shared" ref="U67" si="49">SUM(U52:U66)</f>
        <v>0</v>
      </c>
      <c r="V67" s="2"/>
      <c r="W67" s="2"/>
      <c r="X67" s="2"/>
      <c r="Y67" s="2"/>
      <c r="Z67" s="72">
        <f t="shared" ref="Z67:AB67" si="50">SUM(Z52:Z66)</f>
        <v>0</v>
      </c>
      <c r="AA67" s="2"/>
      <c r="AB67" s="72">
        <f t="shared" si="50"/>
        <v>0</v>
      </c>
      <c r="AC67" s="2"/>
      <c r="AD67" s="2"/>
      <c r="AE67" s="72">
        <f t="shared" ref="AE67" si="51">SUM(AE52:AE66)</f>
        <v>0</v>
      </c>
      <c r="AF67" s="2"/>
      <c r="AG67" s="2"/>
      <c r="AH67" s="72">
        <f t="shared" ref="AH67:AI67" si="52">SUM(AH52:AH66)</f>
        <v>0</v>
      </c>
      <c r="AI67" s="72">
        <f t="shared" si="52"/>
        <v>0</v>
      </c>
      <c r="AJ67" s="2"/>
      <c r="AK67" s="72">
        <f t="shared" ref="AK67" si="53">SUM(AK52:AK66)</f>
        <v>0</v>
      </c>
      <c r="AL67" s="2"/>
      <c r="AM67" s="2"/>
      <c r="AN67" s="2"/>
      <c r="AO67" s="72">
        <f t="shared" ref="AO67" si="54">SUM(AO52:AO66)</f>
        <v>0</v>
      </c>
      <c r="AP67" s="2"/>
      <c r="AQ67" s="2"/>
      <c r="AR67" s="72">
        <f t="shared" ref="AR67:AS67" si="55">SUM(AR52:AR66)</f>
        <v>0</v>
      </c>
      <c r="AS67" s="72">
        <f t="shared" si="55"/>
        <v>0</v>
      </c>
      <c r="AT67" s="2"/>
      <c r="AU67" s="72">
        <f t="shared" ref="AU67" si="56">SUM(AU52:AU66)</f>
        <v>0</v>
      </c>
      <c r="AV67" s="2"/>
      <c r="AW67" s="72">
        <f t="shared" ref="AW67:BE67" si="57">SUM(AW52:AW66)</f>
        <v>0</v>
      </c>
      <c r="AX67" s="2"/>
      <c r="AY67" s="72">
        <f t="shared" si="57"/>
        <v>0</v>
      </c>
      <c r="AZ67" s="72">
        <f t="shared" si="57"/>
        <v>0</v>
      </c>
      <c r="BA67" s="2"/>
      <c r="BB67" s="72">
        <f t="shared" si="57"/>
        <v>0</v>
      </c>
      <c r="BC67" s="2"/>
      <c r="BD67" s="72">
        <f t="shared" si="57"/>
        <v>0</v>
      </c>
      <c r="BE67" s="72">
        <f t="shared" si="57"/>
        <v>0</v>
      </c>
    </row>
    <row r="68" spans="1:57" ht="5.25" customHeight="1" x14ac:dyDescent="0.45">
      <c r="A68" s="33"/>
      <c r="B68" s="8"/>
      <c r="C68" s="8"/>
      <c r="F68" s="2"/>
      <c r="G68" s="8"/>
      <c r="H68" s="8"/>
      <c r="J68" s="8"/>
      <c r="N68" s="8"/>
      <c r="O68" s="8"/>
      <c r="P68" s="8"/>
      <c r="R68" s="8"/>
      <c r="U68" s="8"/>
      <c r="Z68" s="8"/>
      <c r="AB68" s="8"/>
      <c r="AE68" s="8"/>
      <c r="AH68" s="8"/>
      <c r="AI68" s="8"/>
      <c r="AK68" s="8"/>
      <c r="AO68" s="8"/>
      <c r="AR68" s="8"/>
      <c r="AS68" s="8"/>
      <c r="AU68" s="8"/>
      <c r="AW68" s="8"/>
      <c r="AY68" s="8"/>
      <c r="AZ68" s="8"/>
      <c r="BB68" s="8"/>
      <c r="BD68" s="8"/>
      <c r="BE68" s="8"/>
    </row>
    <row r="69" spans="1:57" s="66" customFormat="1" ht="17.149999999999999" customHeight="1" x14ac:dyDescent="0.45">
      <c r="A69" s="63"/>
      <c r="B69" s="67" t="s">
        <v>136</v>
      </c>
      <c r="C69" s="64"/>
      <c r="D69" s="2"/>
      <c r="E69" s="2"/>
      <c r="F69" s="2"/>
      <c r="G69" s="65"/>
      <c r="H69" s="65"/>
      <c r="I69" s="2"/>
      <c r="J69" s="65"/>
      <c r="K69" s="2"/>
      <c r="L69" s="2"/>
      <c r="M69" s="2"/>
      <c r="N69" s="65"/>
      <c r="O69" s="65"/>
      <c r="P69" s="65"/>
      <c r="Q69" s="2"/>
      <c r="R69" s="65"/>
      <c r="S69" s="2"/>
      <c r="T69" s="2"/>
      <c r="U69" s="65"/>
      <c r="V69" s="2"/>
      <c r="W69" s="2"/>
      <c r="X69" s="2"/>
      <c r="Y69" s="2"/>
      <c r="Z69" s="65"/>
      <c r="AA69" s="2"/>
      <c r="AB69" s="65"/>
      <c r="AC69" s="2"/>
      <c r="AD69" s="2"/>
      <c r="AE69" s="65"/>
      <c r="AF69" s="2"/>
      <c r="AG69" s="2"/>
      <c r="AH69" s="65"/>
      <c r="AI69" s="65"/>
      <c r="AJ69" s="2"/>
      <c r="AK69" s="65"/>
      <c r="AL69" s="2"/>
      <c r="AM69" s="2"/>
      <c r="AN69" s="2"/>
      <c r="AO69" s="65"/>
      <c r="AP69" s="2"/>
      <c r="AQ69" s="2"/>
      <c r="AR69" s="65"/>
      <c r="AS69" s="65"/>
      <c r="AT69" s="2"/>
      <c r="AU69" s="65"/>
      <c r="AV69" s="2"/>
      <c r="AW69" s="65"/>
      <c r="AX69" s="2"/>
      <c r="AY69" s="65"/>
      <c r="AZ69" s="65"/>
      <c r="BA69" s="2"/>
      <c r="BB69" s="65"/>
      <c r="BC69" s="2"/>
      <c r="BD69" s="65"/>
      <c r="BE69" s="65"/>
    </row>
    <row r="70" spans="1:57" ht="17.149999999999999" customHeight="1" x14ac:dyDescent="0.45">
      <c r="A70" s="33"/>
      <c r="B70" s="7" t="s">
        <v>137</v>
      </c>
      <c r="C70" s="73">
        <f>SUM(D70:BE70)</f>
        <v>0</v>
      </c>
      <c r="F70" s="2"/>
      <c r="G70" s="140">
        <f>(($C$4*G52)+($C$5*G53)+($C$6*G54)+($C$7*G55)+($C$8*G56)+($C$9*G57)+($C$10*G58)+($C$11*G59)+($C$12*G60)+($C$13*G61)+($C$14*G62)+($C$15*G63)+($C$16*G64)+($C$17*G65)+($C$18*G66))*Uitgangspunten!$C$3</f>
        <v>0</v>
      </c>
      <c r="H70" s="140">
        <f>(($C$4*H52)+($C$5*H53)+($C$6*H54)+($C$7*H55)+($C$8*H56)+($C$9*H57)+($C$10*H58)+($C$11*H59)+($C$12*H60)+($C$13*H61)+($C$14*H62)+($C$15*H63)+($C$16*H64)+($C$17*H65)+($C$18*H66))*Uitgangspunten!$C$3</f>
        <v>0</v>
      </c>
      <c r="J70" s="140">
        <f>(($C$4*J52)+($C$5*J53)+($C$6*J54)+($C$7*J55)+($C$8*J56)+($C$9*J57)+($C$10*J58)+($C$11*J59)+($C$12*J60)+($C$13*J61)+($C$14*J62)+($C$15*J63)+($C$16*J64)+($C$17*J65)+($C$18*J66))*Uitgangspunten!$C$3</f>
        <v>0</v>
      </c>
      <c r="N70" s="140">
        <f>(($C$4*N52)+($C$5*N53)+($C$6*N54)+($C$7*N55)+($C$8*N56)+($C$9*N57)+($C$10*N58)+($C$11*N59)+($C$12*N60)+($C$13*N61)+($C$14*N62)+($C$15*N63)+($C$16*N64)+($C$17*N65)+($C$18*N66))*Uitgangspunten!$C$3</f>
        <v>0</v>
      </c>
      <c r="O70" s="140">
        <f>(($C$4*O52)+($C$5*O53)+($C$6*O54)+($C$7*O55)+($C$8*O56)+($C$9*O57)+($C$10*O58)+($C$11*O59)+($C$12*O60)+($C$13*O61)+($C$14*O62)+($C$15*O63)+($C$16*O64)+($C$17*O65)+($C$18*O66))*Uitgangspunten!$C$3</f>
        <v>0</v>
      </c>
      <c r="P70" s="140">
        <f>(($C$4*P52)+($C$5*P53)+($C$6*P54)+($C$7*P55)+($C$8*P56)+($C$9*P57)+($C$10*P58)+($C$11*P59)+($C$12*P60)+($C$13*P61)+($C$14*P62)+($C$15*P63)+($C$16*P64)+($C$17*P65)+($C$18*P66))*Uitgangspunten!$C$3</f>
        <v>0</v>
      </c>
      <c r="R70" s="140">
        <f>(($C$4*R52)+($C$5*R53)+($C$6*R54)+($C$7*R55)+($C$8*R56)+($C$9*R57)+($C$10*R58)+($C$11*R59)+($C$12*R60)+($C$13*R61)+($C$14*R62)+($C$15*R63)+($C$16*R64)+($C$17*R65)+($C$18*R66))*Uitgangspunten!$C$3</f>
        <v>0</v>
      </c>
      <c r="U70" s="140">
        <f>(($C$4*U52)+($C$5*U53)+($C$6*U54)+($C$7*U55)+($C$8*U56)+($C$9*U57)+($C$10*U58)+($C$11*U59)+($C$12*U60)+($C$13*U61)+($C$14*U62)+($C$15*U63)+($C$16*U64)+($C$17*U65)+($C$18*U66))*Uitgangspunten!$C$3</f>
        <v>0</v>
      </c>
      <c r="Z70" s="140">
        <f>(($C$4*Z52)+($C$5*Z53)+($C$6*Z54)+($C$7*Z55)+($C$8*Z56)+($C$9*Z57)+($C$10*Z58)+($C$11*Z59)+($C$12*Z60)+($C$13*Z61)+($C$14*Z62)+($C$15*Z63)+($C$16*Z64)+($C$17*Z65)+($C$18*Z66))*Uitgangspunten!$C$3</f>
        <v>0</v>
      </c>
      <c r="AB70" s="140">
        <f>(($C$4*AB52)+($C$5*AB53)+($C$6*AB54)+($C$7*AB55)+($C$8*AB56)+($C$9*AB57)+($C$10*AB58)+($C$11*AB59)+($C$12*AB60)+($C$13*AB61)+($C$14*AB62)+($C$15*AB63)+($C$16*AB64)+($C$17*AB65)+($C$18*AB66))*Uitgangspunten!$C$3</f>
        <v>0</v>
      </c>
      <c r="AE70" s="140">
        <f>(($C$4*AE52)+($C$5*AE53)+($C$6*AE54)+($C$7*AE55)+($C$8*AE56)+($C$9*AE57)+($C$10*AE58)+($C$11*AE59)+($C$12*AE60)+($C$13*AE61)+($C$14*AE62)+($C$15*AE63)+($C$16*AE64)+($C$17*AE65)+($C$18*AE66))*Uitgangspunten!$C$3</f>
        <v>0</v>
      </c>
      <c r="AH70" s="140">
        <f>(($C$4*AH52)+($C$5*AH53)+($C$6*AH54)+($C$7*AH55)+($C$8*AH56)+($C$9*AH57)+($C$10*AH58)+($C$11*AH59)+($C$12*AH60)+($C$13*AH61)+($C$14*AH62)+($C$15*AH63)+($C$16*AH64)+($C$17*AH65)+($C$18*AH66))*Uitgangspunten!$C$3</f>
        <v>0</v>
      </c>
      <c r="AI70" s="140">
        <f>(($C$4*AI52)+($C$5*AI53)+($C$6*AI54)+($C$7*AI55)+($C$8*AI56)+($C$9*AI57)+($C$10*AI58)+($C$11*AI59)+($C$12*AI60)+($C$13*AI61)+($C$14*AI62)+($C$15*AI63)+($C$16*AI64)+($C$17*AI65)+($C$18*AI66))*Uitgangspunten!$C$3</f>
        <v>0</v>
      </c>
      <c r="AK70" s="140">
        <f>(($C$4*AK52)+($C$5*AK53)+($C$6*AK54)+($C$7*AK55)+($C$8*AK56)+($C$9*AK57)+($C$10*AK58)+($C$11*AK59)+($C$12*AK60)+($C$13*AK61)+($C$14*AK62)+($C$15*AK63)+($C$16*AK64)+($C$17*AK65)+($C$18*AK66))*Uitgangspunten!$C$3</f>
        <v>0</v>
      </c>
      <c r="AO70" s="140">
        <f>(($C$4*AO52)+($C$5*AO53)+($C$6*AO54)+($C$7*AO55)+($C$8*AO56)+($C$9*AO57)+($C$10*AO58)+($C$11*AO59)+($C$12*AO60)+($C$13*AO61)+($C$14*AO62)+($C$15*AO63)+($C$16*AO64)+($C$17*AO65)+($C$18*AO66))*Uitgangspunten!$C$3</f>
        <v>0</v>
      </c>
      <c r="AR70" s="140">
        <f>(($C$4*AR52)+($C$5*AR53)+($C$6*AR54)+($C$7*AR55)+($C$8*AR56)+($C$9*AR57)+($C$10*AR58)+($C$11*AR59)+($C$12*AR60)+($C$13*AR61)+($C$14*AR62)+($C$15*AR63)+($C$16*AR64)+($C$17*AR65)+($C$18*AR66))*Uitgangspunten!$C$3</f>
        <v>0</v>
      </c>
      <c r="AS70" s="140">
        <f>(($C$4*AS52)+($C$5*AS53)+($C$6*AS54)+($C$7*AS55)+($C$8*AS56)+($C$9*AS57)+($C$10*AS58)+($C$11*AS59)+($C$12*AS60)+($C$13*AS61)+($C$14*AS62)+($C$15*AS63)+($C$16*AS64)+($C$17*AS65)+($C$18*AS66))*Uitgangspunten!$C$3</f>
        <v>0</v>
      </c>
      <c r="AU70" s="140">
        <f>(($C$4*AU52)+($C$5*AU53)+($C$6*AU54)+($C$7*AU55)+($C$8*AU56)+($C$9*AU57)+($C$10*AU58)+($C$11*AU59)+($C$12*AU60)+($C$13*AU61)+($C$14*AU62)+($C$15*AU63)+($C$16*AU64)+($C$17*AU65)+($C$18*AU66))*Uitgangspunten!$C$3</f>
        <v>0</v>
      </c>
      <c r="AW70" s="140">
        <f>(($C$4*AW52)+($C$5*AW53)+($C$6*AW54)+($C$7*AW55)+($C$8*AW56)+($C$9*AW57)+($C$10*AW58)+($C$11*AW59)+($C$12*AW60)+($C$13*AW61)+($C$14*AW62)+($C$15*AW63)+($C$16*AW64)+($C$17*AW65)+($C$18*AW66))*Uitgangspunten!$C$3</f>
        <v>0</v>
      </c>
      <c r="AY70" s="140">
        <f>(($C$4*AY52)+($C$5*AY53)+($C$6*AY54)+($C$7*AY55)+($C$8*AY56)+($C$9*AY57)+($C$10*AY58)+($C$11*AY59)+($C$12*AY60)+($C$13*AY61)+($C$14*AY62)+($C$15*AY63)+($C$16*AY64)+($C$17*AY65)+($C$18*AY66))*Uitgangspunten!$C$3</f>
        <v>0</v>
      </c>
      <c r="AZ70" s="140">
        <f>(($C$4*AZ52)+($C$5*AZ53)+($C$6*AZ54)+($C$7*AZ55)+($C$8*AZ56)+($C$9*AZ57)+($C$10*AZ58)+($C$11*AZ59)+($C$12*AZ60)+($C$13*AZ61)+($C$14*AZ62)+($C$15*AZ63)+($C$16*AZ64)+($C$17*AZ65)+($C$18*AZ66))*Uitgangspunten!$C$3</f>
        <v>0</v>
      </c>
      <c r="BB70" s="140">
        <f>(($C$4*BB52)+($C$5*BB53)+($C$6*BB54)+($C$7*BB55)+($C$8*BB56)+($C$9*BB57)+($C$10*BB58)+($C$11*BB59)+($C$12*BB60)+($C$13*BB61)+($C$14*BB62)+($C$15*BB63)+($C$16*BB64)+($C$17*BB65)+($C$18*BB66))*Uitgangspunten!$C$3</f>
        <v>0</v>
      </c>
      <c r="BD70" s="140">
        <f>(($C$4*BD52)+($C$5*BD53)+($C$6*BD54)+($C$7*BD55)+($C$8*BD56)+($C$9*BD57)+($C$10*BD58)+($C$11*BD59)+($C$12*BD60)+($C$13*BD61)+($C$14*BD62)+($C$15*BD63)+($C$16*BD64)+($C$17*BD65)+($C$18*BD66))*Uitgangspunten!$C$3</f>
        <v>0</v>
      </c>
      <c r="BE70" s="140">
        <f>(($C$4*BE52)+($C$5*BE53)+($C$6*BE54)+($C$7*BE55)+($C$8*BE56)+($C$9*BE57)+($C$10*BE58)+($C$11*BE59)+($C$12*BE60)+($C$13*BE61)+($C$14*BE62)+($C$15*BE63)+($C$16*BE64)+($C$17*BE65)+($C$18*BE66))*Uitgangspunten!$C$3</f>
        <v>0</v>
      </c>
    </row>
    <row r="71" spans="1:57" ht="17.149999999999999" customHeight="1" x14ac:dyDescent="0.45">
      <c r="A71" s="33"/>
      <c r="B71" s="7" t="s">
        <v>138</v>
      </c>
      <c r="C71" s="73">
        <f t="shared" ref="C71:C74" si="58">SUM(D71:BE71)</f>
        <v>0</v>
      </c>
      <c r="F71" s="2"/>
      <c r="G71" s="96"/>
      <c r="H71" s="96"/>
      <c r="J71" s="96"/>
      <c r="N71" s="96"/>
      <c r="O71" s="96"/>
      <c r="P71" s="96"/>
      <c r="R71" s="96"/>
      <c r="U71" s="96"/>
      <c r="Z71" s="96"/>
      <c r="AB71" s="96"/>
      <c r="AE71" s="96"/>
      <c r="AH71" s="96"/>
      <c r="AI71" s="96"/>
      <c r="AK71" s="96"/>
      <c r="AO71" s="96"/>
      <c r="AR71" s="96"/>
      <c r="AS71" s="96"/>
      <c r="AU71" s="96"/>
      <c r="AW71" s="96"/>
      <c r="AY71" s="96"/>
      <c r="AZ71" s="96"/>
      <c r="BB71" s="96"/>
      <c r="BD71" s="96"/>
      <c r="BE71" s="96"/>
    </row>
    <row r="72" spans="1:57" ht="17.149999999999999" customHeight="1" x14ac:dyDescent="0.45">
      <c r="A72" s="33"/>
      <c r="B72" s="7" t="s">
        <v>139</v>
      </c>
      <c r="C72" s="73">
        <f t="shared" si="58"/>
        <v>0</v>
      </c>
      <c r="F72" s="2"/>
      <c r="G72" s="96"/>
      <c r="H72" s="96"/>
      <c r="J72" s="96"/>
      <c r="N72" s="96"/>
      <c r="O72" s="96"/>
      <c r="P72" s="96"/>
      <c r="R72" s="96"/>
      <c r="U72" s="96"/>
      <c r="Z72" s="96"/>
      <c r="AB72" s="96"/>
      <c r="AE72" s="96"/>
      <c r="AH72" s="96"/>
      <c r="AI72" s="96"/>
      <c r="AK72" s="96"/>
      <c r="AO72" s="96"/>
      <c r="AR72" s="96"/>
      <c r="AS72" s="96"/>
      <c r="AU72" s="96"/>
      <c r="AW72" s="96"/>
      <c r="AY72" s="96"/>
      <c r="AZ72" s="96"/>
      <c r="BB72" s="96"/>
      <c r="BD72" s="96"/>
      <c r="BE72" s="96"/>
    </row>
    <row r="73" spans="1:57" ht="17.149999999999999" customHeight="1" x14ac:dyDescent="0.45">
      <c r="A73" s="33"/>
      <c r="B73" s="74" t="s">
        <v>140</v>
      </c>
      <c r="C73" s="75">
        <f t="shared" si="58"/>
        <v>0</v>
      </c>
      <c r="F73" s="2"/>
      <c r="G73" s="73">
        <f t="shared" ref="G73:H73" si="59">(G70+G71+G72)*$C$20</f>
        <v>0</v>
      </c>
      <c r="H73" s="73">
        <f t="shared" si="59"/>
        <v>0</v>
      </c>
      <c r="J73" s="73">
        <f t="shared" ref="J73" si="60">(J70+J71+J72)*$C$20</f>
        <v>0</v>
      </c>
      <c r="N73" s="73">
        <f t="shared" ref="N73:P73" si="61">(N70+N71+N72)*$C$20</f>
        <v>0</v>
      </c>
      <c r="O73" s="73">
        <f t="shared" si="61"/>
        <v>0</v>
      </c>
      <c r="P73" s="73">
        <f t="shared" si="61"/>
        <v>0</v>
      </c>
      <c r="R73" s="73">
        <f t="shared" ref="R73" si="62">(R70+R71+R72)*$C$20</f>
        <v>0</v>
      </c>
      <c r="U73" s="73">
        <f t="shared" ref="U73" si="63">(U70+U71+U72)*$C$20</f>
        <v>0</v>
      </c>
      <c r="Z73" s="73">
        <f t="shared" ref="Z73:AB73" si="64">(Z70+Z71+Z72)*$C$20</f>
        <v>0</v>
      </c>
      <c r="AB73" s="73">
        <f t="shared" si="64"/>
        <v>0</v>
      </c>
      <c r="AE73" s="73">
        <f t="shared" ref="AE73" si="65">(AE70+AE71+AE72)*$C$20</f>
        <v>0</v>
      </c>
      <c r="AH73" s="73">
        <f t="shared" ref="AH73:AI73" si="66">(AH70+AH71+AH72)*$C$20</f>
        <v>0</v>
      </c>
      <c r="AI73" s="73">
        <f t="shared" si="66"/>
        <v>0</v>
      </c>
      <c r="AK73" s="73">
        <f t="shared" ref="AK73" si="67">(AK70+AK71+AK72)*$C$20</f>
        <v>0</v>
      </c>
      <c r="AO73" s="73">
        <f t="shared" ref="AO73" si="68">(AO70+AO71+AO72)*$C$20</f>
        <v>0</v>
      </c>
      <c r="AR73" s="73">
        <f t="shared" ref="AR73:AS73" si="69">(AR70+AR71+AR72)*$C$20</f>
        <v>0</v>
      </c>
      <c r="AS73" s="73">
        <f t="shared" si="69"/>
        <v>0</v>
      </c>
      <c r="AU73" s="73">
        <f t="shared" ref="AU73" si="70">(AU70+AU71+AU72)*$C$20</f>
        <v>0</v>
      </c>
      <c r="AW73" s="73">
        <f t="shared" ref="AW73:BE73" si="71">(AW70+AW71+AW72)*$C$20</f>
        <v>0</v>
      </c>
      <c r="AY73" s="73">
        <f t="shared" si="71"/>
        <v>0</v>
      </c>
      <c r="AZ73" s="73">
        <f t="shared" si="71"/>
        <v>0</v>
      </c>
      <c r="BB73" s="73">
        <f t="shared" si="71"/>
        <v>0</v>
      </c>
      <c r="BD73" s="73">
        <f t="shared" si="71"/>
        <v>0</v>
      </c>
      <c r="BE73" s="73">
        <f t="shared" si="71"/>
        <v>0</v>
      </c>
    </row>
    <row r="74" spans="1:57" s="76" customFormat="1" ht="17.149999999999999" customHeight="1" thickBot="1" x14ac:dyDescent="0.5">
      <c r="A74" s="63"/>
      <c r="B74" s="4" t="s">
        <v>141</v>
      </c>
      <c r="C74" s="139">
        <f t="shared" si="58"/>
        <v>0</v>
      </c>
      <c r="D74" s="2"/>
      <c r="E74" s="2"/>
      <c r="F74" s="2"/>
      <c r="G74" s="139">
        <f t="shared" ref="G74:H74" si="72">SUM(G70:G73)</f>
        <v>0</v>
      </c>
      <c r="H74" s="139">
        <f t="shared" si="72"/>
        <v>0</v>
      </c>
      <c r="I74" s="2"/>
      <c r="J74" s="139">
        <f t="shared" ref="J74" si="73">SUM(J70:J73)</f>
        <v>0</v>
      </c>
      <c r="K74" s="2"/>
      <c r="L74" s="2"/>
      <c r="M74" s="2"/>
      <c r="N74" s="139">
        <f t="shared" ref="N74:P74" si="74">SUM(N70:N73)</f>
        <v>0</v>
      </c>
      <c r="O74" s="139">
        <f t="shared" si="74"/>
        <v>0</v>
      </c>
      <c r="P74" s="139">
        <f t="shared" si="74"/>
        <v>0</v>
      </c>
      <c r="Q74" s="2"/>
      <c r="R74" s="139">
        <f t="shared" ref="R74" si="75">SUM(R70:R73)</f>
        <v>0</v>
      </c>
      <c r="S74" s="2"/>
      <c r="T74" s="2"/>
      <c r="U74" s="139">
        <f t="shared" ref="U74" si="76">SUM(U70:U73)</f>
        <v>0</v>
      </c>
      <c r="V74" s="2"/>
      <c r="W74" s="2"/>
      <c r="X74" s="2"/>
      <c r="Y74" s="2"/>
      <c r="Z74" s="139">
        <f t="shared" ref="Z74:AB74" si="77">SUM(Z70:Z73)</f>
        <v>0</v>
      </c>
      <c r="AA74" s="2"/>
      <c r="AB74" s="139">
        <f t="shared" si="77"/>
        <v>0</v>
      </c>
      <c r="AC74" s="2"/>
      <c r="AD74" s="2"/>
      <c r="AE74" s="139">
        <f t="shared" ref="AE74" si="78">SUM(AE70:AE73)</f>
        <v>0</v>
      </c>
      <c r="AF74" s="2"/>
      <c r="AG74" s="2"/>
      <c r="AH74" s="139">
        <f t="shared" ref="AH74:AI74" si="79">SUM(AH70:AH73)</f>
        <v>0</v>
      </c>
      <c r="AI74" s="139">
        <f t="shared" si="79"/>
        <v>0</v>
      </c>
      <c r="AJ74" s="2"/>
      <c r="AK74" s="139">
        <f t="shared" ref="AK74" si="80">SUM(AK70:AK73)</f>
        <v>0</v>
      </c>
      <c r="AL74" s="2"/>
      <c r="AM74" s="2"/>
      <c r="AN74" s="2"/>
      <c r="AO74" s="139">
        <f t="shared" ref="AO74" si="81">SUM(AO70:AO73)</f>
        <v>0</v>
      </c>
      <c r="AP74" s="2"/>
      <c r="AQ74" s="2"/>
      <c r="AR74" s="139">
        <f t="shared" ref="AR74:AS74" si="82">SUM(AR70:AR73)</f>
        <v>0</v>
      </c>
      <c r="AS74" s="139">
        <f t="shared" si="82"/>
        <v>0</v>
      </c>
      <c r="AT74" s="2"/>
      <c r="AU74" s="139">
        <f t="shared" ref="AU74" si="83">SUM(AU70:AU73)</f>
        <v>0</v>
      </c>
      <c r="AV74" s="2"/>
      <c r="AW74" s="139">
        <f t="shared" ref="AW74:BE74" si="84">SUM(AW70:AW73)</f>
        <v>0</v>
      </c>
      <c r="AX74" s="2"/>
      <c r="AY74" s="139">
        <f t="shared" si="84"/>
        <v>0</v>
      </c>
      <c r="AZ74" s="139">
        <f t="shared" si="84"/>
        <v>0</v>
      </c>
      <c r="BA74" s="2"/>
      <c r="BB74" s="139">
        <f t="shared" si="84"/>
        <v>0</v>
      </c>
      <c r="BC74" s="2"/>
      <c r="BD74" s="139">
        <f t="shared" si="84"/>
        <v>0</v>
      </c>
      <c r="BE74" s="139">
        <f t="shared" si="84"/>
        <v>0</v>
      </c>
    </row>
    <row r="75" spans="1:57" ht="5.25" customHeight="1" x14ac:dyDescent="0.45">
      <c r="F75" s="2"/>
    </row>
    <row r="76" spans="1:57" s="60" customFormat="1" ht="17.149999999999999" customHeight="1" x14ac:dyDescent="0.45">
      <c r="A76" s="57"/>
      <c r="B76" s="58" t="str">
        <f>'Cluster H &amp; V'!B39</f>
        <v>Pandbezetting 30% - 40%</v>
      </c>
      <c r="C76" s="58"/>
      <c r="D76" s="2"/>
      <c r="E76" s="2"/>
      <c r="F76" s="2"/>
      <c r="G76" s="59"/>
      <c r="H76" s="59"/>
      <c r="I76" s="2"/>
      <c r="J76" s="59"/>
      <c r="K76" s="2"/>
      <c r="L76" s="2"/>
      <c r="M76" s="2"/>
      <c r="N76" s="59"/>
      <c r="O76" s="59"/>
      <c r="P76" s="59"/>
      <c r="Q76" s="2"/>
      <c r="R76" s="59"/>
      <c r="S76" s="2"/>
      <c r="T76" s="2"/>
      <c r="U76" s="59"/>
      <c r="V76" s="2"/>
      <c r="W76" s="2"/>
      <c r="X76" s="2"/>
      <c r="Y76" s="2"/>
      <c r="Z76" s="59"/>
      <c r="AA76" s="2"/>
      <c r="AB76" s="59"/>
      <c r="AC76" s="2"/>
      <c r="AD76" s="2"/>
      <c r="AE76" s="59"/>
      <c r="AF76" s="2"/>
      <c r="AG76" s="2"/>
      <c r="AH76" s="59"/>
      <c r="AI76" s="59"/>
      <c r="AJ76" s="2"/>
      <c r="AK76" s="59"/>
      <c r="AL76" s="2"/>
      <c r="AM76" s="2"/>
      <c r="AN76" s="2"/>
      <c r="AO76" s="59"/>
      <c r="AP76" s="2"/>
      <c r="AQ76" s="2"/>
      <c r="AR76" s="59"/>
      <c r="AS76" s="59"/>
      <c r="AT76" s="2"/>
      <c r="AU76" s="59"/>
      <c r="AV76" s="2"/>
      <c r="AW76" s="59"/>
      <c r="AX76" s="2"/>
      <c r="AY76" s="59"/>
      <c r="AZ76" s="59"/>
      <c r="BA76" s="2"/>
      <c r="BB76" s="59"/>
      <c r="BC76" s="2"/>
      <c r="BD76" s="59"/>
      <c r="BE76" s="59"/>
    </row>
    <row r="77" spans="1:57" ht="5.25" customHeight="1" x14ac:dyDescent="0.45">
      <c r="A77" s="33"/>
      <c r="B77" s="8"/>
      <c r="C77" s="8"/>
      <c r="F77" s="2"/>
      <c r="G77" s="8"/>
      <c r="H77" s="8"/>
      <c r="J77" s="8"/>
      <c r="N77" s="8"/>
      <c r="O77" s="8"/>
      <c r="P77" s="8"/>
      <c r="R77" s="8"/>
      <c r="U77" s="8"/>
      <c r="Z77" s="8"/>
      <c r="AB77" s="8"/>
      <c r="AE77" s="8"/>
      <c r="AH77" s="8"/>
      <c r="AI77" s="8"/>
      <c r="AK77" s="8"/>
      <c r="AO77" s="8"/>
      <c r="AR77" s="8"/>
      <c r="AS77" s="8"/>
      <c r="AU77" s="8"/>
      <c r="AW77" s="8"/>
      <c r="AY77" s="8"/>
      <c r="AZ77" s="8"/>
      <c r="BB77" s="8"/>
      <c r="BD77" s="8"/>
      <c r="BE77" s="8"/>
    </row>
    <row r="78" spans="1:57" s="66" customFormat="1" ht="17.149999999999999" customHeight="1" x14ac:dyDescent="0.45">
      <c r="A78" s="63"/>
      <c r="B78" s="67" t="s">
        <v>134</v>
      </c>
      <c r="C78" s="64"/>
      <c r="D78" s="2"/>
      <c r="E78" s="2"/>
      <c r="F78" s="2"/>
      <c r="G78" s="65"/>
      <c r="H78" s="65"/>
      <c r="I78" s="2"/>
      <c r="J78" s="65"/>
      <c r="K78" s="2"/>
      <c r="L78" s="2"/>
      <c r="M78" s="2"/>
      <c r="N78" s="65"/>
      <c r="O78" s="65"/>
      <c r="P78" s="65"/>
      <c r="Q78" s="2"/>
      <c r="R78" s="65"/>
      <c r="S78" s="2"/>
      <c r="T78" s="2"/>
      <c r="U78" s="65"/>
      <c r="V78" s="2"/>
      <c r="W78" s="2"/>
      <c r="X78" s="2"/>
      <c r="Y78" s="2"/>
      <c r="Z78" s="65"/>
      <c r="AA78" s="2"/>
      <c r="AB78" s="65"/>
      <c r="AC78" s="2"/>
      <c r="AD78" s="2"/>
      <c r="AE78" s="65"/>
      <c r="AF78" s="2"/>
      <c r="AG78" s="2"/>
      <c r="AH78" s="65"/>
      <c r="AI78" s="65"/>
      <c r="AJ78" s="2"/>
      <c r="AK78" s="65"/>
      <c r="AL78" s="2"/>
      <c r="AM78" s="2"/>
      <c r="AN78" s="2"/>
      <c r="AO78" s="65"/>
      <c r="AP78" s="2"/>
      <c r="AQ78" s="2"/>
      <c r="AR78" s="65"/>
      <c r="AS78" s="65"/>
      <c r="AT78" s="2"/>
      <c r="AU78" s="65"/>
      <c r="AV78" s="2"/>
      <c r="AW78" s="65"/>
      <c r="AX78" s="2"/>
      <c r="AY78" s="65"/>
      <c r="AZ78" s="65"/>
      <c r="BA78" s="2"/>
      <c r="BB78" s="65"/>
      <c r="BC78" s="2"/>
      <c r="BD78" s="65"/>
      <c r="BE78" s="65"/>
    </row>
    <row r="79" spans="1:57" ht="17.149999999999999" customHeight="1" x14ac:dyDescent="0.45">
      <c r="A79" s="33"/>
      <c r="B79" s="6" t="str">
        <f>$B$4</f>
        <v>Type medewerker 1</v>
      </c>
      <c r="C79" s="69">
        <f t="shared" ref="C79:C94" si="85">SUM(D79:BE79)</f>
        <v>0</v>
      </c>
      <c r="F79" s="2"/>
      <c r="G79" s="93"/>
      <c r="H79" s="93"/>
      <c r="J79" s="93"/>
      <c r="N79" s="93"/>
      <c r="O79" s="93"/>
      <c r="P79" s="93"/>
      <c r="R79" s="93"/>
      <c r="U79" s="93"/>
      <c r="Z79" s="93"/>
      <c r="AB79" s="93"/>
      <c r="AE79" s="93"/>
      <c r="AH79" s="93"/>
      <c r="AI79" s="93"/>
      <c r="AK79" s="93"/>
      <c r="AO79" s="93"/>
      <c r="AR79" s="93"/>
      <c r="AS79" s="93"/>
      <c r="AU79" s="93"/>
      <c r="AW79" s="93"/>
      <c r="AY79" s="93"/>
      <c r="AZ79" s="93"/>
      <c r="BB79" s="93"/>
      <c r="BD79" s="93"/>
      <c r="BE79" s="93"/>
    </row>
    <row r="80" spans="1:57" ht="17.149999999999999" customHeight="1" x14ac:dyDescent="0.45">
      <c r="A80" s="33"/>
      <c r="B80" s="7" t="str">
        <f>$B$5</f>
        <v>Type medewerker 2</v>
      </c>
      <c r="C80" s="70">
        <f t="shared" si="85"/>
        <v>0</v>
      </c>
      <c r="F80" s="2"/>
      <c r="G80" s="94"/>
      <c r="H80" s="94"/>
      <c r="J80" s="94"/>
      <c r="N80" s="94"/>
      <c r="O80" s="94"/>
      <c r="P80" s="94"/>
      <c r="R80" s="94"/>
      <c r="U80" s="94"/>
      <c r="Z80" s="94"/>
      <c r="AB80" s="94"/>
      <c r="AE80" s="94"/>
      <c r="AH80" s="94"/>
      <c r="AI80" s="94"/>
      <c r="AK80" s="94"/>
      <c r="AO80" s="94"/>
      <c r="AR80" s="94"/>
      <c r="AS80" s="94"/>
      <c r="AU80" s="94"/>
      <c r="AW80" s="94"/>
      <c r="AY80" s="94"/>
      <c r="AZ80" s="94"/>
      <c r="BB80" s="94"/>
      <c r="BD80" s="94"/>
      <c r="BE80" s="94"/>
    </row>
    <row r="81" spans="1:57" ht="17.149999999999999" customHeight="1" x14ac:dyDescent="0.45">
      <c r="A81" s="33"/>
      <c r="B81" s="7" t="str">
        <f>$B$6</f>
        <v>Type medewerker 3</v>
      </c>
      <c r="C81" s="70">
        <f t="shared" si="85"/>
        <v>0</v>
      </c>
      <c r="F81" s="2"/>
      <c r="G81" s="94"/>
      <c r="H81" s="94"/>
      <c r="J81" s="94"/>
      <c r="N81" s="94"/>
      <c r="O81" s="94"/>
      <c r="P81" s="94"/>
      <c r="R81" s="94"/>
      <c r="U81" s="94"/>
      <c r="Z81" s="94"/>
      <c r="AB81" s="94"/>
      <c r="AE81" s="94"/>
      <c r="AH81" s="94"/>
      <c r="AI81" s="94"/>
      <c r="AK81" s="94"/>
      <c r="AO81" s="94"/>
      <c r="AR81" s="94"/>
      <c r="AS81" s="94"/>
      <c r="AU81" s="94"/>
      <c r="AW81" s="94"/>
      <c r="AY81" s="94"/>
      <c r="AZ81" s="94"/>
      <c r="BB81" s="94"/>
      <c r="BD81" s="94"/>
      <c r="BE81" s="94"/>
    </row>
    <row r="82" spans="1:57" ht="17.149999999999999" customHeight="1" x14ac:dyDescent="0.45">
      <c r="A82" s="33"/>
      <c r="B82" s="7" t="str">
        <f>$B$7</f>
        <v>Type medewerker 4</v>
      </c>
      <c r="C82" s="70">
        <f t="shared" si="85"/>
        <v>0</v>
      </c>
      <c r="F82" s="2"/>
      <c r="G82" s="94"/>
      <c r="H82" s="94"/>
      <c r="J82" s="94"/>
      <c r="N82" s="94"/>
      <c r="O82" s="94"/>
      <c r="P82" s="94"/>
      <c r="R82" s="94"/>
      <c r="U82" s="94"/>
      <c r="Z82" s="94"/>
      <c r="AB82" s="94"/>
      <c r="AE82" s="94"/>
      <c r="AH82" s="94"/>
      <c r="AI82" s="94"/>
      <c r="AK82" s="94"/>
      <c r="AO82" s="94"/>
      <c r="AR82" s="94"/>
      <c r="AS82" s="94"/>
      <c r="AU82" s="94"/>
      <c r="AW82" s="94"/>
      <c r="AY82" s="94"/>
      <c r="AZ82" s="94"/>
      <c r="BB82" s="94"/>
      <c r="BD82" s="94"/>
      <c r="BE82" s="94"/>
    </row>
    <row r="83" spans="1:57" ht="17.149999999999999" customHeight="1" x14ac:dyDescent="0.45">
      <c r="A83" s="33"/>
      <c r="B83" s="7" t="str">
        <f t="shared" ref="B83:B88" si="86">$B8</f>
        <v>Type medewerker 5</v>
      </c>
      <c r="C83" s="70">
        <f t="shared" si="85"/>
        <v>0</v>
      </c>
      <c r="F83" s="2"/>
      <c r="G83" s="94"/>
      <c r="H83" s="94"/>
      <c r="J83" s="94"/>
      <c r="N83" s="94"/>
      <c r="O83" s="94"/>
      <c r="P83" s="94"/>
      <c r="R83" s="94"/>
      <c r="U83" s="94"/>
      <c r="Z83" s="94"/>
      <c r="AB83" s="94"/>
      <c r="AE83" s="94"/>
      <c r="AH83" s="94"/>
      <c r="AI83" s="94"/>
      <c r="AK83" s="94"/>
      <c r="AO83" s="94"/>
      <c r="AR83" s="94"/>
      <c r="AS83" s="94"/>
      <c r="AU83" s="94"/>
      <c r="AW83" s="94"/>
      <c r="AY83" s="94"/>
      <c r="AZ83" s="94"/>
      <c r="BB83" s="94"/>
      <c r="BD83" s="94"/>
      <c r="BE83" s="94"/>
    </row>
    <row r="84" spans="1:57" ht="17.149999999999999" customHeight="1" x14ac:dyDescent="0.45">
      <c r="A84" s="33"/>
      <c r="B84" s="7" t="str">
        <f t="shared" si="86"/>
        <v>Type medewerker 6</v>
      </c>
      <c r="C84" s="70">
        <f>SUM(D84:BE84)</f>
        <v>0</v>
      </c>
      <c r="F84" s="2"/>
      <c r="G84" s="94"/>
      <c r="H84" s="94"/>
      <c r="J84" s="94"/>
      <c r="N84" s="94"/>
      <c r="O84" s="94"/>
      <c r="P84" s="94"/>
      <c r="R84" s="94"/>
      <c r="U84" s="94"/>
      <c r="Z84" s="94"/>
      <c r="AB84" s="94"/>
      <c r="AE84" s="94"/>
      <c r="AH84" s="94"/>
      <c r="AI84" s="94"/>
      <c r="AK84" s="94"/>
      <c r="AO84" s="94"/>
      <c r="AR84" s="94"/>
      <c r="AS84" s="94"/>
      <c r="AU84" s="94"/>
      <c r="AW84" s="94"/>
      <c r="AY84" s="94"/>
      <c r="AZ84" s="94"/>
      <c r="BB84" s="94"/>
      <c r="BD84" s="94"/>
      <c r="BE84" s="94"/>
    </row>
    <row r="85" spans="1:57" ht="17.149999999999999" customHeight="1" x14ac:dyDescent="0.45">
      <c r="A85" s="33"/>
      <c r="B85" s="7" t="str">
        <f t="shared" si="86"/>
        <v>Type medewerker 7</v>
      </c>
      <c r="C85" s="70">
        <f>SUM(D85:BE85)</f>
        <v>0</v>
      </c>
      <c r="F85" s="2"/>
      <c r="G85" s="94"/>
      <c r="H85" s="94"/>
      <c r="J85" s="94"/>
      <c r="N85" s="94"/>
      <c r="O85" s="94"/>
      <c r="P85" s="94"/>
      <c r="R85" s="94"/>
      <c r="U85" s="94"/>
      <c r="Z85" s="94"/>
      <c r="AB85" s="94"/>
      <c r="AE85" s="94"/>
      <c r="AH85" s="94"/>
      <c r="AI85" s="94"/>
      <c r="AK85" s="94"/>
      <c r="AO85" s="94"/>
      <c r="AR85" s="94"/>
      <c r="AS85" s="94"/>
      <c r="AU85" s="94"/>
      <c r="AW85" s="94"/>
      <c r="AY85" s="94"/>
      <c r="AZ85" s="94"/>
      <c r="BB85" s="94"/>
      <c r="BD85" s="94"/>
      <c r="BE85" s="94"/>
    </row>
    <row r="86" spans="1:57" ht="17.149999999999999" customHeight="1" x14ac:dyDescent="0.45">
      <c r="A86" s="33"/>
      <c r="B86" s="7" t="str">
        <f t="shared" si="86"/>
        <v>Type medewerker 8</v>
      </c>
      <c r="C86" s="70">
        <f>SUM(D86:BE86)</f>
        <v>0</v>
      </c>
      <c r="F86" s="2"/>
      <c r="G86" s="94"/>
      <c r="H86" s="94"/>
      <c r="J86" s="94"/>
      <c r="N86" s="94"/>
      <c r="O86" s="94"/>
      <c r="P86" s="94"/>
      <c r="R86" s="94"/>
      <c r="U86" s="94"/>
      <c r="Z86" s="94"/>
      <c r="AB86" s="94"/>
      <c r="AE86" s="94"/>
      <c r="AH86" s="94"/>
      <c r="AI86" s="94"/>
      <c r="AK86" s="94"/>
      <c r="AO86" s="94"/>
      <c r="AR86" s="94"/>
      <c r="AS86" s="94"/>
      <c r="AU86" s="94"/>
      <c r="AW86" s="94"/>
      <c r="AY86" s="94"/>
      <c r="AZ86" s="94"/>
      <c r="BB86" s="94"/>
      <c r="BD86" s="94"/>
      <c r="BE86" s="94"/>
    </row>
    <row r="87" spans="1:57" ht="17.149999999999999" customHeight="1" x14ac:dyDescent="0.45">
      <c r="A87" s="33"/>
      <c r="B87" s="7" t="str">
        <f t="shared" si="86"/>
        <v>Type medewerker 9</v>
      </c>
      <c r="C87" s="70">
        <f>SUM(D87:BE87)</f>
        <v>0</v>
      </c>
      <c r="F87" s="2"/>
      <c r="G87" s="94"/>
      <c r="H87" s="94"/>
      <c r="J87" s="94"/>
      <c r="N87" s="94"/>
      <c r="O87" s="94"/>
      <c r="P87" s="94"/>
      <c r="R87" s="94"/>
      <c r="U87" s="94"/>
      <c r="Z87" s="94"/>
      <c r="AB87" s="94"/>
      <c r="AE87" s="94"/>
      <c r="AH87" s="94"/>
      <c r="AI87" s="94"/>
      <c r="AK87" s="94"/>
      <c r="AO87" s="94"/>
      <c r="AR87" s="94"/>
      <c r="AS87" s="94"/>
      <c r="AU87" s="94"/>
      <c r="AW87" s="94"/>
      <c r="AY87" s="94"/>
      <c r="AZ87" s="94"/>
      <c r="BB87" s="94"/>
      <c r="BD87" s="94"/>
      <c r="BE87" s="94"/>
    </row>
    <row r="88" spans="1:57" ht="17.149999999999999" customHeight="1" x14ac:dyDescent="0.45">
      <c r="A88" s="33"/>
      <c r="B88" s="7" t="str">
        <f t="shared" si="86"/>
        <v>Type medewerker 10</v>
      </c>
      <c r="C88" s="70">
        <f>SUM(D88:BE88)</f>
        <v>0</v>
      </c>
      <c r="F88" s="2"/>
      <c r="G88" s="94"/>
      <c r="H88" s="94"/>
      <c r="J88" s="94"/>
      <c r="N88" s="94"/>
      <c r="O88" s="94"/>
      <c r="P88" s="94"/>
      <c r="R88" s="94"/>
      <c r="U88" s="94"/>
      <c r="Z88" s="94"/>
      <c r="AB88" s="94"/>
      <c r="AE88" s="94"/>
      <c r="AH88" s="94"/>
      <c r="AI88" s="94"/>
      <c r="AK88" s="94"/>
      <c r="AO88" s="94"/>
      <c r="AR88" s="94"/>
      <c r="AS88" s="94"/>
      <c r="AU88" s="94"/>
      <c r="AW88" s="94"/>
      <c r="AY88" s="94"/>
      <c r="AZ88" s="94"/>
      <c r="BB88" s="94"/>
      <c r="BD88" s="94"/>
      <c r="BE88" s="94"/>
    </row>
    <row r="89" spans="1:57" ht="17.149999999999999" customHeight="1" x14ac:dyDescent="0.45">
      <c r="A89" s="33"/>
      <c r="B89" s="7" t="str">
        <f>$B$14</f>
        <v>Type medewerker 11</v>
      </c>
      <c r="C89" s="70">
        <f t="shared" si="85"/>
        <v>0</v>
      </c>
      <c r="F89" s="2"/>
      <c r="G89" s="94"/>
      <c r="H89" s="94"/>
      <c r="J89" s="94"/>
      <c r="N89" s="94"/>
      <c r="O89" s="94"/>
      <c r="P89" s="94"/>
      <c r="R89" s="94"/>
      <c r="U89" s="94"/>
      <c r="Z89" s="94"/>
      <c r="AB89" s="94"/>
      <c r="AE89" s="94"/>
      <c r="AH89" s="94"/>
      <c r="AI89" s="94"/>
      <c r="AK89" s="94"/>
      <c r="AO89" s="94"/>
      <c r="AR89" s="94"/>
      <c r="AS89" s="94"/>
      <c r="AU89" s="94"/>
      <c r="AW89" s="94"/>
      <c r="AY89" s="94"/>
      <c r="AZ89" s="94"/>
      <c r="BB89" s="94"/>
      <c r="BD89" s="94"/>
      <c r="BE89" s="94"/>
    </row>
    <row r="90" spans="1:57" ht="17.149999999999999" customHeight="1" x14ac:dyDescent="0.45">
      <c r="A90" s="33"/>
      <c r="B90" s="7" t="str">
        <f>$B$15</f>
        <v>Type medewerker 12</v>
      </c>
      <c r="C90" s="70">
        <f t="shared" si="85"/>
        <v>0</v>
      </c>
      <c r="F90" s="2"/>
      <c r="G90" s="94"/>
      <c r="H90" s="94"/>
      <c r="J90" s="94"/>
      <c r="N90" s="94"/>
      <c r="O90" s="94"/>
      <c r="P90" s="94"/>
      <c r="R90" s="94"/>
      <c r="U90" s="94"/>
      <c r="Z90" s="94"/>
      <c r="AB90" s="94"/>
      <c r="AE90" s="94"/>
      <c r="AH90" s="94"/>
      <c r="AI90" s="94"/>
      <c r="AK90" s="94"/>
      <c r="AO90" s="94"/>
      <c r="AR90" s="94"/>
      <c r="AS90" s="94"/>
      <c r="AU90" s="94"/>
      <c r="AW90" s="94"/>
      <c r="AY90" s="94"/>
      <c r="AZ90" s="94"/>
      <c r="BB90" s="94"/>
      <c r="BD90" s="94"/>
      <c r="BE90" s="94"/>
    </row>
    <row r="91" spans="1:57" ht="17.149999999999999" customHeight="1" x14ac:dyDescent="0.45">
      <c r="A91" s="33"/>
      <c r="B91" s="7" t="str">
        <f>$B$16</f>
        <v>Type medewerker 13</v>
      </c>
      <c r="C91" s="70">
        <f t="shared" si="85"/>
        <v>0</v>
      </c>
      <c r="F91" s="2"/>
      <c r="G91" s="94"/>
      <c r="H91" s="94"/>
      <c r="J91" s="94"/>
      <c r="N91" s="94"/>
      <c r="O91" s="94"/>
      <c r="P91" s="94"/>
      <c r="R91" s="94"/>
      <c r="U91" s="94"/>
      <c r="Z91" s="94"/>
      <c r="AB91" s="94"/>
      <c r="AE91" s="94"/>
      <c r="AH91" s="94"/>
      <c r="AI91" s="94"/>
      <c r="AK91" s="94"/>
      <c r="AO91" s="94"/>
      <c r="AR91" s="94"/>
      <c r="AS91" s="94"/>
      <c r="AU91" s="94"/>
      <c r="AW91" s="94"/>
      <c r="AY91" s="94"/>
      <c r="AZ91" s="94"/>
      <c r="BB91" s="94"/>
      <c r="BD91" s="94"/>
      <c r="BE91" s="94"/>
    </row>
    <row r="92" spans="1:57" ht="17.149999999999999" customHeight="1" x14ac:dyDescent="0.45">
      <c r="A92" s="33"/>
      <c r="B92" s="7" t="str">
        <f>$B$17</f>
        <v>Type medewerker 14</v>
      </c>
      <c r="C92" s="70">
        <f t="shared" si="85"/>
        <v>0</v>
      </c>
      <c r="F92" s="2"/>
      <c r="G92" s="94"/>
      <c r="H92" s="94"/>
      <c r="J92" s="94"/>
      <c r="N92" s="94"/>
      <c r="O92" s="94"/>
      <c r="P92" s="94"/>
      <c r="R92" s="94"/>
      <c r="U92" s="94"/>
      <c r="Z92" s="94"/>
      <c r="AB92" s="94"/>
      <c r="AE92" s="94"/>
      <c r="AH92" s="94"/>
      <c r="AI92" s="94"/>
      <c r="AK92" s="94"/>
      <c r="AO92" s="94"/>
      <c r="AR92" s="94"/>
      <c r="AS92" s="94"/>
      <c r="AU92" s="94"/>
      <c r="AW92" s="94"/>
      <c r="AY92" s="94"/>
      <c r="AZ92" s="94"/>
      <c r="BB92" s="94"/>
      <c r="BD92" s="94"/>
      <c r="BE92" s="94"/>
    </row>
    <row r="93" spans="1:57" ht="17.149999999999999" customHeight="1" x14ac:dyDescent="0.45">
      <c r="A93" s="33"/>
      <c r="B93" s="7" t="str">
        <f>$B$18</f>
        <v>Type medewerker 15</v>
      </c>
      <c r="C93" s="70">
        <f t="shared" si="85"/>
        <v>0</v>
      </c>
      <c r="F93" s="2"/>
      <c r="G93" s="94"/>
      <c r="H93" s="94"/>
      <c r="J93" s="94"/>
      <c r="N93" s="94"/>
      <c r="O93" s="94"/>
      <c r="P93" s="94"/>
      <c r="R93" s="94"/>
      <c r="U93" s="94"/>
      <c r="Z93" s="94"/>
      <c r="AB93" s="94"/>
      <c r="AE93" s="94"/>
      <c r="AH93" s="94"/>
      <c r="AI93" s="94"/>
      <c r="AK93" s="94"/>
      <c r="AO93" s="94"/>
      <c r="AR93" s="94"/>
      <c r="AS93" s="94"/>
      <c r="AU93" s="94"/>
      <c r="AW93" s="94"/>
      <c r="AY93" s="94"/>
      <c r="AZ93" s="94"/>
      <c r="BB93" s="94"/>
      <c r="BD93" s="94"/>
      <c r="BE93" s="94"/>
    </row>
    <row r="94" spans="1:57" s="1" customFormat="1" ht="17.149999999999999" customHeight="1" thickBot="1" x14ac:dyDescent="0.5">
      <c r="A94" s="33"/>
      <c r="B94" s="4" t="s">
        <v>135</v>
      </c>
      <c r="C94" s="71">
        <f t="shared" si="85"/>
        <v>0</v>
      </c>
      <c r="D94" s="2"/>
      <c r="E94" s="2"/>
      <c r="F94" s="2"/>
      <c r="G94" s="72">
        <f t="shared" ref="G94:H94" si="87">SUM(G79:G93)</f>
        <v>0</v>
      </c>
      <c r="H94" s="72">
        <f t="shared" si="87"/>
        <v>0</v>
      </c>
      <c r="I94" s="2"/>
      <c r="J94" s="72">
        <f t="shared" ref="J94" si="88">SUM(J79:J93)</f>
        <v>0</v>
      </c>
      <c r="K94" s="2"/>
      <c r="L94" s="2"/>
      <c r="M94" s="2"/>
      <c r="N94" s="72">
        <f t="shared" ref="N94:P94" si="89">SUM(N79:N93)</f>
        <v>0</v>
      </c>
      <c r="O94" s="72">
        <f t="shared" si="89"/>
        <v>0</v>
      </c>
      <c r="P94" s="72">
        <f t="shared" si="89"/>
        <v>0</v>
      </c>
      <c r="Q94" s="2"/>
      <c r="R94" s="72">
        <f t="shared" ref="R94" si="90">SUM(R79:R93)</f>
        <v>0</v>
      </c>
      <c r="S94" s="2"/>
      <c r="T94" s="2"/>
      <c r="U94" s="72">
        <f t="shared" ref="U94" si="91">SUM(U79:U93)</f>
        <v>0</v>
      </c>
      <c r="V94" s="2"/>
      <c r="W94" s="2"/>
      <c r="X94" s="2"/>
      <c r="Y94" s="2"/>
      <c r="Z94" s="72">
        <f t="shared" ref="Z94:AB94" si="92">SUM(Z79:Z93)</f>
        <v>0</v>
      </c>
      <c r="AA94" s="2"/>
      <c r="AB94" s="72">
        <f t="shared" si="92"/>
        <v>0</v>
      </c>
      <c r="AC94" s="2"/>
      <c r="AD94" s="2"/>
      <c r="AE94" s="72">
        <f t="shared" ref="AE94" si="93">SUM(AE79:AE93)</f>
        <v>0</v>
      </c>
      <c r="AF94" s="2"/>
      <c r="AG94" s="2"/>
      <c r="AH94" s="72">
        <f t="shared" ref="AH94:AI94" si="94">SUM(AH79:AH93)</f>
        <v>0</v>
      </c>
      <c r="AI94" s="72">
        <f t="shared" si="94"/>
        <v>0</v>
      </c>
      <c r="AJ94" s="2"/>
      <c r="AK94" s="72">
        <f t="shared" ref="AK94" si="95">SUM(AK79:AK93)</f>
        <v>0</v>
      </c>
      <c r="AL94" s="2"/>
      <c r="AM94" s="2"/>
      <c r="AN94" s="2"/>
      <c r="AO94" s="72">
        <f t="shared" ref="AO94" si="96">SUM(AO79:AO93)</f>
        <v>0</v>
      </c>
      <c r="AP94" s="2"/>
      <c r="AQ94" s="2"/>
      <c r="AR94" s="72">
        <f t="shared" ref="AR94:AS94" si="97">SUM(AR79:AR93)</f>
        <v>0</v>
      </c>
      <c r="AS94" s="72">
        <f t="shared" si="97"/>
        <v>0</v>
      </c>
      <c r="AT94" s="2"/>
      <c r="AU94" s="72">
        <f t="shared" ref="AU94" si="98">SUM(AU79:AU93)</f>
        <v>0</v>
      </c>
      <c r="AV94" s="2"/>
      <c r="AW94" s="72">
        <f t="shared" ref="AW94:BE94" si="99">SUM(AW79:AW93)</f>
        <v>0</v>
      </c>
      <c r="AX94" s="2"/>
      <c r="AY94" s="72">
        <f t="shared" si="99"/>
        <v>0</v>
      </c>
      <c r="AZ94" s="72">
        <f t="shared" si="99"/>
        <v>0</v>
      </c>
      <c r="BA94" s="2"/>
      <c r="BB94" s="72">
        <f t="shared" si="99"/>
        <v>0</v>
      </c>
      <c r="BC94" s="2"/>
      <c r="BD94" s="72">
        <f t="shared" si="99"/>
        <v>0</v>
      </c>
      <c r="BE94" s="72">
        <f t="shared" si="99"/>
        <v>0</v>
      </c>
    </row>
    <row r="95" spans="1:57" ht="5.25" customHeight="1" x14ac:dyDescent="0.45">
      <c r="A95" s="33"/>
      <c r="B95" s="8"/>
      <c r="C95" s="8"/>
      <c r="F95" s="2"/>
      <c r="G95" s="8"/>
      <c r="H95" s="8"/>
      <c r="J95" s="8"/>
      <c r="N95" s="8"/>
      <c r="O95" s="8"/>
      <c r="P95" s="8"/>
      <c r="R95" s="8"/>
      <c r="U95" s="8"/>
      <c r="Z95" s="8"/>
      <c r="AB95" s="8"/>
      <c r="AE95" s="8"/>
      <c r="AH95" s="8"/>
      <c r="AI95" s="8"/>
      <c r="AK95" s="8"/>
      <c r="AO95" s="8"/>
      <c r="AR95" s="8"/>
      <c r="AS95" s="8"/>
      <c r="AU95" s="8"/>
      <c r="AW95" s="8"/>
      <c r="AY95" s="8"/>
      <c r="AZ95" s="8"/>
      <c r="BB95" s="8"/>
      <c r="BD95" s="8"/>
      <c r="BE95" s="8"/>
    </row>
    <row r="96" spans="1:57" s="66" customFormat="1" ht="17.149999999999999" customHeight="1" x14ac:dyDescent="0.45">
      <c r="A96" s="63"/>
      <c r="B96" s="67" t="s">
        <v>136</v>
      </c>
      <c r="C96" s="64"/>
      <c r="D96" s="2"/>
      <c r="E96" s="2"/>
      <c r="F96" s="2"/>
      <c r="G96" s="65"/>
      <c r="H96" s="65"/>
      <c r="I96" s="2"/>
      <c r="J96" s="65"/>
      <c r="K96" s="2"/>
      <c r="L96" s="2"/>
      <c r="M96" s="2"/>
      <c r="N96" s="65"/>
      <c r="O96" s="65"/>
      <c r="P96" s="65"/>
      <c r="Q96" s="2"/>
      <c r="R96" s="65"/>
      <c r="S96" s="2"/>
      <c r="T96" s="2"/>
      <c r="U96" s="65"/>
      <c r="V96" s="2"/>
      <c r="W96" s="2"/>
      <c r="X96" s="2"/>
      <c r="Y96" s="2"/>
      <c r="Z96" s="65"/>
      <c r="AA96" s="2"/>
      <c r="AB96" s="65"/>
      <c r="AC96" s="2"/>
      <c r="AD96" s="2"/>
      <c r="AE96" s="65"/>
      <c r="AF96" s="2"/>
      <c r="AG96" s="2"/>
      <c r="AH96" s="65"/>
      <c r="AI96" s="65"/>
      <c r="AJ96" s="2"/>
      <c r="AK96" s="65"/>
      <c r="AL96" s="2"/>
      <c r="AM96" s="2"/>
      <c r="AN96" s="2"/>
      <c r="AO96" s="65"/>
      <c r="AP96" s="2"/>
      <c r="AQ96" s="2"/>
      <c r="AR96" s="65"/>
      <c r="AS96" s="65"/>
      <c r="AT96" s="2"/>
      <c r="AU96" s="65"/>
      <c r="AV96" s="2"/>
      <c r="AW96" s="65"/>
      <c r="AX96" s="2"/>
      <c r="AY96" s="65"/>
      <c r="AZ96" s="65"/>
      <c r="BA96" s="2"/>
      <c r="BB96" s="65"/>
      <c r="BC96" s="2"/>
      <c r="BD96" s="65"/>
      <c r="BE96" s="65"/>
    </row>
    <row r="97" spans="1:57" ht="17.149999999999999" customHeight="1" x14ac:dyDescent="0.45">
      <c r="A97" s="33"/>
      <c r="B97" s="7" t="s">
        <v>137</v>
      </c>
      <c r="C97" s="73">
        <f>SUM(D97:BE97)</f>
        <v>0</v>
      </c>
      <c r="F97" s="2"/>
      <c r="G97" s="140">
        <f>(($C$4*G79)+($C$5*G80)+($C$6*G81)+($C$7*G82)+($C$8*G83)+($C$9*G84)+($C$10*G85)+($C$11*G86)+($C$12*G87)+($C$13*G88)+($C$14*G89)+($C$15*G90)+($C$16*G91)+($C$17*G92)+($C$18*G93))*Uitgangspunten!$C$3</f>
        <v>0</v>
      </c>
      <c r="H97" s="140">
        <f>(($C$4*H79)+($C$5*H80)+($C$6*H81)+($C$7*H82)+($C$8*H83)+($C$9*H84)+($C$10*H85)+($C$11*H86)+($C$12*H87)+($C$13*H88)+($C$14*H89)+($C$15*H90)+($C$16*H91)+($C$17*H92)+($C$18*H93))*Uitgangspunten!$C$3</f>
        <v>0</v>
      </c>
      <c r="J97" s="140">
        <f>(($C$4*J79)+($C$5*J80)+($C$6*J81)+($C$7*J82)+($C$8*J83)+($C$9*J84)+($C$10*J85)+($C$11*J86)+($C$12*J87)+($C$13*J88)+($C$14*J89)+($C$15*J90)+($C$16*J91)+($C$17*J92)+($C$18*J93))*Uitgangspunten!$C$3</f>
        <v>0</v>
      </c>
      <c r="N97" s="140">
        <f>(($C$4*N79)+($C$5*N80)+($C$6*N81)+($C$7*N82)+($C$8*N83)+($C$9*N84)+($C$10*N85)+($C$11*N86)+($C$12*N87)+($C$13*N88)+($C$14*N89)+($C$15*N90)+($C$16*N91)+($C$17*N92)+($C$18*N93))*Uitgangspunten!$C$3</f>
        <v>0</v>
      </c>
      <c r="O97" s="140">
        <f>(($C$4*O79)+($C$5*O80)+($C$6*O81)+($C$7*O82)+($C$8*O83)+($C$9*O84)+($C$10*O85)+($C$11*O86)+($C$12*O87)+($C$13*O88)+($C$14*O89)+($C$15*O90)+($C$16*O91)+($C$17*O92)+($C$18*O93))*Uitgangspunten!$C$3</f>
        <v>0</v>
      </c>
      <c r="P97" s="140">
        <f>(($C$4*P79)+($C$5*P80)+($C$6*P81)+($C$7*P82)+($C$8*P83)+($C$9*P84)+($C$10*P85)+($C$11*P86)+($C$12*P87)+($C$13*P88)+($C$14*P89)+($C$15*P90)+($C$16*P91)+($C$17*P92)+($C$18*P93))*Uitgangspunten!$C$3</f>
        <v>0</v>
      </c>
      <c r="R97" s="140">
        <f>(($C$4*R79)+($C$5*R80)+($C$6*R81)+($C$7*R82)+($C$8*R83)+($C$9*R84)+($C$10*R85)+($C$11*R86)+($C$12*R87)+($C$13*R88)+($C$14*R89)+($C$15*R90)+($C$16*R91)+($C$17*R92)+($C$18*R93))*Uitgangspunten!$C$3</f>
        <v>0</v>
      </c>
      <c r="U97" s="140">
        <f>(($C$4*U79)+($C$5*U80)+($C$6*U81)+($C$7*U82)+($C$8*U83)+($C$9*U84)+($C$10*U85)+($C$11*U86)+($C$12*U87)+($C$13*U88)+($C$14*U89)+($C$15*U90)+($C$16*U91)+($C$17*U92)+($C$18*U93))*Uitgangspunten!$C$3</f>
        <v>0</v>
      </c>
      <c r="Z97" s="140">
        <f>(($C$4*Z79)+($C$5*Z80)+($C$6*Z81)+($C$7*Z82)+($C$8*Z83)+($C$9*Z84)+($C$10*Z85)+($C$11*Z86)+($C$12*Z87)+($C$13*Z88)+($C$14*Z89)+($C$15*Z90)+($C$16*Z91)+($C$17*Z92)+($C$18*Z93))*Uitgangspunten!$C$3</f>
        <v>0</v>
      </c>
      <c r="AB97" s="140">
        <f>(($C$4*AB79)+($C$5*AB80)+($C$6*AB81)+($C$7*AB82)+($C$8*AB83)+($C$9*AB84)+($C$10*AB85)+($C$11*AB86)+($C$12*AB87)+($C$13*AB88)+($C$14*AB89)+($C$15*AB90)+($C$16*AB91)+($C$17*AB92)+($C$18*AB93))*Uitgangspunten!$C$3</f>
        <v>0</v>
      </c>
      <c r="AE97" s="140">
        <f>(($C$4*AE79)+($C$5*AE80)+($C$6*AE81)+($C$7*AE82)+($C$8*AE83)+($C$9*AE84)+($C$10*AE85)+($C$11*AE86)+($C$12*AE87)+($C$13*AE88)+($C$14*AE89)+($C$15*AE90)+($C$16*AE91)+($C$17*AE92)+($C$18*AE93))*Uitgangspunten!$C$3</f>
        <v>0</v>
      </c>
      <c r="AH97" s="140">
        <f>(($C$4*AH79)+($C$5*AH80)+($C$6*AH81)+($C$7*AH82)+($C$8*AH83)+($C$9*AH84)+($C$10*AH85)+($C$11*AH86)+($C$12*AH87)+($C$13*AH88)+($C$14*AH89)+($C$15*AH90)+($C$16*AH91)+($C$17*AH92)+($C$18*AH93))*Uitgangspunten!$C$3</f>
        <v>0</v>
      </c>
      <c r="AI97" s="140">
        <f>(($C$4*AI79)+($C$5*AI80)+($C$6*AI81)+($C$7*AI82)+($C$8*AI83)+($C$9*AI84)+($C$10*AI85)+($C$11*AI86)+($C$12*AI87)+($C$13*AI88)+($C$14*AI89)+($C$15*AI90)+($C$16*AI91)+($C$17*AI92)+($C$18*AI93))*Uitgangspunten!$C$3</f>
        <v>0</v>
      </c>
      <c r="AK97" s="140">
        <f>(($C$4*AK79)+($C$5*AK80)+($C$6*AK81)+($C$7*AK82)+($C$8*AK83)+($C$9*AK84)+($C$10*AK85)+($C$11*AK86)+($C$12*AK87)+($C$13*AK88)+($C$14*AK89)+($C$15*AK90)+($C$16*AK91)+($C$17*AK92)+($C$18*AK93))*Uitgangspunten!$C$3</f>
        <v>0</v>
      </c>
      <c r="AO97" s="140">
        <f>(($C$4*AO79)+($C$5*AO80)+($C$6*AO81)+($C$7*AO82)+($C$8*AO83)+($C$9*AO84)+($C$10*AO85)+($C$11*AO86)+($C$12*AO87)+($C$13*AO88)+($C$14*AO89)+($C$15*AO90)+($C$16*AO91)+($C$17*AO92)+($C$18*AO93))*Uitgangspunten!$C$3</f>
        <v>0</v>
      </c>
      <c r="AR97" s="140">
        <f>(($C$4*AR79)+($C$5*AR80)+($C$6*AR81)+($C$7*AR82)+($C$8*AR83)+($C$9*AR84)+($C$10*AR85)+($C$11*AR86)+($C$12*AR87)+($C$13*AR88)+($C$14*AR89)+($C$15*AR90)+($C$16*AR91)+($C$17*AR92)+($C$18*AR93))*Uitgangspunten!$C$3</f>
        <v>0</v>
      </c>
      <c r="AS97" s="140">
        <f>(($C$4*AS79)+($C$5*AS80)+($C$6*AS81)+($C$7*AS82)+($C$8*AS83)+($C$9*AS84)+($C$10*AS85)+($C$11*AS86)+($C$12*AS87)+($C$13*AS88)+($C$14*AS89)+($C$15*AS90)+($C$16*AS91)+($C$17*AS92)+($C$18*AS93))*Uitgangspunten!$C$3</f>
        <v>0</v>
      </c>
      <c r="AU97" s="140">
        <f>(($C$4*AU79)+($C$5*AU80)+($C$6*AU81)+($C$7*AU82)+($C$8*AU83)+($C$9*AU84)+($C$10*AU85)+($C$11*AU86)+($C$12*AU87)+($C$13*AU88)+($C$14*AU89)+($C$15*AU90)+($C$16*AU91)+($C$17*AU92)+($C$18*AU93))*Uitgangspunten!$C$3</f>
        <v>0</v>
      </c>
      <c r="AW97" s="140">
        <f>(($C$4*AW79)+($C$5*AW80)+($C$6*AW81)+($C$7*AW82)+($C$8*AW83)+($C$9*AW84)+($C$10*AW85)+($C$11*AW86)+($C$12*AW87)+($C$13*AW88)+($C$14*AW89)+($C$15*AW90)+($C$16*AW91)+($C$17*AW92)+($C$18*AW93))*Uitgangspunten!$C$3</f>
        <v>0</v>
      </c>
      <c r="AY97" s="140">
        <f>(($C$4*AY79)+($C$5*AY80)+($C$6*AY81)+($C$7*AY82)+($C$8*AY83)+($C$9*AY84)+($C$10*AY85)+($C$11*AY86)+($C$12*AY87)+($C$13*AY88)+($C$14*AY89)+($C$15*AY90)+($C$16*AY91)+($C$17*AY92)+($C$18*AY93))*Uitgangspunten!$C$3</f>
        <v>0</v>
      </c>
      <c r="AZ97" s="140">
        <f>(($C$4*AZ79)+($C$5*AZ80)+($C$6*AZ81)+($C$7*AZ82)+($C$8*AZ83)+($C$9*AZ84)+($C$10*AZ85)+($C$11*AZ86)+($C$12*AZ87)+($C$13*AZ88)+($C$14*AZ89)+($C$15*AZ90)+($C$16*AZ91)+($C$17*AZ92)+($C$18*AZ93))*Uitgangspunten!$C$3</f>
        <v>0</v>
      </c>
      <c r="BB97" s="140">
        <f>(($C$4*BB79)+($C$5*BB80)+($C$6*BB81)+($C$7*BB82)+($C$8*BB83)+($C$9*BB84)+($C$10*BB85)+($C$11*BB86)+($C$12*BB87)+($C$13*BB88)+($C$14*BB89)+($C$15*BB90)+($C$16*BB91)+($C$17*BB92)+($C$18*BB93))*Uitgangspunten!$C$3</f>
        <v>0</v>
      </c>
      <c r="BD97" s="140">
        <f>(($C$4*BD79)+($C$5*BD80)+($C$6*BD81)+($C$7*BD82)+($C$8*BD83)+($C$9*BD84)+($C$10*BD85)+($C$11*BD86)+($C$12*BD87)+($C$13*BD88)+($C$14*BD89)+($C$15*BD90)+($C$16*BD91)+($C$17*BD92)+($C$18*BD93))*Uitgangspunten!$C$3</f>
        <v>0</v>
      </c>
      <c r="BE97" s="140">
        <f>(($C$4*BE79)+($C$5*BE80)+($C$6*BE81)+($C$7*BE82)+($C$8*BE83)+($C$9*BE84)+($C$10*BE85)+($C$11*BE86)+($C$12*BE87)+($C$13*BE88)+($C$14*BE89)+($C$15*BE90)+($C$16*BE91)+($C$17*BE92)+($C$18*BE93))*Uitgangspunten!$C$3</f>
        <v>0</v>
      </c>
    </row>
    <row r="98" spans="1:57" ht="17.149999999999999" customHeight="1" x14ac:dyDescent="0.45">
      <c r="A98" s="33"/>
      <c r="B98" s="7" t="s">
        <v>138</v>
      </c>
      <c r="C98" s="73">
        <f t="shared" ref="C98:C101" si="100">SUM(D98:BE98)</f>
        <v>0</v>
      </c>
      <c r="F98" s="2"/>
      <c r="G98" s="96"/>
      <c r="H98" s="96"/>
      <c r="J98" s="96"/>
      <c r="N98" s="96"/>
      <c r="O98" s="96"/>
      <c r="P98" s="96"/>
      <c r="R98" s="96"/>
      <c r="U98" s="96"/>
      <c r="Z98" s="96"/>
      <c r="AB98" s="96"/>
      <c r="AE98" s="96"/>
      <c r="AH98" s="96"/>
      <c r="AI98" s="96"/>
      <c r="AK98" s="96"/>
      <c r="AO98" s="96"/>
      <c r="AR98" s="96"/>
      <c r="AS98" s="96"/>
      <c r="AU98" s="96"/>
      <c r="AW98" s="96"/>
      <c r="AY98" s="96"/>
      <c r="AZ98" s="96"/>
      <c r="BB98" s="96"/>
      <c r="BD98" s="96"/>
      <c r="BE98" s="96"/>
    </row>
    <row r="99" spans="1:57" ht="17.149999999999999" customHeight="1" x14ac:dyDescent="0.45">
      <c r="A99" s="33"/>
      <c r="B99" s="7" t="s">
        <v>139</v>
      </c>
      <c r="C99" s="73">
        <f t="shared" si="100"/>
        <v>0</v>
      </c>
      <c r="F99" s="2"/>
      <c r="G99" s="96"/>
      <c r="H99" s="96"/>
      <c r="J99" s="96"/>
      <c r="N99" s="96"/>
      <c r="O99" s="96"/>
      <c r="P99" s="96"/>
      <c r="R99" s="96"/>
      <c r="U99" s="96"/>
      <c r="Z99" s="96"/>
      <c r="AB99" s="96"/>
      <c r="AE99" s="96"/>
      <c r="AH99" s="96"/>
      <c r="AI99" s="96"/>
      <c r="AK99" s="96"/>
      <c r="AO99" s="96"/>
      <c r="AR99" s="96"/>
      <c r="AS99" s="96"/>
      <c r="AU99" s="96"/>
      <c r="AW99" s="96"/>
      <c r="AY99" s="96"/>
      <c r="AZ99" s="96"/>
      <c r="BB99" s="96"/>
      <c r="BD99" s="96"/>
      <c r="BE99" s="96"/>
    </row>
    <row r="100" spans="1:57" ht="17.149999999999999" customHeight="1" x14ac:dyDescent="0.45">
      <c r="A100" s="33"/>
      <c r="B100" s="74" t="s">
        <v>140</v>
      </c>
      <c r="C100" s="75">
        <f t="shared" si="100"/>
        <v>0</v>
      </c>
      <c r="F100" s="2"/>
      <c r="G100" s="73">
        <f t="shared" ref="G100:H100" si="101">(G97+G98+G99)*$C$20</f>
        <v>0</v>
      </c>
      <c r="H100" s="73">
        <f t="shared" si="101"/>
        <v>0</v>
      </c>
      <c r="J100" s="73">
        <f t="shared" ref="J100" si="102">(J97+J98+J99)*$C$20</f>
        <v>0</v>
      </c>
      <c r="N100" s="73">
        <f t="shared" ref="N100:P100" si="103">(N97+N98+N99)*$C$20</f>
        <v>0</v>
      </c>
      <c r="O100" s="73">
        <f t="shared" si="103"/>
        <v>0</v>
      </c>
      <c r="P100" s="73">
        <f t="shared" si="103"/>
        <v>0</v>
      </c>
      <c r="R100" s="73">
        <f t="shared" ref="R100" si="104">(R97+R98+R99)*$C$20</f>
        <v>0</v>
      </c>
      <c r="U100" s="73">
        <f t="shared" ref="U100" si="105">(U97+U98+U99)*$C$20</f>
        <v>0</v>
      </c>
      <c r="Z100" s="73">
        <f t="shared" ref="Z100:AB100" si="106">(Z97+Z98+Z99)*$C$20</f>
        <v>0</v>
      </c>
      <c r="AB100" s="73">
        <f t="shared" si="106"/>
        <v>0</v>
      </c>
      <c r="AE100" s="73">
        <f t="shared" ref="AE100" si="107">(AE97+AE98+AE99)*$C$20</f>
        <v>0</v>
      </c>
      <c r="AH100" s="73">
        <f t="shared" ref="AH100:AI100" si="108">(AH97+AH98+AH99)*$C$20</f>
        <v>0</v>
      </c>
      <c r="AI100" s="73">
        <f t="shared" si="108"/>
        <v>0</v>
      </c>
      <c r="AK100" s="73">
        <f t="shared" ref="AK100" si="109">(AK97+AK98+AK99)*$C$20</f>
        <v>0</v>
      </c>
      <c r="AO100" s="73">
        <f t="shared" ref="AO100" si="110">(AO97+AO98+AO99)*$C$20</f>
        <v>0</v>
      </c>
      <c r="AR100" s="73">
        <f t="shared" ref="AR100:AS100" si="111">(AR97+AR98+AR99)*$C$20</f>
        <v>0</v>
      </c>
      <c r="AS100" s="73">
        <f t="shared" si="111"/>
        <v>0</v>
      </c>
      <c r="AU100" s="73">
        <f t="shared" ref="AU100" si="112">(AU97+AU98+AU99)*$C$20</f>
        <v>0</v>
      </c>
      <c r="AW100" s="73">
        <f t="shared" ref="AW100:BE100" si="113">(AW97+AW98+AW99)*$C$20</f>
        <v>0</v>
      </c>
      <c r="AY100" s="73">
        <f t="shared" si="113"/>
        <v>0</v>
      </c>
      <c r="AZ100" s="73">
        <f t="shared" si="113"/>
        <v>0</v>
      </c>
      <c r="BB100" s="73">
        <f t="shared" si="113"/>
        <v>0</v>
      </c>
      <c r="BD100" s="73">
        <f t="shared" si="113"/>
        <v>0</v>
      </c>
      <c r="BE100" s="73">
        <f t="shared" si="113"/>
        <v>0</v>
      </c>
    </row>
    <row r="101" spans="1:57" s="76" customFormat="1" ht="17.149999999999999" customHeight="1" thickBot="1" x14ac:dyDescent="0.5">
      <c r="A101" s="63"/>
      <c r="B101" s="4" t="s">
        <v>141</v>
      </c>
      <c r="C101" s="139">
        <f t="shared" si="100"/>
        <v>0</v>
      </c>
      <c r="D101" s="2"/>
      <c r="E101" s="2"/>
      <c r="F101" s="2"/>
      <c r="G101" s="139">
        <f t="shared" ref="G101:H101" si="114">SUM(G97:G100)</f>
        <v>0</v>
      </c>
      <c r="H101" s="139">
        <f t="shared" si="114"/>
        <v>0</v>
      </c>
      <c r="I101" s="2"/>
      <c r="J101" s="139">
        <f t="shared" ref="J101" si="115">SUM(J97:J100)</f>
        <v>0</v>
      </c>
      <c r="K101" s="2"/>
      <c r="L101" s="2"/>
      <c r="M101" s="2"/>
      <c r="N101" s="139">
        <f t="shared" ref="N101:P101" si="116">SUM(N97:N100)</f>
        <v>0</v>
      </c>
      <c r="O101" s="139">
        <f t="shared" si="116"/>
        <v>0</v>
      </c>
      <c r="P101" s="139">
        <f t="shared" si="116"/>
        <v>0</v>
      </c>
      <c r="Q101" s="2"/>
      <c r="R101" s="139">
        <f t="shared" ref="R101" si="117">SUM(R97:R100)</f>
        <v>0</v>
      </c>
      <c r="S101" s="2"/>
      <c r="T101" s="2"/>
      <c r="U101" s="139">
        <f t="shared" ref="U101" si="118">SUM(U97:U100)</f>
        <v>0</v>
      </c>
      <c r="V101" s="2"/>
      <c r="W101" s="2"/>
      <c r="X101" s="2"/>
      <c r="Y101" s="2"/>
      <c r="Z101" s="139">
        <f t="shared" ref="Z101:AB101" si="119">SUM(Z97:Z100)</f>
        <v>0</v>
      </c>
      <c r="AA101" s="2"/>
      <c r="AB101" s="139">
        <f t="shared" si="119"/>
        <v>0</v>
      </c>
      <c r="AC101" s="2"/>
      <c r="AD101" s="2"/>
      <c r="AE101" s="139">
        <f t="shared" ref="AE101" si="120">SUM(AE97:AE100)</f>
        <v>0</v>
      </c>
      <c r="AF101" s="2"/>
      <c r="AG101" s="2"/>
      <c r="AH101" s="139">
        <f t="shared" ref="AH101:AI101" si="121">SUM(AH97:AH100)</f>
        <v>0</v>
      </c>
      <c r="AI101" s="139">
        <f t="shared" si="121"/>
        <v>0</v>
      </c>
      <c r="AJ101" s="2"/>
      <c r="AK101" s="139">
        <f t="shared" ref="AK101" si="122">SUM(AK97:AK100)</f>
        <v>0</v>
      </c>
      <c r="AL101" s="2"/>
      <c r="AM101" s="2"/>
      <c r="AN101" s="2"/>
      <c r="AO101" s="139">
        <f t="shared" ref="AO101" si="123">SUM(AO97:AO100)</f>
        <v>0</v>
      </c>
      <c r="AP101" s="2"/>
      <c r="AQ101" s="2"/>
      <c r="AR101" s="139">
        <f t="shared" ref="AR101:AS101" si="124">SUM(AR97:AR100)</f>
        <v>0</v>
      </c>
      <c r="AS101" s="139">
        <f t="shared" si="124"/>
        <v>0</v>
      </c>
      <c r="AT101" s="2"/>
      <c r="AU101" s="139">
        <f t="shared" ref="AU101" si="125">SUM(AU97:AU100)</f>
        <v>0</v>
      </c>
      <c r="AV101" s="2"/>
      <c r="AW101" s="139">
        <f t="shared" ref="AW101:BE101" si="126">SUM(AW97:AW100)</f>
        <v>0</v>
      </c>
      <c r="AX101" s="2"/>
      <c r="AY101" s="139">
        <f t="shared" si="126"/>
        <v>0</v>
      </c>
      <c r="AZ101" s="139">
        <f t="shared" si="126"/>
        <v>0</v>
      </c>
      <c r="BA101" s="2"/>
      <c r="BB101" s="139">
        <f t="shared" si="126"/>
        <v>0</v>
      </c>
      <c r="BC101" s="2"/>
      <c r="BD101" s="139">
        <f t="shared" si="126"/>
        <v>0</v>
      </c>
      <c r="BE101" s="139">
        <f t="shared" si="126"/>
        <v>0</v>
      </c>
    </row>
    <row r="102" spans="1:57" ht="5.25" customHeight="1" x14ac:dyDescent="0.45">
      <c r="F102" s="2"/>
    </row>
    <row r="103" spans="1:57" ht="17.149999999999999" hidden="1" customHeight="1" x14ac:dyDescent="0.45"/>
  </sheetData>
  <sheetProtection algorithmName="SHA-512" hashValue="5HgPE3TIojvL8OU9feIwUqKuH4AP/kPZxJfiJ59uNRPZFmyXonwpMI/5yuiPy8iqdr7cnyU+IkQwTXuvpT4HFQ==" saltValue="CAdd8jdRMNQtZp1gH7M7rw==" spinCount="100000" sheet="1" objects="1" scenarios="1"/>
  <pageMargins left="0.7" right="0.7" top="0.75" bottom="0.75" header="0.3" footer="0.3"/>
  <pageSetup paperSize="9" orientation="portrait" horizontalDpi="0"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FF8D9B-48DA-4700-94A9-C22A2A5A3636}">
  <dimension ref="A1:BS103"/>
  <sheetViews>
    <sheetView tabSelected="1" workbookViewId="0">
      <pane xSplit="2" ySplit="1" topLeftCell="C71" activePane="bottomRight" state="frozen"/>
      <selection pane="topRight" activeCell="C6" sqref="C6"/>
      <selection pane="bottomLeft" activeCell="C6" sqref="C6"/>
      <selection pane="bottomRight" activeCell="A97" sqref="A97"/>
    </sheetView>
  </sheetViews>
  <sheetFormatPr defaultColWidth="0" defaultRowHeight="0" customHeight="1" zeroHeight="1" x14ac:dyDescent="0.45"/>
  <cols>
    <col min="1" max="1" width="1.58203125" style="5" customWidth="1"/>
    <col min="2" max="2" width="24.08203125" style="2" bestFit="1" customWidth="1"/>
    <col min="3" max="5" width="9" style="2" customWidth="1"/>
    <col min="6" max="6" width="9" style="3" customWidth="1"/>
    <col min="7" max="10" width="9" style="2" customWidth="1"/>
    <col min="11" max="12" width="9" style="3" customWidth="1"/>
    <col min="13" max="18" width="9" style="2" customWidth="1"/>
    <col min="19" max="19" width="9" style="3" customWidth="1"/>
    <col min="20" max="24" width="9" style="2" customWidth="1"/>
    <col min="25" max="25" width="9" style="3" customWidth="1"/>
    <col min="26" max="28" width="9" style="2" customWidth="1"/>
    <col min="29" max="30" width="9" style="3" customWidth="1"/>
    <col min="31" max="32" width="9" style="2" customWidth="1"/>
    <col min="33" max="34" width="9" style="3" customWidth="1"/>
    <col min="35" max="37" width="9" style="2" customWidth="1"/>
    <col min="38" max="38" width="9" style="3" customWidth="1"/>
    <col min="39" max="39" width="9" style="2" customWidth="1"/>
    <col min="40" max="40" width="9" style="3" customWidth="1"/>
    <col min="41" max="41" width="9" style="2" customWidth="1"/>
    <col min="42" max="42" width="9" style="3" customWidth="1"/>
    <col min="43" max="45" width="9" style="2" customWidth="1"/>
    <col min="46" max="46" width="9" style="3" customWidth="1"/>
    <col min="47" max="49" width="9" style="2" customWidth="1"/>
    <col min="50" max="50" width="9" style="3" customWidth="1"/>
    <col min="51" max="52" width="9" style="2" customWidth="1"/>
    <col min="53" max="53" width="9" style="3" customWidth="1"/>
    <col min="54" max="54" width="9" style="2" customWidth="1"/>
    <col min="55" max="55" width="9" style="3" customWidth="1"/>
    <col min="56" max="57" width="9" style="2" customWidth="1"/>
    <col min="58" max="58" width="1.75" style="2" customWidth="1"/>
    <col min="59" max="71" width="0" style="2" hidden="1" customWidth="1"/>
    <col min="72" max="16384" width="9" style="2" hidden="1"/>
  </cols>
  <sheetData>
    <row r="1" spans="1:57" s="1" customFormat="1" ht="17.149999999999999" customHeight="1" x14ac:dyDescent="0.45">
      <c r="A1" s="5"/>
      <c r="C1" s="36" t="s">
        <v>23</v>
      </c>
      <c r="D1" s="78" t="s">
        <v>24</v>
      </c>
      <c r="E1" s="34" t="s">
        <v>25</v>
      </c>
      <c r="F1" s="78" t="s">
        <v>26</v>
      </c>
      <c r="G1" s="34" t="s">
        <v>27</v>
      </c>
      <c r="H1" s="34" t="s">
        <v>28</v>
      </c>
      <c r="I1" s="34" t="s">
        <v>29</v>
      </c>
      <c r="J1" s="34" t="s">
        <v>30</v>
      </c>
      <c r="K1" s="78" t="s">
        <v>31</v>
      </c>
      <c r="L1" s="78" t="s">
        <v>32</v>
      </c>
      <c r="M1" s="34" t="s">
        <v>33</v>
      </c>
      <c r="N1" s="34" t="s">
        <v>34</v>
      </c>
      <c r="O1" s="34" t="s">
        <v>35</v>
      </c>
      <c r="P1" s="34" t="s">
        <v>36</v>
      </c>
      <c r="Q1" s="34" t="s">
        <v>37</v>
      </c>
      <c r="R1" s="34" t="s">
        <v>38</v>
      </c>
      <c r="S1" s="78" t="s">
        <v>39</v>
      </c>
      <c r="T1" s="34" t="s">
        <v>40</v>
      </c>
      <c r="U1" s="34" t="s">
        <v>41</v>
      </c>
      <c r="V1" s="34" t="s">
        <v>42</v>
      </c>
      <c r="W1" s="34" t="s">
        <v>43</v>
      </c>
      <c r="X1" s="34" t="s">
        <v>44</v>
      </c>
      <c r="Y1" s="78" t="s">
        <v>45</v>
      </c>
      <c r="Z1" s="34" t="s">
        <v>46</v>
      </c>
      <c r="AA1" s="34" t="s">
        <v>47</v>
      </c>
      <c r="AB1" s="34" t="s">
        <v>48</v>
      </c>
      <c r="AC1" s="78" t="s">
        <v>49</v>
      </c>
      <c r="AD1" s="78" t="s">
        <v>50</v>
      </c>
      <c r="AE1" s="34" t="s">
        <v>51</v>
      </c>
      <c r="AF1" s="34" t="s">
        <v>52</v>
      </c>
      <c r="AG1" s="78" t="s">
        <v>53</v>
      </c>
      <c r="AH1" s="78" t="s">
        <v>54</v>
      </c>
      <c r="AI1" s="34" t="s">
        <v>55</v>
      </c>
      <c r="AJ1" s="34" t="s">
        <v>56</v>
      </c>
      <c r="AK1" s="34" t="s">
        <v>57</v>
      </c>
      <c r="AL1" s="78" t="s">
        <v>58</v>
      </c>
      <c r="AM1" s="34" t="s">
        <v>59</v>
      </c>
      <c r="AN1" s="78" t="s">
        <v>60</v>
      </c>
      <c r="AO1" s="34" t="s">
        <v>61</v>
      </c>
      <c r="AP1" s="78" t="s">
        <v>62</v>
      </c>
      <c r="AQ1" s="35" t="s">
        <v>63</v>
      </c>
      <c r="AR1" s="34" t="s">
        <v>64</v>
      </c>
      <c r="AS1" s="34" t="s">
        <v>65</v>
      </c>
      <c r="AT1" s="78" t="s">
        <v>66</v>
      </c>
      <c r="AU1" s="34" t="s">
        <v>67</v>
      </c>
      <c r="AV1" s="34" t="s">
        <v>68</v>
      </c>
      <c r="AW1" s="34" t="s">
        <v>69</v>
      </c>
      <c r="AX1" s="78" t="s">
        <v>70</v>
      </c>
      <c r="AY1" s="34" t="s">
        <v>71</v>
      </c>
      <c r="AZ1" s="34" t="s">
        <v>72</v>
      </c>
      <c r="BA1" s="78" t="s">
        <v>73</v>
      </c>
      <c r="BB1" s="34" t="s">
        <v>74</v>
      </c>
      <c r="BC1" s="78" t="s">
        <v>75</v>
      </c>
      <c r="BD1" s="34" t="s">
        <v>76</v>
      </c>
      <c r="BE1" s="34" t="s">
        <v>77</v>
      </c>
    </row>
    <row r="2" spans="1:57" ht="5.25" customHeight="1" x14ac:dyDescent="0.45">
      <c r="K2" s="2"/>
      <c r="L2" s="2"/>
      <c r="S2" s="2"/>
      <c r="Y2" s="2"/>
      <c r="AC2" s="2"/>
      <c r="AD2" s="2"/>
      <c r="AG2" s="2"/>
      <c r="AH2" s="2"/>
      <c r="AL2" s="2"/>
      <c r="AN2" s="2"/>
      <c r="AP2" s="2"/>
      <c r="AT2" s="2"/>
      <c r="AX2" s="2"/>
      <c r="BA2" s="2"/>
      <c r="BC2" s="2"/>
    </row>
    <row r="3" spans="1:57" ht="17.149999999999999" customHeight="1" x14ac:dyDescent="0.45">
      <c r="A3" s="33"/>
      <c r="B3" s="37" t="s">
        <v>142</v>
      </c>
      <c r="C3" s="37"/>
    </row>
    <row r="4" spans="1:57" ht="17.149999999999999" customHeight="1" x14ac:dyDescent="0.45">
      <c r="A4" s="33"/>
      <c r="B4" s="89" t="s">
        <v>118</v>
      </c>
      <c r="C4" s="141"/>
    </row>
    <row r="5" spans="1:57" ht="17.149999999999999" customHeight="1" x14ac:dyDescent="0.45">
      <c r="A5" s="33"/>
      <c r="B5" s="90" t="s">
        <v>119</v>
      </c>
      <c r="C5" s="142"/>
    </row>
    <row r="6" spans="1:57" ht="17.149999999999999" customHeight="1" x14ac:dyDescent="0.45">
      <c r="A6" s="33"/>
      <c r="B6" s="90" t="s">
        <v>120</v>
      </c>
      <c r="C6" s="142"/>
    </row>
    <row r="7" spans="1:57" ht="17.149999999999999" customHeight="1" x14ac:dyDescent="0.45">
      <c r="A7" s="33"/>
      <c r="B7" s="90" t="s">
        <v>121</v>
      </c>
      <c r="C7" s="142"/>
    </row>
    <row r="8" spans="1:57" ht="17.149999999999999" customHeight="1" x14ac:dyDescent="0.45">
      <c r="A8" s="33"/>
      <c r="B8" s="90" t="s">
        <v>122</v>
      </c>
      <c r="C8" s="142"/>
    </row>
    <row r="9" spans="1:57" ht="17.149999999999999" customHeight="1" x14ac:dyDescent="0.45">
      <c r="A9" s="33"/>
      <c r="B9" s="90" t="s">
        <v>123</v>
      </c>
      <c r="C9" s="142"/>
    </row>
    <row r="10" spans="1:57" ht="17.149999999999999" customHeight="1" x14ac:dyDescent="0.45">
      <c r="A10" s="33"/>
      <c r="B10" s="90" t="s">
        <v>124</v>
      </c>
      <c r="C10" s="142"/>
    </row>
    <row r="11" spans="1:57" ht="17.149999999999999" customHeight="1" x14ac:dyDescent="0.45">
      <c r="A11" s="33"/>
      <c r="B11" s="90" t="s">
        <v>125</v>
      </c>
      <c r="C11" s="142"/>
    </row>
    <row r="12" spans="1:57" ht="17.149999999999999" customHeight="1" x14ac:dyDescent="0.45">
      <c r="A12" s="33"/>
      <c r="B12" s="90" t="s">
        <v>126</v>
      </c>
      <c r="C12" s="142"/>
    </row>
    <row r="13" spans="1:57" ht="17.149999999999999" customHeight="1" x14ac:dyDescent="0.45">
      <c r="A13" s="33"/>
      <c r="B13" s="90" t="s">
        <v>127</v>
      </c>
      <c r="C13" s="142"/>
    </row>
    <row r="14" spans="1:57" ht="17.149999999999999" customHeight="1" x14ac:dyDescent="0.45">
      <c r="A14" s="33"/>
      <c r="B14" s="90" t="s">
        <v>128</v>
      </c>
      <c r="C14" s="142"/>
    </row>
    <row r="15" spans="1:57" ht="17.149999999999999" customHeight="1" x14ac:dyDescent="0.45">
      <c r="A15" s="33"/>
      <c r="B15" s="90" t="s">
        <v>129</v>
      </c>
      <c r="C15" s="142"/>
    </row>
    <row r="16" spans="1:57" ht="17.149999999999999" customHeight="1" x14ac:dyDescent="0.45">
      <c r="A16" s="33"/>
      <c r="B16" s="90" t="s">
        <v>130</v>
      </c>
      <c r="C16" s="142"/>
    </row>
    <row r="17" spans="1:57" ht="17.149999999999999" customHeight="1" x14ac:dyDescent="0.45">
      <c r="A17" s="33"/>
      <c r="B17" s="90" t="s">
        <v>131</v>
      </c>
      <c r="C17" s="142"/>
    </row>
    <row r="18" spans="1:57" ht="17.149999999999999" customHeight="1" thickBot="1" x14ac:dyDescent="0.5">
      <c r="A18" s="33"/>
      <c r="B18" s="91" t="s">
        <v>132</v>
      </c>
      <c r="C18" s="158"/>
    </row>
    <row r="19" spans="1:57" ht="5.25" customHeight="1" x14ac:dyDescent="0.45">
      <c r="A19" s="33"/>
    </row>
    <row r="20" spans="1:57" ht="17.149999999999999" customHeight="1" x14ac:dyDescent="0.45">
      <c r="A20" s="33"/>
      <c r="B20" s="61" t="s">
        <v>133</v>
      </c>
      <c r="C20" s="92"/>
    </row>
    <row r="21" spans="1:57" ht="5.25" customHeight="1" x14ac:dyDescent="0.45"/>
    <row r="22" spans="1:57" s="60" customFormat="1" ht="17.149999999999999" customHeight="1" x14ac:dyDescent="0.45">
      <c r="A22" s="57"/>
      <c r="B22" s="58" t="str">
        <f>'Cluster H &amp; V'!B3</f>
        <v>Pandbezetting 10% - 20%</v>
      </c>
      <c r="C22" s="58"/>
      <c r="D22" s="2"/>
      <c r="E22" s="59"/>
      <c r="F22" s="3"/>
      <c r="G22" s="59"/>
      <c r="H22" s="59"/>
      <c r="I22" s="59"/>
      <c r="J22" s="59"/>
      <c r="K22" s="3"/>
      <c r="L22" s="3"/>
      <c r="M22" s="59"/>
      <c r="N22" s="59"/>
      <c r="O22" s="59"/>
      <c r="P22" s="59"/>
      <c r="Q22" s="59"/>
      <c r="R22" s="59"/>
      <c r="S22" s="3"/>
      <c r="T22" s="59"/>
      <c r="U22" s="59"/>
      <c r="V22" s="59"/>
      <c r="W22" s="59"/>
      <c r="X22" s="59"/>
      <c r="Y22" s="3"/>
      <c r="Z22" s="59"/>
      <c r="AA22" s="59"/>
      <c r="AB22" s="59"/>
      <c r="AC22" s="3"/>
      <c r="AD22" s="3"/>
      <c r="AE22" s="59"/>
      <c r="AF22" s="59"/>
      <c r="AG22" s="3"/>
      <c r="AH22" s="3"/>
      <c r="AI22" s="59"/>
      <c r="AJ22" s="59"/>
      <c r="AK22" s="59"/>
      <c r="AL22" s="3"/>
      <c r="AM22" s="59"/>
      <c r="AN22" s="3"/>
      <c r="AO22" s="59"/>
      <c r="AP22" s="3"/>
      <c r="AQ22" s="59"/>
      <c r="AR22" s="59"/>
      <c r="AS22" s="59"/>
      <c r="AT22" s="3"/>
      <c r="AU22" s="59"/>
      <c r="AV22" s="59"/>
      <c r="AW22" s="59"/>
      <c r="AX22" s="3"/>
      <c r="AY22" s="59"/>
      <c r="AZ22" s="59"/>
      <c r="BA22" s="3"/>
      <c r="BB22" s="59"/>
      <c r="BC22" s="3"/>
      <c r="BD22" s="59"/>
      <c r="BE22" s="59"/>
    </row>
    <row r="23" spans="1:57" ht="5.25" customHeight="1" x14ac:dyDescent="0.45">
      <c r="A23" s="33"/>
      <c r="B23" s="8"/>
      <c r="C23" s="8"/>
      <c r="E23" s="8"/>
      <c r="G23" s="8"/>
      <c r="H23" s="8"/>
      <c r="I23" s="8"/>
      <c r="J23" s="8"/>
      <c r="M23" s="8"/>
      <c r="N23" s="8"/>
      <c r="O23" s="8"/>
      <c r="P23" s="8"/>
      <c r="Q23" s="8"/>
      <c r="R23" s="8"/>
      <c r="T23" s="8"/>
      <c r="U23" s="8"/>
      <c r="V23" s="8"/>
      <c r="W23" s="8"/>
      <c r="X23" s="8"/>
      <c r="Z23" s="8"/>
      <c r="AA23" s="8"/>
      <c r="AB23" s="8"/>
      <c r="AE23" s="8"/>
      <c r="AF23" s="8"/>
      <c r="AI23" s="8"/>
      <c r="AJ23" s="8"/>
      <c r="AK23" s="8"/>
      <c r="AM23" s="8"/>
      <c r="AO23" s="8"/>
      <c r="AQ23" s="8"/>
      <c r="AR23" s="8"/>
      <c r="AS23" s="8"/>
      <c r="AU23" s="8"/>
      <c r="AV23" s="8"/>
      <c r="AW23" s="8"/>
      <c r="AY23" s="8"/>
      <c r="AZ23" s="8"/>
      <c r="BB23" s="8"/>
      <c r="BD23" s="8"/>
      <c r="BE23" s="8"/>
    </row>
    <row r="24" spans="1:57" s="66" customFormat="1" ht="17.149999999999999" customHeight="1" x14ac:dyDescent="0.45">
      <c r="A24" s="63"/>
      <c r="B24" s="68" t="s">
        <v>134</v>
      </c>
      <c r="C24" s="64"/>
      <c r="D24" s="2"/>
      <c r="E24" s="65"/>
      <c r="F24" s="3"/>
      <c r="G24" s="65"/>
      <c r="H24" s="65"/>
      <c r="I24" s="65"/>
      <c r="J24" s="65"/>
      <c r="K24" s="3"/>
      <c r="L24" s="3"/>
      <c r="M24" s="65"/>
      <c r="N24" s="65"/>
      <c r="O24" s="65"/>
      <c r="P24" s="65"/>
      <c r="Q24" s="65"/>
      <c r="R24" s="65"/>
      <c r="S24" s="3"/>
      <c r="T24" s="65"/>
      <c r="U24" s="65"/>
      <c r="V24" s="65"/>
      <c r="W24" s="65"/>
      <c r="X24" s="65"/>
      <c r="Y24" s="3"/>
      <c r="Z24" s="65"/>
      <c r="AA24" s="65"/>
      <c r="AB24" s="65"/>
      <c r="AC24" s="3"/>
      <c r="AD24" s="3"/>
      <c r="AE24" s="65"/>
      <c r="AF24" s="65"/>
      <c r="AG24" s="3"/>
      <c r="AH24" s="3"/>
      <c r="AI24" s="65"/>
      <c r="AJ24" s="65"/>
      <c r="AK24" s="65"/>
      <c r="AL24" s="3"/>
      <c r="AM24" s="65"/>
      <c r="AN24" s="3"/>
      <c r="AO24" s="65"/>
      <c r="AP24" s="3"/>
      <c r="AQ24" s="65"/>
      <c r="AR24" s="65"/>
      <c r="AS24" s="65"/>
      <c r="AT24" s="3"/>
      <c r="AU24" s="65"/>
      <c r="AV24" s="65"/>
      <c r="AW24" s="65"/>
      <c r="AX24" s="3"/>
      <c r="AY24" s="65"/>
      <c r="AZ24" s="65"/>
      <c r="BA24" s="3"/>
      <c r="BB24" s="65"/>
      <c r="BC24" s="3"/>
      <c r="BD24" s="65"/>
      <c r="BE24" s="65"/>
    </row>
    <row r="25" spans="1:57" ht="17.149999999999999" customHeight="1" x14ac:dyDescent="0.45">
      <c r="A25" s="33"/>
      <c r="B25" s="6" t="str">
        <f>$B$4</f>
        <v>Type medewerker 1</v>
      </c>
      <c r="C25" s="69">
        <f t="shared" ref="C25:C40" si="0">SUM(D25:BE25)</f>
        <v>0</v>
      </c>
      <c r="E25" s="93"/>
      <c r="G25" s="93"/>
      <c r="H25" s="93"/>
      <c r="I25" s="93"/>
      <c r="J25" s="93"/>
      <c r="M25" s="93"/>
      <c r="N25" s="93"/>
      <c r="O25" s="93"/>
      <c r="P25" s="93"/>
      <c r="Q25" s="93"/>
      <c r="R25" s="93"/>
      <c r="T25" s="93"/>
      <c r="U25" s="93"/>
      <c r="V25" s="93"/>
      <c r="W25" s="93"/>
      <c r="X25" s="93"/>
      <c r="Z25" s="93"/>
      <c r="AA25" s="93"/>
      <c r="AB25" s="93"/>
      <c r="AE25" s="93"/>
      <c r="AF25" s="93"/>
      <c r="AH25" s="95"/>
      <c r="AI25" s="93"/>
      <c r="AJ25" s="93"/>
      <c r="AK25" s="93"/>
      <c r="AM25" s="93"/>
      <c r="AO25" s="93"/>
      <c r="AQ25" s="93"/>
      <c r="AR25" s="93"/>
      <c r="AS25" s="93"/>
      <c r="AU25" s="93"/>
      <c r="AV25" s="93"/>
      <c r="AW25" s="93"/>
      <c r="AY25" s="93"/>
      <c r="AZ25" s="93"/>
      <c r="BA25" s="95"/>
      <c r="BB25" s="93"/>
      <c r="BD25" s="93"/>
      <c r="BE25" s="93"/>
    </row>
    <row r="26" spans="1:57" ht="17.149999999999999" customHeight="1" x14ac:dyDescent="0.45">
      <c r="A26" s="33"/>
      <c r="B26" s="7" t="str">
        <f>$B$5</f>
        <v>Type medewerker 2</v>
      </c>
      <c r="C26" s="70">
        <f t="shared" si="0"/>
        <v>0</v>
      </c>
      <c r="E26" s="94"/>
      <c r="G26" s="94"/>
      <c r="H26" s="94"/>
      <c r="I26" s="94"/>
      <c r="J26" s="94"/>
      <c r="M26" s="94"/>
      <c r="N26" s="94"/>
      <c r="O26" s="94"/>
      <c r="P26" s="94"/>
      <c r="Q26" s="94"/>
      <c r="R26" s="94"/>
      <c r="T26" s="94"/>
      <c r="U26" s="94"/>
      <c r="V26" s="94"/>
      <c r="W26" s="94"/>
      <c r="X26" s="94"/>
      <c r="Z26" s="94"/>
      <c r="AA26" s="94"/>
      <c r="AB26" s="94"/>
      <c r="AE26" s="94"/>
      <c r="AF26" s="94"/>
      <c r="AH26" s="95"/>
      <c r="AI26" s="94"/>
      <c r="AJ26" s="94"/>
      <c r="AK26" s="94"/>
      <c r="AM26" s="94"/>
      <c r="AO26" s="94"/>
      <c r="AQ26" s="94"/>
      <c r="AR26" s="94"/>
      <c r="AS26" s="94"/>
      <c r="AU26" s="94"/>
      <c r="AV26" s="94"/>
      <c r="AW26" s="94"/>
      <c r="AY26" s="94"/>
      <c r="AZ26" s="94"/>
      <c r="BA26" s="95"/>
      <c r="BB26" s="94"/>
      <c r="BD26" s="94"/>
      <c r="BE26" s="94"/>
    </row>
    <row r="27" spans="1:57" ht="17.149999999999999" customHeight="1" x14ac:dyDescent="0.45">
      <c r="A27" s="33"/>
      <c r="B27" s="7" t="str">
        <f>$B$6</f>
        <v>Type medewerker 3</v>
      </c>
      <c r="C27" s="70">
        <f t="shared" si="0"/>
        <v>0</v>
      </c>
      <c r="E27" s="94"/>
      <c r="G27" s="94"/>
      <c r="H27" s="94"/>
      <c r="I27" s="94"/>
      <c r="J27" s="94"/>
      <c r="M27" s="94"/>
      <c r="N27" s="94"/>
      <c r="O27" s="94"/>
      <c r="P27" s="94"/>
      <c r="Q27" s="94"/>
      <c r="R27" s="94"/>
      <c r="T27" s="94"/>
      <c r="U27" s="94"/>
      <c r="V27" s="94"/>
      <c r="W27" s="94"/>
      <c r="X27" s="94"/>
      <c r="Z27" s="94"/>
      <c r="AA27" s="94"/>
      <c r="AB27" s="94"/>
      <c r="AE27" s="94"/>
      <c r="AF27" s="94"/>
      <c r="AH27" s="95"/>
      <c r="AI27" s="94"/>
      <c r="AJ27" s="94"/>
      <c r="AK27" s="94"/>
      <c r="AM27" s="94"/>
      <c r="AO27" s="94"/>
      <c r="AQ27" s="94"/>
      <c r="AR27" s="94"/>
      <c r="AS27" s="94"/>
      <c r="AU27" s="94"/>
      <c r="AV27" s="94"/>
      <c r="AW27" s="94"/>
      <c r="AY27" s="94"/>
      <c r="AZ27" s="94"/>
      <c r="BA27" s="95"/>
      <c r="BB27" s="94"/>
      <c r="BD27" s="94"/>
      <c r="BE27" s="94"/>
    </row>
    <row r="28" spans="1:57" ht="17.149999999999999" customHeight="1" x14ac:dyDescent="0.45">
      <c r="A28" s="33"/>
      <c r="B28" s="7" t="str">
        <f>$B$7</f>
        <v>Type medewerker 4</v>
      </c>
      <c r="C28" s="70">
        <f t="shared" si="0"/>
        <v>0</v>
      </c>
      <c r="E28" s="94"/>
      <c r="G28" s="94"/>
      <c r="H28" s="94"/>
      <c r="I28" s="94"/>
      <c r="J28" s="94"/>
      <c r="M28" s="94"/>
      <c r="N28" s="94"/>
      <c r="O28" s="94"/>
      <c r="P28" s="94"/>
      <c r="Q28" s="94"/>
      <c r="R28" s="94"/>
      <c r="T28" s="94"/>
      <c r="U28" s="94"/>
      <c r="V28" s="94"/>
      <c r="W28" s="94"/>
      <c r="X28" s="94"/>
      <c r="Z28" s="94"/>
      <c r="AA28" s="94"/>
      <c r="AB28" s="94"/>
      <c r="AE28" s="94"/>
      <c r="AF28" s="94"/>
      <c r="AH28" s="95"/>
      <c r="AI28" s="94"/>
      <c r="AJ28" s="94"/>
      <c r="AK28" s="94"/>
      <c r="AM28" s="94"/>
      <c r="AO28" s="94"/>
      <c r="AQ28" s="94"/>
      <c r="AR28" s="94"/>
      <c r="AS28" s="94"/>
      <c r="AU28" s="94"/>
      <c r="AV28" s="94"/>
      <c r="AW28" s="94"/>
      <c r="AY28" s="94"/>
      <c r="AZ28" s="94"/>
      <c r="BA28" s="95"/>
      <c r="BB28" s="94"/>
      <c r="BD28" s="94"/>
      <c r="BE28" s="94"/>
    </row>
    <row r="29" spans="1:57" ht="17.149999999999999" customHeight="1" x14ac:dyDescent="0.45">
      <c r="A29" s="33"/>
      <c r="B29" s="7" t="str">
        <f t="shared" ref="B29:B35" si="1">$B8</f>
        <v>Type medewerker 5</v>
      </c>
      <c r="C29" s="70">
        <f t="shared" si="0"/>
        <v>0</v>
      </c>
      <c r="E29" s="94"/>
      <c r="G29" s="94"/>
      <c r="H29" s="94"/>
      <c r="I29" s="94"/>
      <c r="J29" s="94"/>
      <c r="M29" s="94"/>
      <c r="N29" s="94"/>
      <c r="O29" s="94"/>
      <c r="P29" s="94"/>
      <c r="Q29" s="94"/>
      <c r="R29" s="94"/>
      <c r="T29" s="94"/>
      <c r="U29" s="94"/>
      <c r="V29" s="94"/>
      <c r="W29" s="94"/>
      <c r="X29" s="94"/>
      <c r="Z29" s="94"/>
      <c r="AA29" s="94"/>
      <c r="AB29" s="94"/>
      <c r="AE29" s="94"/>
      <c r="AF29" s="94"/>
      <c r="AH29" s="95"/>
      <c r="AI29" s="94"/>
      <c r="AJ29" s="94"/>
      <c r="AK29" s="94"/>
      <c r="AM29" s="94"/>
      <c r="AO29" s="94"/>
      <c r="AQ29" s="94"/>
      <c r="AR29" s="94"/>
      <c r="AS29" s="94"/>
      <c r="AU29" s="94"/>
      <c r="AV29" s="94"/>
      <c r="AW29" s="94"/>
      <c r="AY29" s="94"/>
      <c r="AZ29" s="94"/>
      <c r="BA29" s="95"/>
      <c r="BB29" s="94"/>
      <c r="BD29" s="94"/>
      <c r="BE29" s="94"/>
    </row>
    <row r="30" spans="1:57" ht="17.149999999999999" customHeight="1" x14ac:dyDescent="0.45">
      <c r="A30" s="33"/>
      <c r="B30" s="7" t="str">
        <f t="shared" si="1"/>
        <v>Type medewerker 6</v>
      </c>
      <c r="C30" s="70">
        <f t="shared" ref="C30:C35" si="2">SUM(D30:BE30)</f>
        <v>0</v>
      </c>
      <c r="E30" s="94"/>
      <c r="G30" s="94"/>
      <c r="H30" s="94"/>
      <c r="I30" s="94"/>
      <c r="J30" s="94"/>
      <c r="M30" s="94"/>
      <c r="N30" s="94"/>
      <c r="O30" s="94"/>
      <c r="P30" s="94"/>
      <c r="Q30" s="94"/>
      <c r="R30" s="94"/>
      <c r="T30" s="94"/>
      <c r="U30" s="94"/>
      <c r="V30" s="94"/>
      <c r="W30" s="94"/>
      <c r="X30" s="94"/>
      <c r="Z30" s="94"/>
      <c r="AA30" s="94"/>
      <c r="AB30" s="94"/>
      <c r="AE30" s="94"/>
      <c r="AF30" s="94"/>
      <c r="AH30" s="95"/>
      <c r="AI30" s="94"/>
      <c r="AJ30" s="94"/>
      <c r="AK30" s="94"/>
      <c r="AM30" s="94"/>
      <c r="AO30" s="94"/>
      <c r="AQ30" s="94"/>
      <c r="AR30" s="94"/>
      <c r="AS30" s="94"/>
      <c r="AU30" s="94"/>
      <c r="AV30" s="94"/>
      <c r="AW30" s="94"/>
      <c r="AY30" s="94"/>
      <c r="AZ30" s="94"/>
      <c r="BA30" s="95"/>
      <c r="BB30" s="94"/>
      <c r="BD30" s="94"/>
      <c r="BE30" s="94"/>
    </row>
    <row r="31" spans="1:57" ht="17.149999999999999" customHeight="1" x14ac:dyDescent="0.45">
      <c r="A31" s="33"/>
      <c r="B31" s="7" t="str">
        <f t="shared" si="1"/>
        <v>Type medewerker 7</v>
      </c>
      <c r="C31" s="70">
        <f t="shared" si="2"/>
        <v>0</v>
      </c>
      <c r="E31" s="94"/>
      <c r="G31" s="94"/>
      <c r="H31" s="94"/>
      <c r="I31" s="94"/>
      <c r="J31" s="94"/>
      <c r="M31" s="94"/>
      <c r="N31" s="94"/>
      <c r="O31" s="94"/>
      <c r="P31" s="94"/>
      <c r="Q31" s="94"/>
      <c r="R31" s="94"/>
      <c r="T31" s="94"/>
      <c r="U31" s="94"/>
      <c r="V31" s="94"/>
      <c r="W31" s="94"/>
      <c r="X31" s="94"/>
      <c r="Z31" s="94"/>
      <c r="AA31" s="94"/>
      <c r="AB31" s="94"/>
      <c r="AE31" s="94"/>
      <c r="AF31" s="94"/>
      <c r="AH31" s="95"/>
      <c r="AI31" s="94"/>
      <c r="AJ31" s="94"/>
      <c r="AK31" s="94"/>
      <c r="AM31" s="94"/>
      <c r="AO31" s="94"/>
      <c r="AQ31" s="94"/>
      <c r="AR31" s="94"/>
      <c r="AS31" s="94"/>
      <c r="AU31" s="94"/>
      <c r="AV31" s="94"/>
      <c r="AW31" s="94"/>
      <c r="AY31" s="94"/>
      <c r="AZ31" s="94"/>
      <c r="BA31" s="95"/>
      <c r="BB31" s="94"/>
      <c r="BD31" s="94"/>
      <c r="BE31" s="94"/>
    </row>
    <row r="32" spans="1:57" ht="17.149999999999999" customHeight="1" x14ac:dyDescent="0.45">
      <c r="A32" s="33"/>
      <c r="B32" s="7" t="str">
        <f t="shared" si="1"/>
        <v>Type medewerker 8</v>
      </c>
      <c r="C32" s="70">
        <f t="shared" si="2"/>
        <v>0</v>
      </c>
      <c r="E32" s="94"/>
      <c r="G32" s="94"/>
      <c r="H32" s="94"/>
      <c r="I32" s="94"/>
      <c r="J32" s="94"/>
      <c r="M32" s="94"/>
      <c r="N32" s="94"/>
      <c r="O32" s="94"/>
      <c r="P32" s="94"/>
      <c r="Q32" s="94"/>
      <c r="R32" s="94"/>
      <c r="T32" s="94"/>
      <c r="U32" s="94"/>
      <c r="V32" s="94"/>
      <c r="W32" s="94"/>
      <c r="X32" s="94"/>
      <c r="Z32" s="94"/>
      <c r="AA32" s="94"/>
      <c r="AB32" s="94"/>
      <c r="AE32" s="94"/>
      <c r="AF32" s="94"/>
      <c r="AH32" s="95"/>
      <c r="AI32" s="94"/>
      <c r="AJ32" s="94"/>
      <c r="AK32" s="94"/>
      <c r="AM32" s="94"/>
      <c r="AO32" s="94"/>
      <c r="AQ32" s="94"/>
      <c r="AR32" s="94"/>
      <c r="AS32" s="94"/>
      <c r="AU32" s="94"/>
      <c r="AV32" s="94"/>
      <c r="AW32" s="94"/>
      <c r="AY32" s="94"/>
      <c r="AZ32" s="94"/>
      <c r="BA32" s="95"/>
      <c r="BB32" s="94"/>
      <c r="BD32" s="94"/>
      <c r="BE32" s="94"/>
    </row>
    <row r="33" spans="1:57" ht="17.149999999999999" customHeight="1" x14ac:dyDescent="0.45">
      <c r="A33" s="33"/>
      <c r="B33" s="7" t="str">
        <f t="shared" si="1"/>
        <v>Type medewerker 9</v>
      </c>
      <c r="C33" s="70">
        <f t="shared" si="2"/>
        <v>0</v>
      </c>
      <c r="E33" s="94"/>
      <c r="G33" s="94"/>
      <c r="H33" s="94"/>
      <c r="I33" s="94"/>
      <c r="J33" s="94"/>
      <c r="M33" s="94"/>
      <c r="N33" s="94"/>
      <c r="O33" s="94"/>
      <c r="P33" s="94"/>
      <c r="Q33" s="94"/>
      <c r="R33" s="94"/>
      <c r="T33" s="94"/>
      <c r="U33" s="94"/>
      <c r="V33" s="94"/>
      <c r="W33" s="94"/>
      <c r="X33" s="94"/>
      <c r="Z33" s="94"/>
      <c r="AA33" s="94"/>
      <c r="AB33" s="94"/>
      <c r="AE33" s="94"/>
      <c r="AF33" s="94"/>
      <c r="AH33" s="95"/>
      <c r="AI33" s="94"/>
      <c r="AJ33" s="94"/>
      <c r="AK33" s="94"/>
      <c r="AM33" s="94"/>
      <c r="AO33" s="94"/>
      <c r="AQ33" s="94"/>
      <c r="AR33" s="94"/>
      <c r="AS33" s="94"/>
      <c r="AU33" s="94"/>
      <c r="AV33" s="94"/>
      <c r="AW33" s="94"/>
      <c r="AY33" s="94"/>
      <c r="AZ33" s="94"/>
      <c r="BA33" s="95"/>
      <c r="BB33" s="94"/>
      <c r="BD33" s="94"/>
      <c r="BE33" s="94"/>
    </row>
    <row r="34" spans="1:57" ht="17.149999999999999" customHeight="1" x14ac:dyDescent="0.45">
      <c r="A34" s="33"/>
      <c r="B34" s="7" t="str">
        <f t="shared" si="1"/>
        <v>Type medewerker 10</v>
      </c>
      <c r="C34" s="70">
        <f t="shared" si="2"/>
        <v>0</v>
      </c>
      <c r="E34" s="94"/>
      <c r="G34" s="94"/>
      <c r="H34" s="94"/>
      <c r="I34" s="94"/>
      <c r="J34" s="94"/>
      <c r="M34" s="94"/>
      <c r="N34" s="94"/>
      <c r="O34" s="94"/>
      <c r="P34" s="94"/>
      <c r="Q34" s="94"/>
      <c r="R34" s="94"/>
      <c r="T34" s="94"/>
      <c r="U34" s="94"/>
      <c r="V34" s="94"/>
      <c r="W34" s="94"/>
      <c r="X34" s="94"/>
      <c r="Z34" s="94"/>
      <c r="AA34" s="94"/>
      <c r="AB34" s="94"/>
      <c r="AE34" s="94"/>
      <c r="AF34" s="94"/>
      <c r="AH34" s="95"/>
      <c r="AI34" s="94"/>
      <c r="AJ34" s="94"/>
      <c r="AK34" s="94"/>
      <c r="AM34" s="94"/>
      <c r="AO34" s="94"/>
      <c r="AQ34" s="94"/>
      <c r="AR34" s="94"/>
      <c r="AS34" s="94"/>
      <c r="AU34" s="94"/>
      <c r="AV34" s="94"/>
      <c r="AW34" s="94"/>
      <c r="AY34" s="94"/>
      <c r="AZ34" s="94"/>
      <c r="BA34" s="95"/>
      <c r="BB34" s="94"/>
      <c r="BD34" s="94"/>
      <c r="BE34" s="94"/>
    </row>
    <row r="35" spans="1:57" ht="17.149999999999999" customHeight="1" x14ac:dyDescent="0.45">
      <c r="A35" s="33"/>
      <c r="B35" s="7" t="str">
        <f t="shared" si="1"/>
        <v>Type medewerker 11</v>
      </c>
      <c r="C35" s="70">
        <f t="shared" si="2"/>
        <v>0</v>
      </c>
      <c r="E35" s="94"/>
      <c r="G35" s="94"/>
      <c r="H35" s="94"/>
      <c r="I35" s="94"/>
      <c r="J35" s="94"/>
      <c r="M35" s="94"/>
      <c r="N35" s="94"/>
      <c r="O35" s="94"/>
      <c r="P35" s="94"/>
      <c r="Q35" s="94"/>
      <c r="R35" s="94"/>
      <c r="T35" s="94"/>
      <c r="U35" s="94"/>
      <c r="V35" s="94"/>
      <c r="W35" s="94"/>
      <c r="X35" s="94"/>
      <c r="Z35" s="94"/>
      <c r="AA35" s="94"/>
      <c r="AB35" s="94"/>
      <c r="AE35" s="94"/>
      <c r="AF35" s="94"/>
      <c r="AH35" s="95"/>
      <c r="AI35" s="94"/>
      <c r="AJ35" s="94"/>
      <c r="AK35" s="94"/>
      <c r="AM35" s="94"/>
      <c r="AO35" s="94"/>
      <c r="AQ35" s="94"/>
      <c r="AR35" s="94"/>
      <c r="AS35" s="94"/>
      <c r="AU35" s="94"/>
      <c r="AV35" s="94"/>
      <c r="AW35" s="94"/>
      <c r="AY35" s="94"/>
      <c r="AZ35" s="94"/>
      <c r="BA35" s="95"/>
      <c r="BB35" s="94"/>
      <c r="BD35" s="94"/>
      <c r="BE35" s="94"/>
    </row>
    <row r="36" spans="1:57" ht="17.149999999999999" customHeight="1" x14ac:dyDescent="0.45">
      <c r="A36" s="33"/>
      <c r="B36" s="7" t="str">
        <f>$B$15</f>
        <v>Type medewerker 12</v>
      </c>
      <c r="C36" s="70">
        <f t="shared" si="0"/>
        <v>0</v>
      </c>
      <c r="E36" s="94"/>
      <c r="G36" s="94"/>
      <c r="H36" s="94"/>
      <c r="I36" s="94"/>
      <c r="J36" s="94"/>
      <c r="M36" s="94"/>
      <c r="N36" s="94"/>
      <c r="O36" s="94"/>
      <c r="P36" s="94"/>
      <c r="Q36" s="94"/>
      <c r="R36" s="94"/>
      <c r="T36" s="94"/>
      <c r="U36" s="94"/>
      <c r="V36" s="94"/>
      <c r="W36" s="94"/>
      <c r="X36" s="94"/>
      <c r="Z36" s="94"/>
      <c r="AA36" s="94"/>
      <c r="AB36" s="94"/>
      <c r="AE36" s="94"/>
      <c r="AF36" s="94"/>
      <c r="AH36" s="95"/>
      <c r="AI36" s="94"/>
      <c r="AJ36" s="94"/>
      <c r="AK36" s="94"/>
      <c r="AM36" s="94"/>
      <c r="AO36" s="94"/>
      <c r="AQ36" s="94"/>
      <c r="AR36" s="94"/>
      <c r="AS36" s="94"/>
      <c r="AU36" s="94"/>
      <c r="AV36" s="94"/>
      <c r="AW36" s="94"/>
      <c r="AY36" s="94"/>
      <c r="AZ36" s="94"/>
      <c r="BA36" s="95"/>
      <c r="BB36" s="94"/>
      <c r="BD36" s="94"/>
      <c r="BE36" s="94"/>
    </row>
    <row r="37" spans="1:57" ht="17.149999999999999" customHeight="1" x14ac:dyDescent="0.45">
      <c r="A37" s="33"/>
      <c r="B37" s="7" t="str">
        <f>$B$16</f>
        <v>Type medewerker 13</v>
      </c>
      <c r="C37" s="70">
        <f t="shared" si="0"/>
        <v>0</v>
      </c>
      <c r="E37" s="94"/>
      <c r="G37" s="94"/>
      <c r="H37" s="94"/>
      <c r="I37" s="94"/>
      <c r="J37" s="94"/>
      <c r="M37" s="94"/>
      <c r="N37" s="94"/>
      <c r="O37" s="94"/>
      <c r="P37" s="94"/>
      <c r="Q37" s="94"/>
      <c r="R37" s="94"/>
      <c r="T37" s="94"/>
      <c r="U37" s="94"/>
      <c r="V37" s="94"/>
      <c r="W37" s="94"/>
      <c r="X37" s="94"/>
      <c r="Z37" s="94"/>
      <c r="AA37" s="94"/>
      <c r="AB37" s="94"/>
      <c r="AE37" s="94"/>
      <c r="AF37" s="94"/>
      <c r="AH37" s="95"/>
      <c r="AI37" s="94"/>
      <c r="AJ37" s="94"/>
      <c r="AK37" s="94"/>
      <c r="AM37" s="94"/>
      <c r="AO37" s="94"/>
      <c r="AQ37" s="94"/>
      <c r="AR37" s="94"/>
      <c r="AS37" s="94"/>
      <c r="AU37" s="94"/>
      <c r="AV37" s="94"/>
      <c r="AW37" s="94"/>
      <c r="AY37" s="94"/>
      <c r="AZ37" s="94"/>
      <c r="BA37" s="95"/>
      <c r="BB37" s="94"/>
      <c r="BD37" s="94"/>
      <c r="BE37" s="94"/>
    </row>
    <row r="38" spans="1:57" ht="17.149999999999999" customHeight="1" x14ac:dyDescent="0.45">
      <c r="A38" s="33"/>
      <c r="B38" s="7" t="str">
        <f>$B$17</f>
        <v>Type medewerker 14</v>
      </c>
      <c r="C38" s="70">
        <f t="shared" si="0"/>
        <v>0</v>
      </c>
      <c r="E38" s="94"/>
      <c r="G38" s="94"/>
      <c r="H38" s="94"/>
      <c r="I38" s="94"/>
      <c r="J38" s="94"/>
      <c r="M38" s="94"/>
      <c r="N38" s="94"/>
      <c r="O38" s="94"/>
      <c r="P38" s="94"/>
      <c r="Q38" s="94"/>
      <c r="R38" s="94"/>
      <c r="T38" s="94"/>
      <c r="U38" s="94"/>
      <c r="V38" s="94"/>
      <c r="W38" s="94"/>
      <c r="X38" s="94"/>
      <c r="Z38" s="94"/>
      <c r="AA38" s="94"/>
      <c r="AB38" s="94"/>
      <c r="AE38" s="94"/>
      <c r="AF38" s="94"/>
      <c r="AH38" s="95"/>
      <c r="AI38" s="94"/>
      <c r="AJ38" s="94"/>
      <c r="AK38" s="94"/>
      <c r="AM38" s="94"/>
      <c r="AO38" s="94"/>
      <c r="AQ38" s="94"/>
      <c r="AR38" s="94"/>
      <c r="AS38" s="94"/>
      <c r="AU38" s="94"/>
      <c r="AV38" s="94"/>
      <c r="AW38" s="94"/>
      <c r="AY38" s="94"/>
      <c r="AZ38" s="94"/>
      <c r="BA38" s="95"/>
      <c r="BB38" s="94"/>
      <c r="BD38" s="94"/>
      <c r="BE38" s="94"/>
    </row>
    <row r="39" spans="1:57" ht="17.149999999999999" customHeight="1" x14ac:dyDescent="0.45">
      <c r="A39" s="33"/>
      <c r="B39" s="7" t="str">
        <f>$B$18</f>
        <v>Type medewerker 15</v>
      </c>
      <c r="C39" s="70">
        <f t="shared" si="0"/>
        <v>0</v>
      </c>
      <c r="E39" s="94"/>
      <c r="G39" s="94"/>
      <c r="H39" s="94"/>
      <c r="I39" s="94"/>
      <c r="J39" s="94"/>
      <c r="M39" s="94"/>
      <c r="N39" s="94"/>
      <c r="O39" s="94"/>
      <c r="P39" s="94"/>
      <c r="Q39" s="94"/>
      <c r="R39" s="94"/>
      <c r="T39" s="94"/>
      <c r="U39" s="94"/>
      <c r="V39" s="94"/>
      <c r="W39" s="94"/>
      <c r="X39" s="94"/>
      <c r="Z39" s="94"/>
      <c r="AA39" s="94"/>
      <c r="AB39" s="94"/>
      <c r="AE39" s="94"/>
      <c r="AF39" s="94"/>
      <c r="AH39" s="95"/>
      <c r="AI39" s="94"/>
      <c r="AJ39" s="94"/>
      <c r="AK39" s="94"/>
      <c r="AM39" s="94"/>
      <c r="AO39" s="94"/>
      <c r="AQ39" s="94"/>
      <c r="AR39" s="94"/>
      <c r="AS39" s="94"/>
      <c r="AU39" s="94"/>
      <c r="AV39" s="94"/>
      <c r="AW39" s="94"/>
      <c r="AY39" s="94"/>
      <c r="AZ39" s="94"/>
      <c r="BA39" s="95"/>
      <c r="BB39" s="94"/>
      <c r="BD39" s="94"/>
      <c r="BE39" s="94"/>
    </row>
    <row r="40" spans="1:57" s="1" customFormat="1" ht="17.149999999999999" customHeight="1" thickBot="1" x14ac:dyDescent="0.5">
      <c r="A40" s="33"/>
      <c r="B40" s="4" t="s">
        <v>135</v>
      </c>
      <c r="C40" s="71">
        <f t="shared" si="0"/>
        <v>0</v>
      </c>
      <c r="D40" s="2"/>
      <c r="E40" s="72">
        <f t="shared" ref="E40:G40" si="3">SUM(E25:E39)</f>
        <v>0</v>
      </c>
      <c r="F40" s="3"/>
      <c r="G40" s="72">
        <f t="shared" si="3"/>
        <v>0</v>
      </c>
      <c r="H40" s="72">
        <f t="shared" ref="H40:J40" si="4">SUM(H25:H39)</f>
        <v>0</v>
      </c>
      <c r="I40" s="72">
        <f t="shared" si="4"/>
        <v>0</v>
      </c>
      <c r="J40" s="72">
        <f t="shared" si="4"/>
        <v>0</v>
      </c>
      <c r="K40" s="3"/>
      <c r="L40" s="3"/>
      <c r="M40" s="72">
        <f t="shared" ref="M40:X40" si="5">SUM(M25:M39)</f>
        <v>0</v>
      </c>
      <c r="N40" s="72">
        <f t="shared" si="5"/>
        <v>0</v>
      </c>
      <c r="O40" s="72">
        <f t="shared" si="5"/>
        <v>0</v>
      </c>
      <c r="P40" s="72">
        <f t="shared" si="5"/>
        <v>0</v>
      </c>
      <c r="Q40" s="72">
        <f t="shared" si="5"/>
        <v>0</v>
      </c>
      <c r="R40" s="72">
        <f t="shared" si="5"/>
        <v>0</v>
      </c>
      <c r="S40" s="3"/>
      <c r="T40" s="72">
        <f t="shared" si="5"/>
        <v>0</v>
      </c>
      <c r="U40" s="72">
        <f t="shared" si="5"/>
        <v>0</v>
      </c>
      <c r="V40" s="72">
        <f t="shared" si="5"/>
        <v>0</v>
      </c>
      <c r="W40" s="72">
        <f t="shared" si="5"/>
        <v>0</v>
      </c>
      <c r="X40" s="72">
        <f t="shared" si="5"/>
        <v>0</v>
      </c>
      <c r="Y40" s="3"/>
      <c r="Z40" s="72">
        <f t="shared" ref="Z40:AB40" si="6">SUM(Z25:Z39)</f>
        <v>0</v>
      </c>
      <c r="AA40" s="72">
        <f t="shared" si="6"/>
        <v>0</v>
      </c>
      <c r="AB40" s="72">
        <f t="shared" si="6"/>
        <v>0</v>
      </c>
      <c r="AC40" s="3"/>
      <c r="AD40" s="3"/>
      <c r="AE40" s="72">
        <f t="shared" ref="AE40:AF40" si="7">SUM(AE25:AE39)</f>
        <v>0</v>
      </c>
      <c r="AF40" s="72">
        <f t="shared" si="7"/>
        <v>0</v>
      </c>
      <c r="AG40" s="3"/>
      <c r="AH40" s="3"/>
      <c r="AI40" s="72">
        <f t="shared" ref="AI40:AK40" si="8">SUM(AI25:AI39)</f>
        <v>0</v>
      </c>
      <c r="AJ40" s="72">
        <f t="shared" si="8"/>
        <v>0</v>
      </c>
      <c r="AK40" s="72">
        <f t="shared" si="8"/>
        <v>0</v>
      </c>
      <c r="AL40" s="3"/>
      <c r="AM40" s="72">
        <f t="shared" ref="AM40:AS40" si="9">SUM(AM25:AM39)</f>
        <v>0</v>
      </c>
      <c r="AN40" s="3"/>
      <c r="AO40" s="72">
        <f t="shared" si="9"/>
        <v>0</v>
      </c>
      <c r="AP40" s="3"/>
      <c r="AQ40" s="72">
        <f t="shared" si="9"/>
        <v>0</v>
      </c>
      <c r="AR40" s="72">
        <f t="shared" si="9"/>
        <v>0</v>
      </c>
      <c r="AS40" s="72">
        <f t="shared" si="9"/>
        <v>0</v>
      </c>
      <c r="AT40" s="3"/>
      <c r="AU40" s="72">
        <f t="shared" ref="AU40:AZ40" si="10">SUM(AU25:AU39)</f>
        <v>0</v>
      </c>
      <c r="AV40" s="72">
        <f t="shared" si="10"/>
        <v>0</v>
      </c>
      <c r="AW40" s="72">
        <f t="shared" si="10"/>
        <v>0</v>
      </c>
      <c r="AX40" s="3"/>
      <c r="AY40" s="72">
        <f t="shared" si="10"/>
        <v>0</v>
      </c>
      <c r="AZ40" s="72">
        <f t="shared" si="10"/>
        <v>0</v>
      </c>
      <c r="BA40" s="3"/>
      <c r="BB40" s="72">
        <f t="shared" ref="BB40:BE40" si="11">SUM(BB25:BB39)</f>
        <v>0</v>
      </c>
      <c r="BC40" s="3"/>
      <c r="BD40" s="72">
        <f t="shared" si="11"/>
        <v>0</v>
      </c>
      <c r="BE40" s="72">
        <f t="shared" si="11"/>
        <v>0</v>
      </c>
    </row>
    <row r="41" spans="1:57" ht="5.25" customHeight="1" x14ac:dyDescent="0.45">
      <c r="A41" s="33"/>
      <c r="B41" s="8"/>
      <c r="C41" s="8"/>
      <c r="E41" s="8"/>
      <c r="G41" s="8"/>
      <c r="H41" s="8"/>
      <c r="I41" s="8"/>
      <c r="J41" s="8"/>
      <c r="M41" s="8"/>
      <c r="N41" s="8"/>
      <c r="O41" s="8"/>
      <c r="P41" s="8"/>
      <c r="Q41" s="8"/>
      <c r="R41" s="8"/>
      <c r="T41" s="8"/>
      <c r="U41" s="8"/>
      <c r="V41" s="8"/>
      <c r="W41" s="8"/>
      <c r="X41" s="8"/>
      <c r="Z41" s="8"/>
      <c r="AA41" s="8"/>
      <c r="AB41" s="8"/>
      <c r="AE41" s="8"/>
      <c r="AF41" s="8"/>
      <c r="AI41" s="8"/>
      <c r="AJ41" s="8"/>
      <c r="AK41" s="8"/>
      <c r="AM41" s="8"/>
      <c r="AO41" s="8"/>
      <c r="AQ41" s="8"/>
      <c r="AR41" s="8"/>
      <c r="AS41" s="8"/>
      <c r="AU41" s="8"/>
      <c r="AV41" s="8"/>
      <c r="AW41" s="8"/>
      <c r="AY41" s="8"/>
      <c r="AZ41" s="8"/>
      <c r="BB41" s="8"/>
      <c r="BD41" s="8"/>
      <c r="BE41" s="8"/>
    </row>
    <row r="42" spans="1:57" s="66" customFormat="1" ht="17.149999999999999" customHeight="1" x14ac:dyDescent="0.45">
      <c r="A42" s="63"/>
      <c r="B42" s="67" t="s">
        <v>136</v>
      </c>
      <c r="C42" s="64"/>
      <c r="D42" s="2"/>
      <c r="E42" s="65"/>
      <c r="F42" s="3"/>
      <c r="G42" s="65"/>
      <c r="H42" s="65"/>
      <c r="I42" s="65"/>
      <c r="J42" s="65"/>
      <c r="K42" s="3"/>
      <c r="L42" s="3"/>
      <c r="M42" s="65"/>
      <c r="N42" s="65"/>
      <c r="O42" s="65"/>
      <c r="P42" s="65"/>
      <c r="Q42" s="65"/>
      <c r="R42" s="65"/>
      <c r="S42" s="3"/>
      <c r="T42" s="65"/>
      <c r="U42" s="65"/>
      <c r="V42" s="65"/>
      <c r="W42" s="65"/>
      <c r="X42" s="65"/>
      <c r="Y42" s="3"/>
      <c r="Z42" s="65"/>
      <c r="AA42" s="65"/>
      <c r="AB42" s="65"/>
      <c r="AC42" s="3"/>
      <c r="AD42" s="3"/>
      <c r="AE42" s="65"/>
      <c r="AF42" s="65"/>
      <c r="AG42" s="3"/>
      <c r="AH42" s="3"/>
      <c r="AI42" s="65"/>
      <c r="AJ42" s="65"/>
      <c r="AK42" s="65"/>
      <c r="AL42" s="3"/>
      <c r="AM42" s="65"/>
      <c r="AN42" s="3"/>
      <c r="AO42" s="65"/>
      <c r="AP42" s="3"/>
      <c r="AQ42" s="65"/>
      <c r="AR42" s="65"/>
      <c r="AS42" s="65"/>
      <c r="AT42" s="3"/>
      <c r="AU42" s="65"/>
      <c r="AV42" s="65"/>
      <c r="AW42" s="65"/>
      <c r="AX42" s="3"/>
      <c r="AY42" s="65"/>
      <c r="AZ42" s="65"/>
      <c r="BA42" s="3"/>
      <c r="BB42" s="65"/>
      <c r="BC42" s="3"/>
      <c r="BD42" s="65"/>
      <c r="BE42" s="65"/>
    </row>
    <row r="43" spans="1:57" ht="17.149999999999999" customHeight="1" x14ac:dyDescent="0.45">
      <c r="A43" s="33"/>
      <c r="B43" s="7" t="s">
        <v>137</v>
      </c>
      <c r="C43" s="73">
        <f t="shared" ref="C43:C47" si="12">SUM(D43:BE43)</f>
        <v>0</v>
      </c>
      <c r="E43" s="140">
        <f>(($C$4*E25)+($C$5*E26)+($C$6*E27)+($C$7*E28)+($C$8*E29)+($C$9*E30)+($C$10*E31)+($C$11*E32)+($C$12*E33)+($C$13*E34)+($C$14*E35)+($C$15*E36)+($C$16*E37)+($C$17*E38)+($C$18*E39))*Uitgangspunten!$C$3</f>
        <v>0</v>
      </c>
      <c r="G43" s="140">
        <f>(($C$4*G25)+($C$5*G26)+($C$6*G27)+($C$7*G28)+($C$8*G29)+($C$9*G30)+($C$10*G31)+($C$11*G32)+($C$12*G33)+($C$13*G34)+($C$14*G35)+($C$15*G36)+($C$16*G37)+($C$17*G38)+($C$18*G39))*Uitgangspunten!$C$3</f>
        <v>0</v>
      </c>
      <c r="H43" s="140">
        <f>(($C$4*H25)+($C$5*H26)+($C$6*H27)+($C$7*H28)+($C$8*H29)+($C$9*H30)+($C$10*H31)+($C$11*H32)+($C$12*H33)+($C$13*H34)+($C$14*H35)+($C$15*H36)+($C$16*H37)+($C$17*H38)+($C$18*H39))*Uitgangspunten!$C$3</f>
        <v>0</v>
      </c>
      <c r="I43" s="140">
        <f>(($C$4*I25)+($C$5*I26)+($C$6*I27)+($C$7*I28)+($C$8*I29)+($C$9*I30)+($C$10*I31)+($C$11*I32)+($C$12*I33)+($C$13*I34)+($C$14*I35)+($C$15*I36)+($C$16*I37)+($C$17*I38)+($C$18*I39))*Uitgangspunten!$C$3</f>
        <v>0</v>
      </c>
      <c r="J43" s="140">
        <f>(($C$4*J25)+($C$5*J26)+($C$6*J27)+($C$7*J28)+($C$8*J29)+($C$9*J30)+($C$10*J31)+($C$11*J32)+($C$12*J33)+($C$13*J34)+($C$14*J35)+($C$15*J36)+($C$16*J37)+($C$17*J38)+($C$18*J39))*Uitgangspunten!$C$3</f>
        <v>0</v>
      </c>
      <c r="M43" s="140">
        <f>(($C$4*M25)+($C$5*M26)+($C$6*M27)+($C$7*M28)+($C$8*M29)+($C$9*M30)+($C$10*M31)+($C$11*M32)+($C$12*M33)+($C$13*M34)+($C$14*M35)+($C$15*M36)+($C$16*M37)+($C$17*M38)+($C$18*M39))*Uitgangspunten!$C$3</f>
        <v>0</v>
      </c>
      <c r="N43" s="140">
        <f>(($C$4*N25)+($C$5*N26)+($C$6*N27)+($C$7*N28)+($C$8*N29)+($C$9*N30)+($C$10*N31)+($C$11*N32)+($C$12*N33)+($C$13*N34)+($C$14*N35)+($C$15*N36)+($C$16*N37)+($C$17*N38)+($C$18*N39))*Uitgangspunten!$C$3</f>
        <v>0</v>
      </c>
      <c r="O43" s="140">
        <f>(($C$4*O25)+($C$5*O26)+($C$6*O27)+($C$7*O28)+($C$8*O29)+($C$9*O30)+($C$10*O31)+($C$11*O32)+($C$12*O33)+($C$13*O34)+($C$14*O35)+($C$15*O36)+($C$16*O37)+($C$17*O38)+($C$18*O39))*Uitgangspunten!$C$3</f>
        <v>0</v>
      </c>
      <c r="P43" s="140">
        <f>(($C$4*P25)+($C$5*P26)+($C$6*P27)+($C$7*P28)+($C$8*P29)+($C$9*P30)+($C$10*P31)+($C$11*P32)+($C$12*P33)+($C$13*P34)+($C$14*P35)+($C$15*P36)+($C$16*P37)+($C$17*P38)+($C$18*P39))*Uitgangspunten!$C$3</f>
        <v>0</v>
      </c>
      <c r="Q43" s="140">
        <f>(($C$4*Q25)+($C$5*Q26)+($C$6*Q27)+($C$7*Q28)+($C$8*Q29)+($C$9*Q30)+($C$10*Q31)+($C$11*Q32)+($C$12*Q33)+($C$13*Q34)+($C$14*Q35)+($C$15*Q36)+($C$16*Q37)+($C$17*Q38)+($C$18*Q39))*Uitgangspunten!$C$3</f>
        <v>0</v>
      </c>
      <c r="R43" s="140">
        <f>(($C$4*R25)+($C$5*R26)+($C$6*R27)+($C$7*R28)+($C$8*R29)+($C$9*R30)+($C$10*R31)+($C$11*R32)+($C$12*R33)+($C$13*R34)+($C$14*R35)+($C$15*R36)+($C$16*R37)+($C$17*R38)+($C$18*R39))*Uitgangspunten!$C$3</f>
        <v>0</v>
      </c>
      <c r="T43" s="140">
        <f>(($C$4*T25)+($C$5*T26)+($C$6*T27)+($C$7*T28)+($C$8*T29)+($C$9*T30)+($C$10*T31)+($C$11*T32)+($C$12*T33)+($C$13*T34)+($C$14*T35)+($C$15*T36)+($C$16*T37)+($C$17*T38)+($C$18*T39))*Uitgangspunten!$C$3</f>
        <v>0</v>
      </c>
      <c r="U43" s="140">
        <f>(($C$4*U25)+($C$5*U26)+($C$6*U27)+($C$7*U28)+($C$8*U29)+($C$9*U30)+($C$10*U31)+($C$11*U32)+($C$12*U33)+($C$13*U34)+($C$14*U35)+($C$15*U36)+($C$16*U37)+($C$17*U38)+($C$18*U39))*Uitgangspunten!$C$3</f>
        <v>0</v>
      </c>
      <c r="V43" s="140">
        <f>(($C$4*V25)+($C$5*V26)+($C$6*V27)+($C$7*V28)+($C$8*V29)+($C$9*V30)+($C$10*V31)+($C$11*V32)+($C$12*V33)+($C$13*V34)+($C$14*V35)+($C$15*V36)+($C$16*V37)+($C$17*V38)+($C$18*V39))*Uitgangspunten!$C$3</f>
        <v>0</v>
      </c>
      <c r="W43" s="140">
        <f>(($C$4*W25)+($C$5*W26)+($C$6*W27)+($C$7*W28)+($C$8*W29)+($C$9*W30)+($C$10*W31)+($C$11*W32)+($C$12*W33)+($C$13*W34)+($C$14*W35)+($C$15*W36)+($C$16*W37)+($C$17*W38)+($C$18*W39))*Uitgangspunten!$C$3</f>
        <v>0</v>
      </c>
      <c r="X43" s="140">
        <f>(($C$4*X25)+($C$5*X26)+($C$6*X27)+($C$7*X28)+($C$8*X29)+($C$9*X30)+($C$10*X31)+($C$11*X32)+($C$12*X33)+($C$13*X34)+($C$14*X35)+($C$15*X36)+($C$16*X37)+($C$17*X38)+($C$18*X39))*Uitgangspunten!$C$3</f>
        <v>0</v>
      </c>
      <c r="Z43" s="140">
        <f>(($C$4*Z25)+($C$5*Z26)+($C$6*Z27)+($C$7*Z28)+($C$8*Z29)+($C$9*Z30)+($C$10*Z31)+($C$11*Z32)+($C$12*Z33)+($C$13*Z34)+($C$14*Z35)+($C$15*Z36)+($C$16*Z37)+($C$17*Z38)+($C$18*Z39))*Uitgangspunten!$C$3</f>
        <v>0</v>
      </c>
      <c r="AA43" s="140">
        <f>(($C$4*AA25)+($C$5*AA26)+($C$6*AA27)+($C$7*AA28)+($C$8*AA29)+($C$9*AA30)+($C$10*AA31)+($C$11*AA32)+($C$12*AA33)+($C$13*AA34)+($C$14*AA35)+($C$15*AA36)+($C$16*AA37)+($C$17*AA38)+($C$18*AA39))*Uitgangspunten!$C$3</f>
        <v>0</v>
      </c>
      <c r="AB43" s="140">
        <f>(($C$4*AB25)+($C$5*AB26)+($C$6*AB27)+($C$7*AB28)+($C$8*AB29)+($C$9*AB30)+($C$10*AB31)+($C$11*AB32)+($C$12*AB33)+($C$13*AB34)+($C$14*AB35)+($C$15*AB36)+($C$16*AB37)+($C$17*AB38)+($C$18*AB39))*Uitgangspunten!$C$3</f>
        <v>0</v>
      </c>
      <c r="AE43" s="140">
        <f>(($C$4*AE25)+($C$5*AE26)+($C$6*AE27)+($C$7*AE28)+($C$8*AE29)+($C$9*AE30)+($C$10*AE31)+($C$11*AE32)+($C$12*AE33)+($C$13*AE34)+($C$14*AE35)+($C$15*AE36)+($C$16*AE37)+($C$17*AE38)+($C$18*AE39))*Uitgangspunten!$C$3</f>
        <v>0</v>
      </c>
      <c r="AF43" s="140">
        <f>(($C$4*AF25)+($C$5*AF26)+($C$6*AF27)+($C$7*AF28)+($C$8*AF29)+($C$9*AF30)+($C$10*AF31)+($C$11*AF32)+($C$12*AF33)+($C$13*AF34)+($C$14*AF35)+($C$15*AF36)+($C$16*AF37)+($C$17*AF38)+($C$18*AF39))*Uitgangspunten!$C$3</f>
        <v>0</v>
      </c>
      <c r="AI43" s="140">
        <f>(($C$4*AI25)+($C$5*AI26)+($C$6*AI27)+($C$7*AI28)+($C$8*AI29)+($C$9*AI30)+($C$10*AI31)+($C$11*AI32)+($C$12*AI33)+($C$13*AI34)+($C$14*AI35)+($C$15*AI36)+($C$16*AI37)+($C$17*AI38)+($C$18*AI39))*Uitgangspunten!$C$3</f>
        <v>0</v>
      </c>
      <c r="AJ43" s="140">
        <f>(($C$4*AJ25)+($C$5*AJ26)+($C$6*AJ27)+($C$7*AJ28)+($C$8*AJ29)+($C$9*AJ30)+($C$10*AJ31)+($C$11*AJ32)+($C$12*AJ33)+($C$13*AJ34)+($C$14*AJ35)+($C$15*AJ36)+($C$16*AJ37)+($C$17*AJ38)+($C$18*AJ39))*Uitgangspunten!$C$3</f>
        <v>0</v>
      </c>
      <c r="AK43" s="140">
        <f>(($C$4*AK25)+($C$5*AK26)+($C$6*AK27)+($C$7*AK28)+($C$8*AK29)+($C$9*AK30)+($C$10*AK31)+($C$11*AK32)+($C$12*AK33)+($C$13*AK34)+($C$14*AK35)+($C$15*AK36)+($C$16*AK37)+($C$17*AK38)+($C$18*AK39))*Uitgangspunten!$C$3</f>
        <v>0</v>
      </c>
      <c r="AM43" s="140">
        <f>(($C$4*AM25)+($C$5*AM26)+($C$6*AM27)+($C$7*AM28)+($C$8*AM29)+($C$9*AM30)+($C$10*AM31)+($C$11*AM32)+($C$12*AM33)+($C$13*AM34)+($C$14*AM35)+($C$15*AM36)+($C$16*AM37)+($C$17*AM38)+($C$18*AM39))*Uitgangspunten!$C$3</f>
        <v>0</v>
      </c>
      <c r="AO43" s="140">
        <f>(($C$4*AO25)+($C$5*AO26)+($C$6*AO27)+($C$7*AO28)+($C$8*AO29)+($C$9*AO30)+($C$10*AO31)+($C$11*AO32)+($C$12*AO33)+($C$13*AO34)+($C$14*AO35)+($C$15*AO36)+($C$16*AO37)+($C$17*AO38)+($C$18*AO39))*Uitgangspunten!$C$3</f>
        <v>0</v>
      </c>
      <c r="AQ43" s="140">
        <f>(($C$4*AQ25)+($C$5*AQ26)+($C$6*AQ27)+($C$7*AQ28)+($C$8*AQ29)+($C$9*AQ30)+($C$10*AQ31)+($C$11*AQ32)+($C$12*AQ33)+($C$13*AQ34)+($C$14*AQ35)+($C$15*AQ36)+($C$16*AQ37)+($C$17*AQ38)+($C$18*AQ39))*Uitgangspunten!$C$3</f>
        <v>0</v>
      </c>
      <c r="AR43" s="140">
        <f>(($C$4*AR25)+($C$5*AR26)+($C$6*AR27)+($C$7*AR28)+($C$8*AR29)+($C$9*AR30)+($C$10*AR31)+($C$11*AR32)+($C$12*AR33)+($C$13*AR34)+($C$14*AR35)+($C$15*AR36)+($C$16*AR37)+($C$17*AR38)+($C$18*AR39))*Uitgangspunten!$C$3</f>
        <v>0</v>
      </c>
      <c r="AS43" s="140">
        <f>(($C$4*AS25)+($C$5*AS26)+($C$6*AS27)+($C$7*AS28)+($C$8*AS29)+($C$9*AS30)+($C$10*AS31)+($C$11*AS32)+($C$12*AS33)+($C$13*AS34)+($C$14*AS35)+($C$15*AS36)+($C$16*AS37)+($C$17*AS38)+($C$18*AS39))*Uitgangspunten!$C$3</f>
        <v>0</v>
      </c>
      <c r="AU43" s="140">
        <f>(($C$4*AU25)+($C$5*AU26)+($C$6*AU27)+($C$7*AU28)+($C$8*AU29)+($C$9*AU30)+($C$10*AU31)+($C$11*AU32)+($C$12*AU33)+($C$13*AU34)+($C$14*AU35)+($C$15*AU36)+($C$16*AU37)+($C$17*AU38)+($C$18*AU39))*Uitgangspunten!$C$3</f>
        <v>0</v>
      </c>
      <c r="AV43" s="140">
        <f>(($C$4*AV25)+($C$5*AV26)+($C$6*AV27)+($C$7*AV28)+($C$8*AV29)+($C$9*AV30)+($C$10*AV31)+($C$11*AV32)+($C$12*AV33)+($C$13*AV34)+($C$14*AV35)+($C$15*AV36)+($C$16*AV37)+($C$17*AV38)+($C$18*AV39))*Uitgangspunten!$C$3</f>
        <v>0</v>
      </c>
      <c r="AW43" s="140">
        <f>(($C$4*AW25)+($C$5*AW26)+($C$6*AW27)+($C$7*AW28)+($C$8*AW29)+($C$9*AW30)+($C$10*AW31)+($C$11*AW32)+($C$12*AW33)+($C$13*AW34)+($C$14*AW35)+($C$15*AW36)+($C$16*AW37)+($C$17*AW38)+($C$18*AW39))*Uitgangspunten!$C$3</f>
        <v>0</v>
      </c>
      <c r="AY43" s="140">
        <f>(($C$4*AY25)+($C$5*AY26)+($C$6*AY27)+($C$7*AY28)+($C$8*AY29)+($C$9*AY30)+($C$10*AY31)+($C$11*AY32)+($C$12*AY33)+($C$13*AY34)+($C$14*AY35)+($C$15*AY36)+($C$16*AY37)+($C$17*AY38)+($C$18*AY39))*Uitgangspunten!$C$3</f>
        <v>0</v>
      </c>
      <c r="AZ43" s="140">
        <f>(($C$4*AZ25)+($C$5*AZ26)+($C$6*AZ27)+($C$7*AZ28)+($C$8*AZ29)+($C$9*AZ30)+($C$10*AZ31)+($C$11*AZ32)+($C$12*AZ33)+($C$13*AZ34)+($C$14*AZ35)+($C$15*AZ36)+($C$16*AZ37)+($C$17*AZ38)+($C$18*AZ39))*Uitgangspunten!$C$3</f>
        <v>0</v>
      </c>
      <c r="BB43" s="140">
        <f>(($C$4*BB25)+($C$5*BB26)+($C$6*BB27)+($C$7*BB28)+($C$8*BB29)+($C$9*BB30)+($C$10*BB31)+($C$11*BB32)+($C$12*BB33)+($C$13*BB34)+($C$14*BB35)+($C$15*BB36)+($C$16*BB37)+($C$17*BB38)+($C$18*BB39))*Uitgangspunten!$C$3</f>
        <v>0</v>
      </c>
      <c r="BD43" s="140">
        <f>(($C$4*BD25)+($C$5*BD26)+($C$6*BD27)+($C$7*BD28)+($C$8*BD29)+($C$9*BD30)+($C$10*BD31)+($C$11*BD32)+($C$12*BD33)+($C$13*BD34)+($C$14*BD35)+($C$15*BD36)+($C$16*BD37)+($C$17*BD38)+($C$18*BD39))*Uitgangspunten!$C$3</f>
        <v>0</v>
      </c>
      <c r="BE43" s="140">
        <f>(($C$4*BE25)+($C$5*BE26)+($C$6*BE27)+($C$7*BE28)+($C$8*BE29)+($C$9*BE30)+($C$10*BE31)+($C$11*BE32)+($C$12*BE33)+($C$13*BE34)+($C$14*BE35)+($C$15*BE36)+($C$16*BE37)+($C$17*BE38)+($C$18*BE39))*Uitgangspunten!$C$3</f>
        <v>0</v>
      </c>
    </row>
    <row r="44" spans="1:57" ht="17.149999999999999" customHeight="1" x14ac:dyDescent="0.45">
      <c r="A44" s="33"/>
      <c r="B44" s="7" t="s">
        <v>138</v>
      </c>
      <c r="C44" s="73">
        <f t="shared" si="12"/>
        <v>0</v>
      </c>
      <c r="E44" s="96"/>
      <c r="G44" s="96"/>
      <c r="H44" s="96"/>
      <c r="I44" s="96"/>
      <c r="J44" s="96"/>
      <c r="M44" s="96"/>
      <c r="N44" s="96"/>
      <c r="O44" s="96"/>
      <c r="P44" s="96"/>
      <c r="Q44" s="96"/>
      <c r="R44" s="96"/>
      <c r="T44" s="96"/>
      <c r="U44" s="96"/>
      <c r="V44" s="96"/>
      <c r="W44" s="96"/>
      <c r="X44" s="96"/>
      <c r="Z44" s="96"/>
      <c r="AA44" s="96"/>
      <c r="AB44" s="96"/>
      <c r="AE44" s="96"/>
      <c r="AF44" s="96"/>
      <c r="AH44" s="95"/>
      <c r="AI44" s="96"/>
      <c r="AJ44" s="96"/>
      <c r="AK44" s="96"/>
      <c r="AM44" s="96"/>
      <c r="AO44" s="96"/>
      <c r="AQ44" s="96"/>
      <c r="AR44" s="96"/>
      <c r="AS44" s="96"/>
      <c r="AU44" s="96"/>
      <c r="AV44" s="96"/>
      <c r="AW44" s="96"/>
      <c r="AY44" s="96"/>
      <c r="AZ44" s="96"/>
      <c r="BA44" s="95"/>
      <c r="BB44" s="96"/>
      <c r="BD44" s="96"/>
      <c r="BE44" s="96"/>
    </row>
    <row r="45" spans="1:57" ht="17.149999999999999" customHeight="1" x14ac:dyDescent="0.45">
      <c r="A45" s="33"/>
      <c r="B45" s="7" t="s">
        <v>139</v>
      </c>
      <c r="C45" s="73">
        <f t="shared" si="12"/>
        <v>0</v>
      </c>
      <c r="E45" s="96"/>
      <c r="G45" s="96"/>
      <c r="H45" s="96"/>
      <c r="I45" s="96"/>
      <c r="J45" s="96"/>
      <c r="M45" s="96"/>
      <c r="N45" s="96"/>
      <c r="O45" s="96"/>
      <c r="P45" s="96"/>
      <c r="Q45" s="96"/>
      <c r="R45" s="96"/>
      <c r="T45" s="96"/>
      <c r="U45" s="96"/>
      <c r="V45" s="96"/>
      <c r="W45" s="96"/>
      <c r="X45" s="96"/>
      <c r="Z45" s="96"/>
      <c r="AA45" s="96"/>
      <c r="AB45" s="96"/>
      <c r="AE45" s="96"/>
      <c r="AF45" s="96"/>
      <c r="AH45" s="95"/>
      <c r="AI45" s="96"/>
      <c r="AJ45" s="96"/>
      <c r="AK45" s="96"/>
      <c r="AM45" s="96"/>
      <c r="AO45" s="96"/>
      <c r="AQ45" s="96"/>
      <c r="AR45" s="96"/>
      <c r="AS45" s="96"/>
      <c r="AU45" s="96"/>
      <c r="AV45" s="96"/>
      <c r="AW45" s="96"/>
      <c r="AY45" s="96"/>
      <c r="AZ45" s="96"/>
      <c r="BA45" s="95"/>
      <c r="BB45" s="96"/>
      <c r="BD45" s="96"/>
      <c r="BE45" s="96"/>
    </row>
    <row r="46" spans="1:57" ht="17.149999999999999" customHeight="1" x14ac:dyDescent="0.45">
      <c r="A46" s="33"/>
      <c r="B46" s="74" t="s">
        <v>140</v>
      </c>
      <c r="C46" s="75">
        <f t="shared" si="12"/>
        <v>0</v>
      </c>
      <c r="E46" s="73">
        <f t="shared" ref="E46:G46" si="13">(E43+E44+E45)*$C$20</f>
        <v>0</v>
      </c>
      <c r="G46" s="73">
        <f t="shared" si="13"/>
        <v>0</v>
      </c>
      <c r="H46" s="73">
        <f t="shared" ref="H46:J46" si="14">(H43+H44+H45)*$C$20</f>
        <v>0</v>
      </c>
      <c r="I46" s="73">
        <f t="shared" si="14"/>
        <v>0</v>
      </c>
      <c r="J46" s="73">
        <f t="shared" si="14"/>
        <v>0</v>
      </c>
      <c r="M46" s="73">
        <f t="shared" ref="M46:X46" si="15">(M43+M44+M45)*$C$20</f>
        <v>0</v>
      </c>
      <c r="N46" s="73">
        <f t="shared" si="15"/>
        <v>0</v>
      </c>
      <c r="O46" s="73">
        <f t="shared" si="15"/>
        <v>0</v>
      </c>
      <c r="P46" s="73">
        <f t="shared" si="15"/>
        <v>0</v>
      </c>
      <c r="Q46" s="73">
        <f t="shared" si="15"/>
        <v>0</v>
      </c>
      <c r="R46" s="73">
        <f t="shared" si="15"/>
        <v>0</v>
      </c>
      <c r="T46" s="73">
        <f t="shared" si="15"/>
        <v>0</v>
      </c>
      <c r="U46" s="73">
        <f t="shared" si="15"/>
        <v>0</v>
      </c>
      <c r="V46" s="73">
        <f t="shared" si="15"/>
        <v>0</v>
      </c>
      <c r="W46" s="73">
        <f t="shared" si="15"/>
        <v>0</v>
      </c>
      <c r="X46" s="73">
        <f t="shared" si="15"/>
        <v>0</v>
      </c>
      <c r="Z46" s="73">
        <f t="shared" ref="Z46:AB46" si="16">(Z43+Z44+Z45)*$C$20</f>
        <v>0</v>
      </c>
      <c r="AA46" s="73">
        <f t="shared" si="16"/>
        <v>0</v>
      </c>
      <c r="AB46" s="73">
        <f t="shared" si="16"/>
        <v>0</v>
      </c>
      <c r="AE46" s="73">
        <f t="shared" ref="AE46:AF46" si="17">(AE43+AE44+AE45)*$C$20</f>
        <v>0</v>
      </c>
      <c r="AF46" s="73">
        <f t="shared" si="17"/>
        <v>0</v>
      </c>
      <c r="AI46" s="73">
        <f t="shared" ref="AI46:AK46" si="18">(AI43+AI44+AI45)*$C$20</f>
        <v>0</v>
      </c>
      <c r="AJ46" s="73">
        <f t="shared" si="18"/>
        <v>0</v>
      </c>
      <c r="AK46" s="73">
        <f t="shared" si="18"/>
        <v>0</v>
      </c>
      <c r="AM46" s="73">
        <f t="shared" ref="AM46:AS46" si="19">(AM43+AM44+AM45)*$C$20</f>
        <v>0</v>
      </c>
      <c r="AO46" s="73">
        <f t="shared" si="19"/>
        <v>0</v>
      </c>
      <c r="AQ46" s="73">
        <f t="shared" si="19"/>
        <v>0</v>
      </c>
      <c r="AR46" s="73">
        <f t="shared" si="19"/>
        <v>0</v>
      </c>
      <c r="AS46" s="73">
        <f t="shared" si="19"/>
        <v>0</v>
      </c>
      <c r="AU46" s="73">
        <f t="shared" ref="AU46:AZ46" si="20">(AU43+AU44+AU45)*$C$20</f>
        <v>0</v>
      </c>
      <c r="AV46" s="73">
        <f t="shared" si="20"/>
        <v>0</v>
      </c>
      <c r="AW46" s="73">
        <f t="shared" si="20"/>
        <v>0</v>
      </c>
      <c r="AY46" s="73">
        <f t="shared" si="20"/>
        <v>0</v>
      </c>
      <c r="AZ46" s="73">
        <f t="shared" si="20"/>
        <v>0</v>
      </c>
      <c r="BB46" s="73">
        <f t="shared" ref="BB46:BE46" si="21">(BB43+BB44+BB45)*$C$20</f>
        <v>0</v>
      </c>
      <c r="BD46" s="73">
        <f t="shared" si="21"/>
        <v>0</v>
      </c>
      <c r="BE46" s="73">
        <f t="shared" si="21"/>
        <v>0</v>
      </c>
    </row>
    <row r="47" spans="1:57" s="76" customFormat="1" ht="17.149999999999999" customHeight="1" thickBot="1" x14ac:dyDescent="0.5">
      <c r="A47" s="63"/>
      <c r="B47" s="4" t="s">
        <v>141</v>
      </c>
      <c r="C47" s="139">
        <f t="shared" si="12"/>
        <v>0</v>
      </c>
      <c r="D47" s="2"/>
      <c r="E47" s="139">
        <f t="shared" ref="E47:G47" si="22">SUM(E43:E46)</f>
        <v>0</v>
      </c>
      <c r="F47" s="3"/>
      <c r="G47" s="139">
        <f t="shared" si="22"/>
        <v>0</v>
      </c>
      <c r="H47" s="139">
        <f t="shared" ref="H47:J47" si="23">SUM(H43:H46)</f>
        <v>0</v>
      </c>
      <c r="I47" s="139">
        <f t="shared" si="23"/>
        <v>0</v>
      </c>
      <c r="J47" s="139">
        <f t="shared" si="23"/>
        <v>0</v>
      </c>
      <c r="K47" s="3"/>
      <c r="L47" s="3"/>
      <c r="M47" s="139">
        <f t="shared" ref="M47:X47" si="24">SUM(M43:M46)</f>
        <v>0</v>
      </c>
      <c r="N47" s="139">
        <f t="shared" si="24"/>
        <v>0</v>
      </c>
      <c r="O47" s="139">
        <f t="shared" si="24"/>
        <v>0</v>
      </c>
      <c r="P47" s="139">
        <f t="shared" si="24"/>
        <v>0</v>
      </c>
      <c r="Q47" s="139">
        <f t="shared" si="24"/>
        <v>0</v>
      </c>
      <c r="R47" s="139">
        <f t="shared" si="24"/>
        <v>0</v>
      </c>
      <c r="S47" s="3"/>
      <c r="T47" s="139">
        <f t="shared" si="24"/>
        <v>0</v>
      </c>
      <c r="U47" s="139">
        <f t="shared" si="24"/>
        <v>0</v>
      </c>
      <c r="V47" s="139">
        <f t="shared" si="24"/>
        <v>0</v>
      </c>
      <c r="W47" s="139">
        <f t="shared" si="24"/>
        <v>0</v>
      </c>
      <c r="X47" s="139">
        <f t="shared" si="24"/>
        <v>0</v>
      </c>
      <c r="Y47" s="3"/>
      <c r="Z47" s="139">
        <f t="shared" ref="Z47:AB47" si="25">SUM(Z43:Z46)</f>
        <v>0</v>
      </c>
      <c r="AA47" s="139">
        <f t="shared" si="25"/>
        <v>0</v>
      </c>
      <c r="AB47" s="139">
        <f t="shared" si="25"/>
        <v>0</v>
      </c>
      <c r="AC47" s="3"/>
      <c r="AD47" s="3"/>
      <c r="AE47" s="139">
        <f t="shared" ref="AE47:AF47" si="26">SUM(AE43:AE46)</f>
        <v>0</v>
      </c>
      <c r="AF47" s="139">
        <f t="shared" si="26"/>
        <v>0</v>
      </c>
      <c r="AG47" s="3"/>
      <c r="AH47" s="3"/>
      <c r="AI47" s="139">
        <f t="shared" ref="AI47:AK47" si="27">SUM(AI43:AI46)</f>
        <v>0</v>
      </c>
      <c r="AJ47" s="139">
        <f t="shared" si="27"/>
        <v>0</v>
      </c>
      <c r="AK47" s="139">
        <f t="shared" si="27"/>
        <v>0</v>
      </c>
      <c r="AL47" s="3"/>
      <c r="AM47" s="139">
        <f t="shared" ref="AM47:AS47" si="28">SUM(AM43:AM46)</f>
        <v>0</v>
      </c>
      <c r="AN47" s="3"/>
      <c r="AO47" s="139">
        <f t="shared" si="28"/>
        <v>0</v>
      </c>
      <c r="AP47" s="3"/>
      <c r="AQ47" s="139">
        <f t="shared" si="28"/>
        <v>0</v>
      </c>
      <c r="AR47" s="139">
        <f t="shared" si="28"/>
        <v>0</v>
      </c>
      <c r="AS47" s="139">
        <f t="shared" si="28"/>
        <v>0</v>
      </c>
      <c r="AT47" s="3"/>
      <c r="AU47" s="139">
        <f t="shared" ref="AU47:AZ47" si="29">SUM(AU43:AU46)</f>
        <v>0</v>
      </c>
      <c r="AV47" s="139">
        <f t="shared" si="29"/>
        <v>0</v>
      </c>
      <c r="AW47" s="139">
        <f t="shared" si="29"/>
        <v>0</v>
      </c>
      <c r="AX47" s="3"/>
      <c r="AY47" s="139">
        <f t="shared" si="29"/>
        <v>0</v>
      </c>
      <c r="AZ47" s="139">
        <f t="shared" si="29"/>
        <v>0</v>
      </c>
      <c r="BA47" s="3"/>
      <c r="BB47" s="139">
        <f t="shared" ref="BB47:BE47" si="30">SUM(BB43:BB46)</f>
        <v>0</v>
      </c>
      <c r="BC47" s="3"/>
      <c r="BD47" s="139">
        <f t="shared" si="30"/>
        <v>0</v>
      </c>
      <c r="BE47" s="139">
        <f t="shared" si="30"/>
        <v>0</v>
      </c>
    </row>
    <row r="48" spans="1:57" ht="5.25" customHeight="1" x14ac:dyDescent="0.45"/>
    <row r="49" spans="1:57" s="60" customFormat="1" ht="17.149999999999999" customHeight="1" x14ac:dyDescent="0.45">
      <c r="A49" s="57"/>
      <c r="B49" s="58" t="str">
        <f>'Cluster H &amp; V'!B21</f>
        <v>Pandbezetting 20% - 30%</v>
      </c>
      <c r="C49" s="58"/>
      <c r="D49" s="2"/>
      <c r="E49" s="59"/>
      <c r="F49" s="3"/>
      <c r="G49" s="59"/>
      <c r="H49" s="59"/>
      <c r="I49" s="59"/>
      <c r="J49" s="59"/>
      <c r="K49" s="3"/>
      <c r="L49" s="3"/>
      <c r="M49" s="59"/>
      <c r="N49" s="59"/>
      <c r="O49" s="59"/>
      <c r="P49" s="59"/>
      <c r="Q49" s="59"/>
      <c r="R49" s="59"/>
      <c r="S49" s="3"/>
      <c r="T49" s="59"/>
      <c r="U49" s="59"/>
      <c r="V49" s="59"/>
      <c r="W49" s="59"/>
      <c r="X49" s="59"/>
      <c r="Y49" s="3"/>
      <c r="Z49" s="59"/>
      <c r="AA49" s="59"/>
      <c r="AB49" s="59"/>
      <c r="AC49" s="3"/>
      <c r="AD49" s="3"/>
      <c r="AE49" s="59"/>
      <c r="AF49" s="59"/>
      <c r="AG49" s="3"/>
      <c r="AH49" s="3"/>
      <c r="AI49" s="59"/>
      <c r="AJ49" s="59"/>
      <c r="AK49" s="59"/>
      <c r="AL49" s="3"/>
      <c r="AM49" s="59"/>
      <c r="AN49" s="3"/>
      <c r="AO49" s="59"/>
      <c r="AP49" s="3"/>
      <c r="AQ49" s="59"/>
      <c r="AR49" s="59"/>
      <c r="AS49" s="59"/>
      <c r="AT49" s="3"/>
      <c r="AU49" s="59"/>
      <c r="AV49" s="59"/>
      <c r="AW49" s="59"/>
      <c r="AX49" s="3"/>
      <c r="AY49" s="59"/>
      <c r="AZ49" s="59"/>
      <c r="BA49" s="3"/>
      <c r="BB49" s="59"/>
      <c r="BC49" s="3"/>
      <c r="BD49" s="59"/>
      <c r="BE49" s="59"/>
    </row>
    <row r="50" spans="1:57" ht="5.25" customHeight="1" x14ac:dyDescent="0.45">
      <c r="A50" s="33"/>
      <c r="B50" s="8"/>
      <c r="C50" s="8"/>
      <c r="E50" s="8"/>
      <c r="G50" s="8"/>
      <c r="H50" s="8"/>
      <c r="I50" s="8"/>
      <c r="J50" s="8"/>
      <c r="M50" s="8"/>
      <c r="N50" s="8"/>
      <c r="O50" s="8"/>
      <c r="P50" s="8"/>
      <c r="Q50" s="8"/>
      <c r="R50" s="8"/>
      <c r="T50" s="8"/>
      <c r="U50" s="8"/>
      <c r="V50" s="8"/>
      <c r="W50" s="8"/>
      <c r="X50" s="8"/>
      <c r="Z50" s="8"/>
      <c r="AA50" s="8"/>
      <c r="AB50" s="8"/>
      <c r="AE50" s="8"/>
      <c r="AF50" s="8"/>
      <c r="AI50" s="8"/>
      <c r="AJ50" s="8"/>
      <c r="AK50" s="8"/>
      <c r="AM50" s="8"/>
      <c r="AO50" s="8"/>
      <c r="AQ50" s="8"/>
      <c r="AR50" s="8"/>
      <c r="AS50" s="8"/>
      <c r="AU50" s="8"/>
      <c r="AV50" s="8"/>
      <c r="AW50" s="8"/>
      <c r="AY50" s="8"/>
      <c r="AZ50" s="8"/>
      <c r="BB50" s="8"/>
      <c r="BD50" s="8"/>
      <c r="BE50" s="8"/>
    </row>
    <row r="51" spans="1:57" s="66" customFormat="1" ht="17.149999999999999" customHeight="1" x14ac:dyDescent="0.45">
      <c r="A51" s="63"/>
      <c r="B51" s="68" t="s">
        <v>134</v>
      </c>
      <c r="C51" s="64"/>
      <c r="D51" s="2"/>
      <c r="E51" s="65"/>
      <c r="F51" s="3"/>
      <c r="G51" s="65"/>
      <c r="H51" s="65"/>
      <c r="I51" s="65"/>
      <c r="J51" s="65"/>
      <c r="K51" s="3"/>
      <c r="L51" s="3"/>
      <c r="M51" s="65"/>
      <c r="N51" s="65"/>
      <c r="O51" s="65"/>
      <c r="P51" s="65"/>
      <c r="Q51" s="65"/>
      <c r="R51" s="65"/>
      <c r="S51" s="3"/>
      <c r="T51" s="65"/>
      <c r="U51" s="65"/>
      <c r="V51" s="65"/>
      <c r="W51" s="65"/>
      <c r="X51" s="65"/>
      <c r="Y51" s="3"/>
      <c r="Z51" s="65"/>
      <c r="AA51" s="65"/>
      <c r="AB51" s="65"/>
      <c r="AC51" s="3"/>
      <c r="AD51" s="3"/>
      <c r="AE51" s="65"/>
      <c r="AF51" s="65"/>
      <c r="AG51" s="3"/>
      <c r="AH51" s="3"/>
      <c r="AI51" s="65"/>
      <c r="AJ51" s="65"/>
      <c r="AK51" s="65"/>
      <c r="AL51" s="3"/>
      <c r="AM51" s="65"/>
      <c r="AN51" s="3"/>
      <c r="AO51" s="65"/>
      <c r="AP51" s="3"/>
      <c r="AQ51" s="65"/>
      <c r="AR51" s="65"/>
      <c r="AS51" s="65"/>
      <c r="AT51" s="3"/>
      <c r="AU51" s="65"/>
      <c r="AV51" s="65"/>
      <c r="AW51" s="65"/>
      <c r="AX51" s="3"/>
      <c r="AY51" s="65"/>
      <c r="AZ51" s="65"/>
      <c r="BA51" s="3"/>
      <c r="BB51" s="65"/>
      <c r="BC51" s="3"/>
      <c r="BD51" s="65"/>
      <c r="BE51" s="65"/>
    </row>
    <row r="52" spans="1:57" ht="17.149999999999999" customHeight="1" x14ac:dyDescent="0.45">
      <c r="A52" s="33"/>
      <c r="B52" s="6" t="str">
        <f>$B$4</f>
        <v>Type medewerker 1</v>
      </c>
      <c r="C52" s="69">
        <f t="shared" ref="C52:C67" si="31">SUM(D52:BE52)</f>
        <v>0</v>
      </c>
      <c r="E52" s="93"/>
      <c r="G52" s="93"/>
      <c r="H52" s="93"/>
      <c r="I52" s="93"/>
      <c r="J52" s="93"/>
      <c r="M52" s="93"/>
      <c r="N52" s="93"/>
      <c r="O52" s="93"/>
      <c r="P52" s="93"/>
      <c r="Q52" s="93"/>
      <c r="R52" s="93"/>
      <c r="T52" s="93"/>
      <c r="U52" s="93"/>
      <c r="V52" s="93"/>
      <c r="W52" s="93"/>
      <c r="X52" s="93"/>
      <c r="Z52" s="93"/>
      <c r="AA52" s="93"/>
      <c r="AB52" s="93"/>
      <c r="AE52" s="93"/>
      <c r="AF52" s="93"/>
      <c r="AH52" s="95"/>
      <c r="AI52" s="93"/>
      <c r="AJ52" s="93"/>
      <c r="AK52" s="93"/>
      <c r="AM52" s="93"/>
      <c r="AO52" s="93"/>
      <c r="AQ52" s="93"/>
      <c r="AR52" s="93"/>
      <c r="AS52" s="93"/>
      <c r="AU52" s="93"/>
      <c r="AV52" s="93"/>
      <c r="AW52" s="93"/>
      <c r="AY52" s="93"/>
      <c r="AZ52" s="93"/>
      <c r="BA52" s="95"/>
      <c r="BB52" s="93"/>
      <c r="BD52" s="93"/>
      <c r="BE52" s="93"/>
    </row>
    <row r="53" spans="1:57" ht="17.149999999999999" customHeight="1" x14ac:dyDescent="0.45">
      <c r="A53" s="33"/>
      <c r="B53" s="7" t="str">
        <f>$B$5</f>
        <v>Type medewerker 2</v>
      </c>
      <c r="C53" s="70">
        <f t="shared" si="31"/>
        <v>0</v>
      </c>
      <c r="E53" s="94"/>
      <c r="G53" s="94"/>
      <c r="H53" s="94"/>
      <c r="I53" s="94"/>
      <c r="J53" s="94"/>
      <c r="M53" s="94"/>
      <c r="N53" s="94"/>
      <c r="O53" s="94"/>
      <c r="P53" s="94"/>
      <c r="Q53" s="94"/>
      <c r="R53" s="94"/>
      <c r="T53" s="94"/>
      <c r="U53" s="94"/>
      <c r="V53" s="94"/>
      <c r="W53" s="94"/>
      <c r="X53" s="94"/>
      <c r="Z53" s="94"/>
      <c r="AA53" s="94"/>
      <c r="AB53" s="94"/>
      <c r="AE53" s="94"/>
      <c r="AF53" s="94"/>
      <c r="AH53" s="95"/>
      <c r="AI53" s="94"/>
      <c r="AJ53" s="94"/>
      <c r="AK53" s="94"/>
      <c r="AM53" s="94"/>
      <c r="AO53" s="94"/>
      <c r="AQ53" s="94"/>
      <c r="AR53" s="94"/>
      <c r="AS53" s="94"/>
      <c r="AU53" s="94"/>
      <c r="AV53" s="94"/>
      <c r="AW53" s="94"/>
      <c r="AY53" s="94"/>
      <c r="AZ53" s="94"/>
      <c r="BA53" s="95"/>
      <c r="BB53" s="94"/>
      <c r="BD53" s="94"/>
      <c r="BE53" s="94"/>
    </row>
    <row r="54" spans="1:57" ht="17.149999999999999" customHeight="1" x14ac:dyDescent="0.45">
      <c r="A54" s="33"/>
      <c r="B54" s="7" t="str">
        <f>$B$6</f>
        <v>Type medewerker 3</v>
      </c>
      <c r="C54" s="70">
        <f t="shared" si="31"/>
        <v>0</v>
      </c>
      <c r="E54" s="94"/>
      <c r="G54" s="94"/>
      <c r="H54" s="94"/>
      <c r="I54" s="94"/>
      <c r="J54" s="94"/>
      <c r="M54" s="94"/>
      <c r="N54" s="94"/>
      <c r="O54" s="94"/>
      <c r="P54" s="94"/>
      <c r="Q54" s="94"/>
      <c r="R54" s="94"/>
      <c r="T54" s="94"/>
      <c r="U54" s="94"/>
      <c r="V54" s="94"/>
      <c r="W54" s="94"/>
      <c r="X54" s="94"/>
      <c r="Z54" s="94"/>
      <c r="AA54" s="94"/>
      <c r="AB54" s="94"/>
      <c r="AE54" s="94"/>
      <c r="AF54" s="94"/>
      <c r="AH54" s="95"/>
      <c r="AI54" s="94"/>
      <c r="AJ54" s="94"/>
      <c r="AK54" s="94"/>
      <c r="AM54" s="94"/>
      <c r="AO54" s="94"/>
      <c r="AQ54" s="94"/>
      <c r="AR54" s="94"/>
      <c r="AS54" s="94"/>
      <c r="AU54" s="94"/>
      <c r="AV54" s="94"/>
      <c r="AW54" s="94"/>
      <c r="AY54" s="94"/>
      <c r="AZ54" s="94"/>
      <c r="BA54" s="95"/>
      <c r="BB54" s="94"/>
      <c r="BD54" s="94"/>
      <c r="BE54" s="94"/>
    </row>
    <row r="55" spans="1:57" ht="17.149999999999999" customHeight="1" x14ac:dyDescent="0.45">
      <c r="A55" s="33"/>
      <c r="B55" s="7" t="str">
        <f>$B$7</f>
        <v>Type medewerker 4</v>
      </c>
      <c r="C55" s="70">
        <f t="shared" si="31"/>
        <v>0</v>
      </c>
      <c r="E55" s="94"/>
      <c r="G55" s="94"/>
      <c r="H55" s="94"/>
      <c r="I55" s="94"/>
      <c r="J55" s="94"/>
      <c r="M55" s="94"/>
      <c r="N55" s="94"/>
      <c r="O55" s="94"/>
      <c r="P55" s="94"/>
      <c r="Q55" s="94"/>
      <c r="R55" s="94"/>
      <c r="T55" s="94"/>
      <c r="U55" s="94"/>
      <c r="V55" s="94"/>
      <c r="W55" s="94"/>
      <c r="X55" s="94"/>
      <c r="Z55" s="94"/>
      <c r="AA55" s="94"/>
      <c r="AB55" s="94"/>
      <c r="AE55" s="94"/>
      <c r="AF55" s="94"/>
      <c r="AH55" s="95"/>
      <c r="AI55" s="94"/>
      <c r="AJ55" s="94"/>
      <c r="AK55" s="94"/>
      <c r="AM55" s="94"/>
      <c r="AO55" s="94"/>
      <c r="AQ55" s="94"/>
      <c r="AR55" s="94"/>
      <c r="AS55" s="94"/>
      <c r="AU55" s="94"/>
      <c r="AV55" s="94"/>
      <c r="AW55" s="94"/>
      <c r="AY55" s="94"/>
      <c r="AZ55" s="94"/>
      <c r="BA55" s="95"/>
      <c r="BB55" s="94"/>
      <c r="BD55" s="94"/>
      <c r="BE55" s="94"/>
    </row>
    <row r="56" spans="1:57" ht="17.149999999999999" customHeight="1" x14ac:dyDescent="0.45">
      <c r="A56" s="33"/>
      <c r="B56" s="7" t="str">
        <f t="shared" ref="B56:B61" si="32">$B8</f>
        <v>Type medewerker 5</v>
      </c>
      <c r="C56" s="70">
        <f t="shared" si="31"/>
        <v>0</v>
      </c>
      <c r="E56" s="94"/>
      <c r="G56" s="94"/>
      <c r="H56" s="94"/>
      <c r="I56" s="94"/>
      <c r="J56" s="94"/>
      <c r="M56" s="94"/>
      <c r="N56" s="94"/>
      <c r="O56" s="94"/>
      <c r="P56" s="94"/>
      <c r="Q56" s="94"/>
      <c r="R56" s="94"/>
      <c r="T56" s="94"/>
      <c r="U56" s="94"/>
      <c r="V56" s="94"/>
      <c r="W56" s="94"/>
      <c r="X56" s="94"/>
      <c r="Z56" s="94"/>
      <c r="AA56" s="94"/>
      <c r="AB56" s="94"/>
      <c r="AE56" s="94"/>
      <c r="AF56" s="94"/>
      <c r="AH56" s="95"/>
      <c r="AI56" s="94"/>
      <c r="AJ56" s="94"/>
      <c r="AK56" s="94"/>
      <c r="AM56" s="94"/>
      <c r="AO56" s="94"/>
      <c r="AQ56" s="94"/>
      <c r="AR56" s="94"/>
      <c r="AS56" s="94"/>
      <c r="AU56" s="94"/>
      <c r="AV56" s="94"/>
      <c r="AW56" s="94"/>
      <c r="AY56" s="94"/>
      <c r="AZ56" s="94"/>
      <c r="BA56" s="95"/>
      <c r="BB56" s="94"/>
      <c r="BD56" s="94"/>
      <c r="BE56" s="94"/>
    </row>
    <row r="57" spans="1:57" ht="17.149999999999999" customHeight="1" x14ac:dyDescent="0.45">
      <c r="A57" s="33"/>
      <c r="B57" s="7" t="str">
        <f t="shared" si="32"/>
        <v>Type medewerker 6</v>
      </c>
      <c r="C57" s="70">
        <f>SUM(D57:BE57)</f>
        <v>0</v>
      </c>
      <c r="E57" s="94"/>
      <c r="G57" s="94"/>
      <c r="H57" s="94"/>
      <c r="I57" s="94"/>
      <c r="J57" s="94"/>
      <c r="M57" s="94"/>
      <c r="N57" s="94"/>
      <c r="O57" s="94"/>
      <c r="P57" s="94"/>
      <c r="Q57" s="94"/>
      <c r="R57" s="94"/>
      <c r="T57" s="94"/>
      <c r="U57" s="94"/>
      <c r="V57" s="94"/>
      <c r="W57" s="94"/>
      <c r="X57" s="94"/>
      <c r="Z57" s="94"/>
      <c r="AA57" s="94"/>
      <c r="AB57" s="94"/>
      <c r="AE57" s="94"/>
      <c r="AF57" s="94"/>
      <c r="AH57" s="95"/>
      <c r="AI57" s="94"/>
      <c r="AJ57" s="94"/>
      <c r="AK57" s="94"/>
      <c r="AM57" s="94"/>
      <c r="AO57" s="94"/>
      <c r="AQ57" s="94"/>
      <c r="AR57" s="94"/>
      <c r="AS57" s="94"/>
      <c r="AU57" s="94"/>
      <c r="AV57" s="94"/>
      <c r="AW57" s="94"/>
      <c r="AY57" s="94"/>
      <c r="AZ57" s="94"/>
      <c r="BA57" s="95"/>
      <c r="BB57" s="94"/>
      <c r="BD57" s="94"/>
      <c r="BE57" s="94"/>
    </row>
    <row r="58" spans="1:57" ht="17.149999999999999" customHeight="1" x14ac:dyDescent="0.45">
      <c r="A58" s="33"/>
      <c r="B58" s="7" t="str">
        <f t="shared" si="32"/>
        <v>Type medewerker 7</v>
      </c>
      <c r="C58" s="70">
        <f>SUM(D58:BE58)</f>
        <v>0</v>
      </c>
      <c r="E58" s="94"/>
      <c r="G58" s="94"/>
      <c r="H58" s="94"/>
      <c r="I58" s="94"/>
      <c r="J58" s="94"/>
      <c r="M58" s="94"/>
      <c r="N58" s="94"/>
      <c r="O58" s="94"/>
      <c r="P58" s="94"/>
      <c r="Q58" s="94"/>
      <c r="R58" s="94"/>
      <c r="T58" s="94"/>
      <c r="U58" s="94"/>
      <c r="V58" s="94"/>
      <c r="W58" s="94"/>
      <c r="X58" s="94"/>
      <c r="Z58" s="94"/>
      <c r="AA58" s="94"/>
      <c r="AB58" s="94"/>
      <c r="AE58" s="94"/>
      <c r="AF58" s="94"/>
      <c r="AH58" s="95"/>
      <c r="AI58" s="94"/>
      <c r="AJ58" s="94"/>
      <c r="AK58" s="94"/>
      <c r="AM58" s="94"/>
      <c r="AO58" s="94"/>
      <c r="AQ58" s="94"/>
      <c r="AR58" s="94"/>
      <c r="AS58" s="94"/>
      <c r="AU58" s="94"/>
      <c r="AV58" s="94"/>
      <c r="AW58" s="94"/>
      <c r="AY58" s="94"/>
      <c r="AZ58" s="94"/>
      <c r="BA58" s="95"/>
      <c r="BB58" s="94"/>
      <c r="BD58" s="94"/>
      <c r="BE58" s="94"/>
    </row>
    <row r="59" spans="1:57" ht="17.149999999999999" customHeight="1" x14ac:dyDescent="0.45">
      <c r="A59" s="33"/>
      <c r="B59" s="7" t="str">
        <f t="shared" si="32"/>
        <v>Type medewerker 8</v>
      </c>
      <c r="C59" s="70">
        <f>SUM(D59:BE59)</f>
        <v>0</v>
      </c>
      <c r="E59" s="94"/>
      <c r="G59" s="94"/>
      <c r="H59" s="94"/>
      <c r="I59" s="94"/>
      <c r="J59" s="94"/>
      <c r="M59" s="94"/>
      <c r="N59" s="94"/>
      <c r="O59" s="94"/>
      <c r="P59" s="94"/>
      <c r="Q59" s="94"/>
      <c r="R59" s="94"/>
      <c r="T59" s="94"/>
      <c r="U59" s="94"/>
      <c r="V59" s="94"/>
      <c r="W59" s="94"/>
      <c r="X59" s="94"/>
      <c r="Z59" s="94"/>
      <c r="AA59" s="94"/>
      <c r="AB59" s="94"/>
      <c r="AE59" s="94"/>
      <c r="AF59" s="94"/>
      <c r="AH59" s="95"/>
      <c r="AI59" s="94"/>
      <c r="AJ59" s="94"/>
      <c r="AK59" s="94"/>
      <c r="AM59" s="94"/>
      <c r="AO59" s="94"/>
      <c r="AQ59" s="94"/>
      <c r="AR59" s="94"/>
      <c r="AS59" s="94"/>
      <c r="AU59" s="94"/>
      <c r="AV59" s="94"/>
      <c r="AW59" s="94"/>
      <c r="AY59" s="94"/>
      <c r="AZ59" s="94"/>
      <c r="BA59" s="95"/>
      <c r="BB59" s="94"/>
      <c r="BD59" s="94"/>
      <c r="BE59" s="94"/>
    </row>
    <row r="60" spans="1:57" ht="17.149999999999999" customHeight="1" x14ac:dyDescent="0.45">
      <c r="A60" s="33"/>
      <c r="B60" s="7" t="str">
        <f t="shared" si="32"/>
        <v>Type medewerker 9</v>
      </c>
      <c r="C60" s="70">
        <f>SUM(D60:BE60)</f>
        <v>0</v>
      </c>
      <c r="E60" s="94"/>
      <c r="G60" s="94"/>
      <c r="H60" s="94"/>
      <c r="I60" s="94"/>
      <c r="J60" s="94"/>
      <c r="M60" s="94"/>
      <c r="N60" s="94"/>
      <c r="O60" s="94"/>
      <c r="P60" s="94"/>
      <c r="Q60" s="94"/>
      <c r="R60" s="94"/>
      <c r="T60" s="94"/>
      <c r="U60" s="94"/>
      <c r="V60" s="94"/>
      <c r="W60" s="94"/>
      <c r="X60" s="94"/>
      <c r="Z60" s="94"/>
      <c r="AA60" s="94"/>
      <c r="AB60" s="94"/>
      <c r="AE60" s="94"/>
      <c r="AF60" s="94"/>
      <c r="AH60" s="95"/>
      <c r="AI60" s="94"/>
      <c r="AJ60" s="94"/>
      <c r="AK60" s="94"/>
      <c r="AM60" s="94"/>
      <c r="AO60" s="94"/>
      <c r="AQ60" s="94"/>
      <c r="AR60" s="94"/>
      <c r="AS60" s="94"/>
      <c r="AU60" s="94"/>
      <c r="AV60" s="94"/>
      <c r="AW60" s="94"/>
      <c r="AY60" s="94"/>
      <c r="AZ60" s="94"/>
      <c r="BA60" s="95"/>
      <c r="BB60" s="94"/>
      <c r="BD60" s="94"/>
      <c r="BE60" s="94"/>
    </row>
    <row r="61" spans="1:57" ht="17.149999999999999" customHeight="1" x14ac:dyDescent="0.45">
      <c r="A61" s="33"/>
      <c r="B61" s="7" t="str">
        <f t="shared" si="32"/>
        <v>Type medewerker 10</v>
      </c>
      <c r="C61" s="70">
        <f>SUM(D61:BE61)</f>
        <v>0</v>
      </c>
      <c r="E61" s="94"/>
      <c r="G61" s="94"/>
      <c r="H61" s="94"/>
      <c r="I61" s="94"/>
      <c r="J61" s="94"/>
      <c r="M61" s="94"/>
      <c r="N61" s="94"/>
      <c r="O61" s="94"/>
      <c r="P61" s="94"/>
      <c r="Q61" s="94"/>
      <c r="R61" s="94"/>
      <c r="T61" s="94"/>
      <c r="U61" s="94"/>
      <c r="V61" s="94"/>
      <c r="W61" s="94"/>
      <c r="X61" s="94"/>
      <c r="Z61" s="94"/>
      <c r="AA61" s="94"/>
      <c r="AB61" s="94"/>
      <c r="AE61" s="94"/>
      <c r="AF61" s="94"/>
      <c r="AH61" s="95"/>
      <c r="AI61" s="94"/>
      <c r="AJ61" s="94"/>
      <c r="AK61" s="94"/>
      <c r="AM61" s="94"/>
      <c r="AO61" s="94"/>
      <c r="AQ61" s="94"/>
      <c r="AR61" s="94"/>
      <c r="AS61" s="94"/>
      <c r="AU61" s="94"/>
      <c r="AV61" s="94"/>
      <c r="AW61" s="94"/>
      <c r="AY61" s="94"/>
      <c r="AZ61" s="94"/>
      <c r="BA61" s="95"/>
      <c r="BB61" s="94"/>
      <c r="BD61" s="94"/>
      <c r="BE61" s="94"/>
    </row>
    <row r="62" spans="1:57" ht="17.149999999999999" customHeight="1" x14ac:dyDescent="0.45">
      <c r="A62" s="33"/>
      <c r="B62" s="7" t="str">
        <f>$B$14</f>
        <v>Type medewerker 11</v>
      </c>
      <c r="C62" s="70">
        <f t="shared" si="31"/>
        <v>0</v>
      </c>
      <c r="E62" s="94"/>
      <c r="G62" s="94"/>
      <c r="H62" s="94"/>
      <c r="I62" s="94"/>
      <c r="J62" s="94"/>
      <c r="M62" s="94"/>
      <c r="N62" s="94"/>
      <c r="O62" s="94"/>
      <c r="P62" s="94"/>
      <c r="Q62" s="94"/>
      <c r="R62" s="94"/>
      <c r="T62" s="94"/>
      <c r="U62" s="94"/>
      <c r="V62" s="94"/>
      <c r="W62" s="94"/>
      <c r="X62" s="94"/>
      <c r="Z62" s="94"/>
      <c r="AA62" s="94"/>
      <c r="AB62" s="94"/>
      <c r="AE62" s="94"/>
      <c r="AF62" s="94"/>
      <c r="AH62" s="95"/>
      <c r="AI62" s="94"/>
      <c r="AJ62" s="94"/>
      <c r="AK62" s="94"/>
      <c r="AM62" s="94"/>
      <c r="AO62" s="94"/>
      <c r="AQ62" s="94"/>
      <c r="AR62" s="94"/>
      <c r="AS62" s="94"/>
      <c r="AU62" s="94"/>
      <c r="AV62" s="94"/>
      <c r="AW62" s="94"/>
      <c r="AY62" s="94"/>
      <c r="AZ62" s="94"/>
      <c r="BA62" s="95"/>
      <c r="BB62" s="94"/>
      <c r="BD62" s="94"/>
      <c r="BE62" s="94"/>
    </row>
    <row r="63" spans="1:57" ht="17.149999999999999" customHeight="1" x14ac:dyDescent="0.45">
      <c r="A63" s="33"/>
      <c r="B63" s="7" t="str">
        <f>$B$15</f>
        <v>Type medewerker 12</v>
      </c>
      <c r="C63" s="70">
        <f t="shared" si="31"/>
        <v>0</v>
      </c>
      <c r="E63" s="94"/>
      <c r="G63" s="94"/>
      <c r="H63" s="94"/>
      <c r="I63" s="94"/>
      <c r="J63" s="94"/>
      <c r="M63" s="94"/>
      <c r="N63" s="94"/>
      <c r="O63" s="94"/>
      <c r="P63" s="94"/>
      <c r="Q63" s="94"/>
      <c r="R63" s="94"/>
      <c r="T63" s="94"/>
      <c r="U63" s="94"/>
      <c r="V63" s="94"/>
      <c r="W63" s="94"/>
      <c r="X63" s="94"/>
      <c r="Z63" s="94"/>
      <c r="AA63" s="94"/>
      <c r="AB63" s="94"/>
      <c r="AE63" s="94"/>
      <c r="AF63" s="94"/>
      <c r="AH63" s="95"/>
      <c r="AI63" s="94"/>
      <c r="AJ63" s="94"/>
      <c r="AK63" s="94"/>
      <c r="AM63" s="94"/>
      <c r="AO63" s="94"/>
      <c r="AQ63" s="94"/>
      <c r="AR63" s="94"/>
      <c r="AS63" s="94"/>
      <c r="AU63" s="94"/>
      <c r="AV63" s="94"/>
      <c r="AW63" s="94"/>
      <c r="AY63" s="94"/>
      <c r="AZ63" s="94"/>
      <c r="BA63" s="95"/>
      <c r="BB63" s="94"/>
      <c r="BD63" s="94"/>
      <c r="BE63" s="94"/>
    </row>
    <row r="64" spans="1:57" ht="17.149999999999999" customHeight="1" x14ac:dyDescent="0.45">
      <c r="A64" s="33"/>
      <c r="B64" s="7" t="str">
        <f>$B$16</f>
        <v>Type medewerker 13</v>
      </c>
      <c r="C64" s="70">
        <f t="shared" si="31"/>
        <v>0</v>
      </c>
      <c r="E64" s="94"/>
      <c r="G64" s="94"/>
      <c r="H64" s="94"/>
      <c r="I64" s="94"/>
      <c r="J64" s="94"/>
      <c r="M64" s="94"/>
      <c r="N64" s="94"/>
      <c r="O64" s="94"/>
      <c r="P64" s="94"/>
      <c r="Q64" s="94"/>
      <c r="R64" s="94"/>
      <c r="T64" s="94"/>
      <c r="U64" s="94"/>
      <c r="V64" s="94"/>
      <c r="W64" s="94"/>
      <c r="X64" s="94"/>
      <c r="Z64" s="94"/>
      <c r="AA64" s="94"/>
      <c r="AB64" s="94"/>
      <c r="AE64" s="94"/>
      <c r="AF64" s="94"/>
      <c r="AH64" s="95"/>
      <c r="AI64" s="94"/>
      <c r="AJ64" s="94"/>
      <c r="AK64" s="94"/>
      <c r="AM64" s="94"/>
      <c r="AO64" s="94"/>
      <c r="AQ64" s="94"/>
      <c r="AR64" s="94"/>
      <c r="AS64" s="94"/>
      <c r="AU64" s="94"/>
      <c r="AV64" s="94"/>
      <c r="AW64" s="94"/>
      <c r="AY64" s="94"/>
      <c r="AZ64" s="94"/>
      <c r="BA64" s="95"/>
      <c r="BB64" s="94"/>
      <c r="BD64" s="94"/>
      <c r="BE64" s="94"/>
    </row>
    <row r="65" spans="1:57" ht="17.149999999999999" customHeight="1" x14ac:dyDescent="0.45">
      <c r="A65" s="33"/>
      <c r="B65" s="7" t="str">
        <f>$B$17</f>
        <v>Type medewerker 14</v>
      </c>
      <c r="C65" s="70">
        <f t="shared" si="31"/>
        <v>0</v>
      </c>
      <c r="E65" s="94"/>
      <c r="G65" s="94"/>
      <c r="H65" s="94"/>
      <c r="I65" s="94"/>
      <c r="J65" s="94"/>
      <c r="M65" s="94"/>
      <c r="N65" s="94"/>
      <c r="O65" s="94"/>
      <c r="P65" s="94"/>
      <c r="Q65" s="94"/>
      <c r="R65" s="94"/>
      <c r="T65" s="94"/>
      <c r="U65" s="94"/>
      <c r="V65" s="94"/>
      <c r="W65" s="94"/>
      <c r="X65" s="94"/>
      <c r="Z65" s="94"/>
      <c r="AA65" s="94"/>
      <c r="AB65" s="94"/>
      <c r="AE65" s="94"/>
      <c r="AF65" s="94"/>
      <c r="AH65" s="95"/>
      <c r="AI65" s="94"/>
      <c r="AJ65" s="94"/>
      <c r="AK65" s="94"/>
      <c r="AM65" s="94"/>
      <c r="AO65" s="94"/>
      <c r="AQ65" s="94"/>
      <c r="AR65" s="94"/>
      <c r="AS65" s="94"/>
      <c r="AU65" s="94"/>
      <c r="AV65" s="94"/>
      <c r="AW65" s="94"/>
      <c r="AY65" s="94"/>
      <c r="AZ65" s="94"/>
      <c r="BA65" s="95"/>
      <c r="BB65" s="94"/>
      <c r="BD65" s="94"/>
      <c r="BE65" s="94"/>
    </row>
    <row r="66" spans="1:57" ht="17.149999999999999" customHeight="1" x14ac:dyDescent="0.45">
      <c r="A66" s="33"/>
      <c r="B66" s="7" t="str">
        <f>$B$18</f>
        <v>Type medewerker 15</v>
      </c>
      <c r="C66" s="70">
        <f t="shared" si="31"/>
        <v>0</v>
      </c>
      <c r="E66" s="94"/>
      <c r="G66" s="94"/>
      <c r="H66" s="94"/>
      <c r="I66" s="94"/>
      <c r="J66" s="94"/>
      <c r="M66" s="94"/>
      <c r="N66" s="94"/>
      <c r="O66" s="94"/>
      <c r="P66" s="94"/>
      <c r="Q66" s="94"/>
      <c r="R66" s="94"/>
      <c r="T66" s="94"/>
      <c r="U66" s="94"/>
      <c r="V66" s="94"/>
      <c r="W66" s="94"/>
      <c r="X66" s="94"/>
      <c r="Z66" s="94"/>
      <c r="AA66" s="94"/>
      <c r="AB66" s="94"/>
      <c r="AE66" s="94"/>
      <c r="AF66" s="94"/>
      <c r="AH66" s="95"/>
      <c r="AI66" s="94"/>
      <c r="AJ66" s="94"/>
      <c r="AK66" s="94"/>
      <c r="AM66" s="94"/>
      <c r="AO66" s="94"/>
      <c r="AQ66" s="94"/>
      <c r="AR66" s="94"/>
      <c r="AS66" s="94"/>
      <c r="AU66" s="94"/>
      <c r="AV66" s="94"/>
      <c r="AW66" s="94"/>
      <c r="AY66" s="94"/>
      <c r="AZ66" s="94"/>
      <c r="BA66" s="95"/>
      <c r="BB66" s="94"/>
      <c r="BD66" s="94"/>
      <c r="BE66" s="94"/>
    </row>
    <row r="67" spans="1:57" s="1" customFormat="1" ht="17.149999999999999" customHeight="1" thickBot="1" x14ac:dyDescent="0.5">
      <c r="A67" s="33"/>
      <c r="B67" s="4" t="s">
        <v>135</v>
      </c>
      <c r="C67" s="71">
        <f t="shared" si="31"/>
        <v>0</v>
      </c>
      <c r="D67" s="2"/>
      <c r="E67" s="72">
        <f t="shared" ref="E67:G67" si="33">SUM(E52:E66)</f>
        <v>0</v>
      </c>
      <c r="F67" s="3"/>
      <c r="G67" s="72">
        <f t="shared" si="33"/>
        <v>0</v>
      </c>
      <c r="H67" s="72">
        <f t="shared" ref="H67:J67" si="34">SUM(H52:H66)</f>
        <v>0</v>
      </c>
      <c r="I67" s="72">
        <f t="shared" si="34"/>
        <v>0</v>
      </c>
      <c r="J67" s="72">
        <f t="shared" si="34"/>
        <v>0</v>
      </c>
      <c r="K67" s="3"/>
      <c r="L67" s="3"/>
      <c r="M67" s="72">
        <f t="shared" ref="M67:X67" si="35">SUM(M52:M66)</f>
        <v>0</v>
      </c>
      <c r="N67" s="72">
        <f t="shared" si="35"/>
        <v>0</v>
      </c>
      <c r="O67" s="72">
        <f t="shared" si="35"/>
        <v>0</v>
      </c>
      <c r="P67" s="72">
        <f t="shared" si="35"/>
        <v>0</v>
      </c>
      <c r="Q67" s="72">
        <f t="shared" si="35"/>
        <v>0</v>
      </c>
      <c r="R67" s="72">
        <f t="shared" si="35"/>
        <v>0</v>
      </c>
      <c r="S67" s="3"/>
      <c r="T67" s="72">
        <f t="shared" si="35"/>
        <v>0</v>
      </c>
      <c r="U67" s="72">
        <f t="shared" si="35"/>
        <v>0</v>
      </c>
      <c r="V67" s="72">
        <f t="shared" si="35"/>
        <v>0</v>
      </c>
      <c r="W67" s="72">
        <f t="shared" si="35"/>
        <v>0</v>
      </c>
      <c r="X67" s="72">
        <f t="shared" si="35"/>
        <v>0</v>
      </c>
      <c r="Y67" s="3"/>
      <c r="Z67" s="72">
        <f t="shared" ref="Z67:AB67" si="36">SUM(Z52:Z66)</f>
        <v>0</v>
      </c>
      <c r="AA67" s="72">
        <f t="shared" si="36"/>
        <v>0</v>
      </c>
      <c r="AB67" s="72">
        <f t="shared" si="36"/>
        <v>0</v>
      </c>
      <c r="AC67" s="3"/>
      <c r="AD67" s="3"/>
      <c r="AE67" s="72">
        <f t="shared" ref="AE67:AF67" si="37">SUM(AE52:AE66)</f>
        <v>0</v>
      </c>
      <c r="AF67" s="72">
        <f t="shared" si="37"/>
        <v>0</v>
      </c>
      <c r="AG67" s="3"/>
      <c r="AH67" s="3"/>
      <c r="AI67" s="72">
        <f t="shared" ref="AI67:AK67" si="38">SUM(AI52:AI66)</f>
        <v>0</v>
      </c>
      <c r="AJ67" s="72">
        <f t="shared" si="38"/>
        <v>0</v>
      </c>
      <c r="AK67" s="72">
        <f t="shared" si="38"/>
        <v>0</v>
      </c>
      <c r="AL67" s="3"/>
      <c r="AM67" s="72">
        <f t="shared" ref="AM67:AS67" si="39">SUM(AM52:AM66)</f>
        <v>0</v>
      </c>
      <c r="AN67" s="3"/>
      <c r="AO67" s="72">
        <f t="shared" si="39"/>
        <v>0</v>
      </c>
      <c r="AP67" s="3"/>
      <c r="AQ67" s="72">
        <f t="shared" si="39"/>
        <v>0</v>
      </c>
      <c r="AR67" s="72">
        <f t="shared" si="39"/>
        <v>0</v>
      </c>
      <c r="AS67" s="72">
        <f t="shared" si="39"/>
        <v>0</v>
      </c>
      <c r="AT67" s="3"/>
      <c r="AU67" s="72">
        <f t="shared" ref="AU67:AZ67" si="40">SUM(AU52:AU66)</f>
        <v>0</v>
      </c>
      <c r="AV67" s="72">
        <f t="shared" si="40"/>
        <v>0</v>
      </c>
      <c r="AW67" s="72">
        <f t="shared" si="40"/>
        <v>0</v>
      </c>
      <c r="AX67" s="3"/>
      <c r="AY67" s="72">
        <f t="shared" si="40"/>
        <v>0</v>
      </c>
      <c r="AZ67" s="72">
        <f t="shared" si="40"/>
        <v>0</v>
      </c>
      <c r="BA67" s="3"/>
      <c r="BB67" s="72">
        <f t="shared" ref="BB67:BE67" si="41">SUM(BB52:BB66)</f>
        <v>0</v>
      </c>
      <c r="BC67" s="3"/>
      <c r="BD67" s="72">
        <f t="shared" si="41"/>
        <v>0</v>
      </c>
      <c r="BE67" s="72">
        <f t="shared" si="41"/>
        <v>0</v>
      </c>
    </row>
    <row r="68" spans="1:57" ht="5.25" customHeight="1" x14ac:dyDescent="0.45">
      <c r="A68" s="33"/>
      <c r="B68" s="8"/>
      <c r="C68" s="8"/>
      <c r="E68" s="8"/>
      <c r="G68" s="8"/>
      <c r="H68" s="8"/>
      <c r="I68" s="8"/>
      <c r="J68" s="8"/>
      <c r="M68" s="8"/>
      <c r="N68" s="8"/>
      <c r="O68" s="8"/>
      <c r="P68" s="8"/>
      <c r="Q68" s="8"/>
      <c r="R68" s="8"/>
      <c r="T68" s="8"/>
      <c r="U68" s="8"/>
      <c r="V68" s="8"/>
      <c r="W68" s="8"/>
      <c r="X68" s="8"/>
      <c r="Z68" s="8"/>
      <c r="AA68" s="8"/>
      <c r="AB68" s="8"/>
      <c r="AE68" s="8"/>
      <c r="AF68" s="8"/>
      <c r="AI68" s="8"/>
      <c r="AJ68" s="8"/>
      <c r="AK68" s="8"/>
      <c r="AM68" s="8"/>
      <c r="AO68" s="8"/>
      <c r="AQ68" s="8"/>
      <c r="AR68" s="8"/>
      <c r="AS68" s="8"/>
      <c r="AU68" s="8"/>
      <c r="AV68" s="8"/>
      <c r="AW68" s="8"/>
      <c r="AY68" s="8"/>
      <c r="AZ68" s="8"/>
      <c r="BB68" s="8"/>
      <c r="BD68" s="8"/>
      <c r="BE68" s="8"/>
    </row>
    <row r="69" spans="1:57" s="66" customFormat="1" ht="17.149999999999999" customHeight="1" x14ac:dyDescent="0.45">
      <c r="A69" s="63"/>
      <c r="B69" s="67" t="s">
        <v>136</v>
      </c>
      <c r="C69" s="64"/>
      <c r="D69" s="2"/>
      <c r="E69" s="65"/>
      <c r="F69" s="3"/>
      <c r="G69" s="65"/>
      <c r="H69" s="65"/>
      <c r="I69" s="65"/>
      <c r="J69" s="65"/>
      <c r="K69" s="3"/>
      <c r="L69" s="3"/>
      <c r="M69" s="65"/>
      <c r="N69" s="65"/>
      <c r="O69" s="65"/>
      <c r="P69" s="65"/>
      <c r="Q69" s="65"/>
      <c r="R69" s="65"/>
      <c r="S69" s="3"/>
      <c r="T69" s="65"/>
      <c r="U69" s="65"/>
      <c r="V69" s="65"/>
      <c r="W69" s="65"/>
      <c r="X69" s="65"/>
      <c r="Y69" s="3"/>
      <c r="Z69" s="65"/>
      <c r="AA69" s="65"/>
      <c r="AB69" s="65"/>
      <c r="AC69" s="3"/>
      <c r="AD69" s="3"/>
      <c r="AE69" s="65"/>
      <c r="AF69" s="65"/>
      <c r="AG69" s="3"/>
      <c r="AH69" s="3"/>
      <c r="AI69" s="65"/>
      <c r="AJ69" s="65"/>
      <c r="AK69" s="65"/>
      <c r="AL69" s="3"/>
      <c r="AM69" s="65"/>
      <c r="AN69" s="3"/>
      <c r="AO69" s="65"/>
      <c r="AP69" s="3"/>
      <c r="AQ69" s="65"/>
      <c r="AR69" s="65"/>
      <c r="AS69" s="65"/>
      <c r="AT69" s="3"/>
      <c r="AU69" s="65"/>
      <c r="AV69" s="65"/>
      <c r="AW69" s="65"/>
      <c r="AX69" s="3"/>
      <c r="AY69" s="65"/>
      <c r="AZ69" s="65"/>
      <c r="BA69" s="3"/>
      <c r="BB69" s="65"/>
      <c r="BC69" s="3"/>
      <c r="BD69" s="65"/>
      <c r="BE69" s="65"/>
    </row>
    <row r="70" spans="1:57" ht="17.149999999999999" customHeight="1" x14ac:dyDescent="0.45">
      <c r="A70" s="33"/>
      <c r="B70" s="7" t="s">
        <v>137</v>
      </c>
      <c r="C70" s="73">
        <f t="shared" ref="C70" si="42">SUM(D70:BE70)</f>
        <v>0</v>
      </c>
      <c r="E70" s="140">
        <f>(($C$4*E52)+($C$5*E53)+($C$6*E54)+($C$7*E55)+($C$8*E56)+($C$9*E57)+($C$10*E58)+($C$11*E59)+($C$12*E60)+($C$13*E61)+($C$14*E62)+($C$15*E63)+($C$16*E64)+($C$17*E65)+($C$18*E66))*Uitgangspunten!$C$3</f>
        <v>0</v>
      </c>
      <c r="G70" s="140">
        <f>(($C$4*G52)+($C$5*G53)+($C$6*G54)+($C$7*G55)+($C$8*G56)+($C$9*G57)+($C$10*G58)+($C$11*G59)+($C$12*G60)+($C$13*G61)+($C$14*G62)+($C$15*G63)+($C$16*G64)+($C$17*G65)+($C$18*G66))*Uitgangspunten!$C$3</f>
        <v>0</v>
      </c>
      <c r="H70" s="140">
        <f>(($C$4*H52)+($C$5*H53)+($C$6*H54)+($C$7*H55)+($C$8*H56)+($C$9*H57)+($C$10*H58)+($C$11*H59)+($C$12*H60)+($C$13*H61)+($C$14*H62)+($C$15*H63)+($C$16*H64)+($C$17*H65)+($C$18*H66))*Uitgangspunten!$C$3</f>
        <v>0</v>
      </c>
      <c r="I70" s="140">
        <f>(($C$4*I52)+($C$5*I53)+($C$6*I54)+($C$7*I55)+($C$8*I56)+($C$9*I57)+($C$10*I58)+($C$11*I59)+($C$12*I60)+($C$13*I61)+($C$14*I62)+($C$15*I63)+($C$16*I64)+($C$17*I65)+($C$18*I66))*Uitgangspunten!$C$3</f>
        <v>0</v>
      </c>
      <c r="J70" s="140">
        <f>(($C$4*J52)+($C$5*J53)+($C$6*J54)+($C$7*J55)+($C$8*J56)+($C$9*J57)+($C$10*J58)+($C$11*J59)+($C$12*J60)+($C$13*J61)+($C$14*J62)+($C$15*J63)+($C$16*J64)+($C$17*J65)+($C$18*J66))*Uitgangspunten!$C$3</f>
        <v>0</v>
      </c>
      <c r="M70" s="140">
        <f>(($C$4*M52)+($C$5*M53)+($C$6*M54)+($C$7*M55)+($C$8*M56)+($C$9*M57)+($C$10*M58)+($C$11*M59)+($C$12*M60)+($C$13*M61)+($C$14*M62)+($C$15*M63)+($C$16*M64)+($C$17*M65)+($C$18*M66))*Uitgangspunten!$C$3</f>
        <v>0</v>
      </c>
      <c r="N70" s="140">
        <f>(($C$4*N52)+($C$5*N53)+($C$6*N54)+($C$7*N55)+($C$8*N56)+($C$9*N57)+($C$10*N58)+($C$11*N59)+($C$12*N60)+($C$13*N61)+($C$14*N62)+($C$15*N63)+($C$16*N64)+($C$17*N65)+($C$18*N66))*Uitgangspunten!$C$3</f>
        <v>0</v>
      </c>
      <c r="O70" s="140">
        <f>(($C$4*O52)+($C$5*O53)+($C$6*O54)+($C$7*O55)+($C$8*O56)+($C$9*O57)+($C$10*O58)+($C$11*O59)+($C$12*O60)+($C$13*O61)+($C$14*O62)+($C$15*O63)+($C$16*O64)+($C$17*O65)+($C$18*O66))*Uitgangspunten!$C$3</f>
        <v>0</v>
      </c>
      <c r="P70" s="140">
        <f>(($C$4*P52)+($C$5*P53)+($C$6*P54)+($C$7*P55)+($C$8*P56)+($C$9*P57)+($C$10*P58)+($C$11*P59)+($C$12*P60)+($C$13*P61)+($C$14*P62)+($C$15*P63)+($C$16*P64)+($C$17*P65)+($C$18*P66))*Uitgangspunten!$C$3</f>
        <v>0</v>
      </c>
      <c r="Q70" s="140">
        <f>(($C$4*Q52)+($C$5*Q53)+($C$6*Q54)+($C$7*Q55)+($C$8*Q56)+($C$9*Q57)+($C$10*Q58)+($C$11*Q59)+($C$12*Q60)+($C$13*Q61)+($C$14*Q62)+($C$15*Q63)+($C$16*Q64)+($C$17*Q65)+($C$18*Q66))*Uitgangspunten!$C$3</f>
        <v>0</v>
      </c>
      <c r="R70" s="140">
        <f>(($C$4*R52)+($C$5*R53)+($C$6*R54)+($C$7*R55)+($C$8*R56)+($C$9*R57)+($C$10*R58)+($C$11*R59)+($C$12*R60)+($C$13*R61)+($C$14*R62)+($C$15*R63)+($C$16*R64)+($C$17*R65)+($C$18*R66))*Uitgangspunten!$C$3</f>
        <v>0</v>
      </c>
      <c r="T70" s="140">
        <f>(($C$4*T52)+($C$5*T53)+($C$6*T54)+($C$7*T55)+($C$8*T56)+($C$9*T57)+($C$10*T58)+($C$11*T59)+($C$12*T60)+($C$13*T61)+($C$14*T62)+($C$15*T63)+($C$16*T64)+($C$17*T65)+($C$18*T66))*Uitgangspunten!$C$3</f>
        <v>0</v>
      </c>
      <c r="U70" s="140">
        <f>(($C$4*U52)+($C$5*U53)+($C$6*U54)+($C$7*U55)+($C$8*U56)+($C$9*U57)+($C$10*U58)+($C$11*U59)+($C$12*U60)+($C$13*U61)+($C$14*U62)+($C$15*U63)+($C$16*U64)+($C$17*U65)+($C$18*U66))*Uitgangspunten!$C$3</f>
        <v>0</v>
      </c>
      <c r="V70" s="140">
        <f>(($C$4*V52)+($C$5*V53)+($C$6*V54)+($C$7*V55)+($C$8*V56)+($C$9*V57)+($C$10*V58)+($C$11*V59)+($C$12*V60)+($C$13*V61)+($C$14*V62)+($C$15*V63)+($C$16*V64)+($C$17*V65)+($C$18*V66))*Uitgangspunten!$C$3</f>
        <v>0</v>
      </c>
      <c r="W70" s="140">
        <f>(($C$4*W52)+($C$5*W53)+($C$6*W54)+($C$7*W55)+($C$8*W56)+($C$9*W57)+($C$10*W58)+($C$11*W59)+($C$12*W60)+($C$13*W61)+($C$14*W62)+($C$15*W63)+($C$16*W64)+($C$17*W65)+($C$18*W66))*Uitgangspunten!$C$3</f>
        <v>0</v>
      </c>
      <c r="X70" s="140">
        <f>(($C$4*X52)+($C$5*X53)+($C$6*X54)+($C$7*X55)+($C$8*X56)+($C$9*X57)+($C$10*X58)+($C$11*X59)+($C$12*X60)+($C$13*X61)+($C$14*X62)+($C$15*X63)+($C$16*X64)+($C$17*X65)+($C$18*X66))*Uitgangspunten!$C$3</f>
        <v>0</v>
      </c>
      <c r="Z70" s="140">
        <f>(($C$4*Z52)+($C$5*Z53)+($C$6*Z54)+($C$7*Z55)+($C$8*Z56)+($C$9*Z57)+($C$10*Z58)+($C$11*Z59)+($C$12*Z60)+($C$13*Z61)+($C$14*Z62)+($C$15*Z63)+($C$16*Z64)+($C$17*Z65)+($C$18*Z66))*Uitgangspunten!$C$3</f>
        <v>0</v>
      </c>
      <c r="AA70" s="140">
        <f>(($C$4*AA52)+($C$5*AA53)+($C$6*AA54)+($C$7*AA55)+($C$8*AA56)+($C$9*AA57)+($C$10*AA58)+($C$11*AA59)+($C$12*AA60)+($C$13*AA61)+($C$14*AA62)+($C$15*AA63)+($C$16*AA64)+($C$17*AA65)+($C$18*AA66))*Uitgangspunten!$C$3</f>
        <v>0</v>
      </c>
      <c r="AB70" s="140">
        <f>(($C$4*AB52)+($C$5*AB53)+($C$6*AB54)+($C$7*AB55)+($C$8*AB56)+($C$9*AB57)+($C$10*AB58)+($C$11*AB59)+($C$12*AB60)+($C$13*AB61)+($C$14*AB62)+($C$15*AB63)+($C$16*AB64)+($C$17*AB65)+($C$18*AB66))*Uitgangspunten!$C$3</f>
        <v>0</v>
      </c>
      <c r="AE70" s="140">
        <f>(($C$4*AE52)+($C$5*AE53)+($C$6*AE54)+($C$7*AE55)+($C$8*AE56)+($C$9*AE57)+($C$10*AE58)+($C$11*AE59)+($C$12*AE60)+($C$13*AE61)+($C$14*AE62)+($C$15*AE63)+($C$16*AE64)+($C$17*AE65)+($C$18*AE66))*Uitgangspunten!$C$3</f>
        <v>0</v>
      </c>
      <c r="AF70" s="140">
        <f>(($C$4*AF52)+($C$5*AF53)+($C$6*AF54)+($C$7*AF55)+($C$8*AF56)+($C$9*AF57)+($C$10*AF58)+($C$11*AF59)+($C$12*AF60)+($C$13*AF61)+($C$14*AF62)+($C$15*AF63)+($C$16*AF64)+($C$17*AF65)+($C$18*AF66))*Uitgangspunten!$C$3</f>
        <v>0</v>
      </c>
      <c r="AI70" s="140">
        <f>(($C$4*AI52)+($C$5*AI53)+($C$6*AI54)+($C$7*AI55)+($C$8*AI56)+($C$9*AI57)+($C$10*AI58)+($C$11*AI59)+($C$12*AI60)+($C$13*AI61)+($C$14*AI62)+($C$15*AI63)+($C$16*AI64)+($C$17*AI65)+($C$18*AI66))*Uitgangspunten!$C$3</f>
        <v>0</v>
      </c>
      <c r="AJ70" s="140">
        <f>(($C$4*AJ52)+($C$5*AJ53)+($C$6*AJ54)+($C$7*AJ55)+($C$8*AJ56)+($C$9*AJ57)+($C$10*AJ58)+($C$11*AJ59)+($C$12*AJ60)+($C$13*AJ61)+($C$14*AJ62)+($C$15*AJ63)+($C$16*AJ64)+($C$17*AJ65)+($C$18*AJ66))*Uitgangspunten!$C$3</f>
        <v>0</v>
      </c>
      <c r="AK70" s="140">
        <f>(($C$4*AK52)+($C$5*AK53)+($C$6*AK54)+($C$7*AK55)+($C$8*AK56)+($C$9*AK57)+($C$10*AK58)+($C$11*AK59)+($C$12*AK60)+($C$13*AK61)+($C$14*AK62)+($C$15*AK63)+($C$16*AK64)+($C$17*AK65)+($C$18*AK66))*Uitgangspunten!$C$3</f>
        <v>0</v>
      </c>
      <c r="AM70" s="140">
        <f>(($C$4*AM52)+($C$5*AM53)+($C$6*AM54)+($C$7*AM55)+($C$8*AM56)+($C$9*AM57)+($C$10*AM58)+($C$11*AM59)+($C$12*AM60)+($C$13*AM61)+($C$14*AM62)+($C$15*AM63)+($C$16*AM64)+($C$17*AM65)+($C$18*AM66))*Uitgangspunten!$C$3</f>
        <v>0</v>
      </c>
      <c r="AO70" s="140">
        <f>(($C$4*AO52)+($C$5*AO53)+($C$6*AO54)+($C$7*AO55)+($C$8*AO56)+($C$9*AO57)+($C$10*AO58)+($C$11*AO59)+($C$12*AO60)+($C$13*AO61)+($C$14*AO62)+($C$15*AO63)+($C$16*AO64)+($C$17*AO65)+($C$18*AO66))*Uitgangspunten!$C$3</f>
        <v>0</v>
      </c>
      <c r="AQ70" s="140">
        <f>(($C$4*AQ52)+($C$5*AQ53)+($C$6*AQ54)+($C$7*AQ55)+($C$8*AQ56)+($C$9*AQ57)+($C$10*AQ58)+($C$11*AQ59)+($C$12*AQ60)+($C$13*AQ61)+($C$14*AQ62)+($C$15*AQ63)+($C$16*AQ64)+($C$17*AQ65)+($C$18*AQ66))*Uitgangspunten!$C$3</f>
        <v>0</v>
      </c>
      <c r="AR70" s="140">
        <f>(($C$4*AR52)+($C$5*AR53)+($C$6*AR54)+($C$7*AR55)+($C$8*AR56)+($C$9*AR57)+($C$10*AR58)+($C$11*AR59)+($C$12*AR60)+($C$13*AR61)+($C$14*AR62)+($C$15*AR63)+($C$16*AR64)+($C$17*AR65)+($C$18*AR66))*Uitgangspunten!$C$3</f>
        <v>0</v>
      </c>
      <c r="AS70" s="140">
        <f>(($C$4*AS52)+($C$5*AS53)+($C$6*AS54)+($C$7*AS55)+($C$8*AS56)+($C$9*AS57)+($C$10*AS58)+($C$11*AS59)+($C$12*AS60)+($C$13*AS61)+($C$14*AS62)+($C$15*AS63)+($C$16*AS64)+($C$17*AS65)+($C$18*AS66))*Uitgangspunten!$C$3</f>
        <v>0</v>
      </c>
      <c r="AU70" s="140">
        <f>(($C$4*AU52)+($C$5*AU53)+($C$6*AU54)+($C$7*AU55)+($C$8*AU56)+($C$9*AU57)+($C$10*AU58)+($C$11*AU59)+($C$12*AU60)+($C$13*AU61)+($C$14*AU62)+($C$15*AU63)+($C$16*AU64)+($C$17*AU65)+($C$18*AU66))*Uitgangspunten!$C$3</f>
        <v>0</v>
      </c>
      <c r="AV70" s="140">
        <f>(($C$4*AV52)+($C$5*AV53)+($C$6*AV54)+($C$7*AV55)+($C$8*AV56)+($C$9*AV57)+($C$10*AV58)+($C$11*AV59)+($C$12*AV60)+($C$13*AV61)+($C$14*AV62)+($C$15*AV63)+($C$16*AV64)+($C$17*AV65)+($C$18*AV66))*Uitgangspunten!$C$3</f>
        <v>0</v>
      </c>
      <c r="AW70" s="140">
        <f>(($C$4*AW52)+($C$5*AW53)+($C$6*AW54)+($C$7*AW55)+($C$8*AW56)+($C$9*AW57)+($C$10*AW58)+($C$11*AW59)+($C$12*AW60)+($C$13*AW61)+($C$14*AW62)+($C$15*AW63)+($C$16*AW64)+($C$17*AW65)+($C$18*AW66))*Uitgangspunten!$C$3</f>
        <v>0</v>
      </c>
      <c r="AY70" s="140">
        <f>(($C$4*AY52)+($C$5*AY53)+($C$6*AY54)+($C$7*AY55)+($C$8*AY56)+($C$9*AY57)+($C$10*AY58)+($C$11*AY59)+($C$12*AY60)+($C$13*AY61)+($C$14*AY62)+($C$15*AY63)+($C$16*AY64)+($C$17*AY65)+($C$18*AY66))*Uitgangspunten!$C$3</f>
        <v>0</v>
      </c>
      <c r="AZ70" s="140">
        <f>(($C$4*AZ52)+($C$5*AZ53)+($C$6*AZ54)+($C$7*AZ55)+($C$8*AZ56)+($C$9*AZ57)+($C$10*AZ58)+($C$11*AZ59)+($C$12*AZ60)+($C$13*AZ61)+($C$14*AZ62)+($C$15*AZ63)+($C$16*AZ64)+($C$17*AZ65)+($C$18*AZ66))*Uitgangspunten!$C$3</f>
        <v>0</v>
      </c>
      <c r="BB70" s="140">
        <f>(($C$4*BB52)+($C$5*BB53)+($C$6*BB54)+($C$7*BB55)+($C$8*BB56)+($C$9*BB57)+($C$10*BB58)+($C$11*BB59)+($C$12*BB60)+($C$13*BB61)+($C$14*BB62)+($C$15*BB63)+($C$16*BB64)+($C$17*BB65)+($C$18*BB66))*Uitgangspunten!$C$3</f>
        <v>0</v>
      </c>
      <c r="BD70" s="140">
        <f>(($C$4*BD52)+($C$5*BD53)+($C$6*BD54)+($C$7*BD55)+($C$8*BD56)+($C$9*BD57)+($C$10*BD58)+($C$11*BD59)+($C$12*BD60)+($C$13*BD61)+($C$14*BD62)+($C$15*BD63)+($C$16*BD64)+($C$17*BD65)+($C$18*BD66))*Uitgangspunten!$C$3</f>
        <v>0</v>
      </c>
      <c r="BE70" s="140">
        <f>(($C$4*BE52)+($C$5*BE53)+($C$6*BE54)+($C$7*BE55)+($C$8*BE56)+($C$9*BE57)+($C$10*BE58)+($C$11*BE59)+($C$12*BE60)+($C$13*BE61)+($C$14*BE62)+($C$15*BE63)+($C$16*BE64)+($C$17*BE65)+($C$18*BE66))*Uitgangspunten!$C$3</f>
        <v>0</v>
      </c>
    </row>
    <row r="71" spans="1:57" ht="17.149999999999999" customHeight="1" x14ac:dyDescent="0.45">
      <c r="A71" s="33"/>
      <c r="B71" s="7" t="s">
        <v>138</v>
      </c>
      <c r="C71" s="73">
        <f t="shared" ref="C71:C74" si="43">SUM(D71:BE71)</f>
        <v>0</v>
      </c>
      <c r="E71" s="96"/>
      <c r="G71" s="96"/>
      <c r="H71" s="96"/>
      <c r="I71" s="96"/>
      <c r="J71" s="96"/>
      <c r="M71" s="96"/>
      <c r="N71" s="96"/>
      <c r="O71" s="96"/>
      <c r="P71" s="96"/>
      <c r="Q71" s="96"/>
      <c r="R71" s="96"/>
      <c r="T71" s="96"/>
      <c r="U71" s="96"/>
      <c r="V71" s="96"/>
      <c r="W71" s="96"/>
      <c r="X71" s="96"/>
      <c r="Z71" s="96"/>
      <c r="AA71" s="96"/>
      <c r="AB71" s="96"/>
      <c r="AE71" s="96"/>
      <c r="AF71" s="96"/>
      <c r="AH71" s="95"/>
      <c r="AI71" s="96"/>
      <c r="AJ71" s="96"/>
      <c r="AK71" s="96"/>
      <c r="AM71" s="96"/>
      <c r="AO71" s="96"/>
      <c r="AQ71" s="96"/>
      <c r="AR71" s="96"/>
      <c r="AS71" s="96"/>
      <c r="AU71" s="96"/>
      <c r="AV71" s="96"/>
      <c r="AW71" s="96"/>
      <c r="AY71" s="96"/>
      <c r="AZ71" s="96"/>
      <c r="BA71" s="95"/>
      <c r="BB71" s="96"/>
      <c r="BD71" s="96"/>
      <c r="BE71" s="96"/>
    </row>
    <row r="72" spans="1:57" ht="17.149999999999999" customHeight="1" x14ac:dyDescent="0.45">
      <c r="A72" s="33"/>
      <c r="B72" s="7" t="s">
        <v>139</v>
      </c>
      <c r="C72" s="73">
        <f t="shared" si="43"/>
        <v>0</v>
      </c>
      <c r="E72" s="96"/>
      <c r="G72" s="96"/>
      <c r="H72" s="96"/>
      <c r="I72" s="96"/>
      <c r="J72" s="96"/>
      <c r="M72" s="96"/>
      <c r="N72" s="96"/>
      <c r="O72" s="96"/>
      <c r="P72" s="96"/>
      <c r="Q72" s="96"/>
      <c r="R72" s="96"/>
      <c r="T72" s="96"/>
      <c r="U72" s="96"/>
      <c r="V72" s="96"/>
      <c r="W72" s="96"/>
      <c r="X72" s="96"/>
      <c r="Z72" s="96"/>
      <c r="AA72" s="96"/>
      <c r="AB72" s="96"/>
      <c r="AE72" s="96"/>
      <c r="AF72" s="96"/>
      <c r="AH72" s="95"/>
      <c r="AI72" s="96"/>
      <c r="AJ72" s="96"/>
      <c r="AK72" s="96"/>
      <c r="AM72" s="96"/>
      <c r="AO72" s="96"/>
      <c r="AQ72" s="96"/>
      <c r="AR72" s="96"/>
      <c r="AS72" s="96"/>
      <c r="AU72" s="96"/>
      <c r="AV72" s="96"/>
      <c r="AW72" s="96"/>
      <c r="AY72" s="96"/>
      <c r="AZ72" s="96"/>
      <c r="BA72" s="95"/>
      <c r="BB72" s="96"/>
      <c r="BD72" s="96"/>
      <c r="BE72" s="96"/>
    </row>
    <row r="73" spans="1:57" ht="17.149999999999999" customHeight="1" x14ac:dyDescent="0.45">
      <c r="A73" s="33"/>
      <c r="B73" s="74" t="s">
        <v>140</v>
      </c>
      <c r="C73" s="75">
        <f t="shared" si="43"/>
        <v>0</v>
      </c>
      <c r="E73" s="73">
        <f t="shared" ref="E73:G73" si="44">(E70+E71+E72)*$C$20</f>
        <v>0</v>
      </c>
      <c r="G73" s="73">
        <f t="shared" si="44"/>
        <v>0</v>
      </c>
      <c r="H73" s="73">
        <f t="shared" ref="H73:J73" si="45">(H70+H71+H72)*$C$20</f>
        <v>0</v>
      </c>
      <c r="I73" s="73">
        <f t="shared" si="45"/>
        <v>0</v>
      </c>
      <c r="J73" s="73">
        <f t="shared" si="45"/>
        <v>0</v>
      </c>
      <c r="M73" s="73">
        <f t="shared" ref="M73:X73" si="46">(M70+M71+M72)*$C$20</f>
        <v>0</v>
      </c>
      <c r="N73" s="73">
        <f t="shared" si="46"/>
        <v>0</v>
      </c>
      <c r="O73" s="73">
        <f t="shared" si="46"/>
        <v>0</v>
      </c>
      <c r="P73" s="73">
        <f t="shared" si="46"/>
        <v>0</v>
      </c>
      <c r="Q73" s="73">
        <f t="shared" si="46"/>
        <v>0</v>
      </c>
      <c r="R73" s="73">
        <f t="shared" si="46"/>
        <v>0</v>
      </c>
      <c r="T73" s="73">
        <f t="shared" si="46"/>
        <v>0</v>
      </c>
      <c r="U73" s="73">
        <f t="shared" si="46"/>
        <v>0</v>
      </c>
      <c r="V73" s="73">
        <f t="shared" si="46"/>
        <v>0</v>
      </c>
      <c r="W73" s="73">
        <f t="shared" si="46"/>
        <v>0</v>
      </c>
      <c r="X73" s="73">
        <f t="shared" si="46"/>
        <v>0</v>
      </c>
      <c r="Z73" s="73">
        <f t="shared" ref="Z73:AB73" si="47">(Z70+Z71+Z72)*$C$20</f>
        <v>0</v>
      </c>
      <c r="AA73" s="73">
        <f t="shared" si="47"/>
        <v>0</v>
      </c>
      <c r="AB73" s="73">
        <f t="shared" si="47"/>
        <v>0</v>
      </c>
      <c r="AE73" s="73">
        <f t="shared" ref="AE73:AF73" si="48">(AE70+AE71+AE72)*$C$20</f>
        <v>0</v>
      </c>
      <c r="AF73" s="73">
        <f t="shared" si="48"/>
        <v>0</v>
      </c>
      <c r="AI73" s="73">
        <f t="shared" ref="AI73:AK73" si="49">(AI70+AI71+AI72)*$C$20</f>
        <v>0</v>
      </c>
      <c r="AJ73" s="73">
        <f t="shared" si="49"/>
        <v>0</v>
      </c>
      <c r="AK73" s="73">
        <f t="shared" si="49"/>
        <v>0</v>
      </c>
      <c r="AM73" s="73">
        <f t="shared" ref="AM73:AS73" si="50">(AM70+AM71+AM72)*$C$20</f>
        <v>0</v>
      </c>
      <c r="AO73" s="73">
        <f t="shared" si="50"/>
        <v>0</v>
      </c>
      <c r="AQ73" s="73">
        <f t="shared" si="50"/>
        <v>0</v>
      </c>
      <c r="AR73" s="73">
        <f t="shared" si="50"/>
        <v>0</v>
      </c>
      <c r="AS73" s="73">
        <f t="shared" si="50"/>
        <v>0</v>
      </c>
      <c r="AU73" s="73">
        <f t="shared" ref="AU73:AZ73" si="51">(AU70+AU71+AU72)*$C$20</f>
        <v>0</v>
      </c>
      <c r="AV73" s="73">
        <f t="shared" si="51"/>
        <v>0</v>
      </c>
      <c r="AW73" s="73">
        <f t="shared" si="51"/>
        <v>0</v>
      </c>
      <c r="AY73" s="73">
        <f t="shared" si="51"/>
        <v>0</v>
      </c>
      <c r="AZ73" s="73">
        <f t="shared" si="51"/>
        <v>0</v>
      </c>
      <c r="BB73" s="73">
        <f t="shared" ref="BB73:BE73" si="52">(BB70+BB71+BB72)*$C$20</f>
        <v>0</v>
      </c>
      <c r="BD73" s="73">
        <f t="shared" si="52"/>
        <v>0</v>
      </c>
      <c r="BE73" s="73">
        <f t="shared" si="52"/>
        <v>0</v>
      </c>
    </row>
    <row r="74" spans="1:57" s="76" customFormat="1" ht="17.149999999999999" customHeight="1" thickBot="1" x14ac:dyDescent="0.5">
      <c r="A74" s="63"/>
      <c r="B74" s="4" t="s">
        <v>141</v>
      </c>
      <c r="C74" s="139">
        <f t="shared" si="43"/>
        <v>0</v>
      </c>
      <c r="D74" s="2"/>
      <c r="E74" s="139">
        <f t="shared" ref="E74:G74" si="53">SUM(E70:E73)</f>
        <v>0</v>
      </c>
      <c r="F74" s="3"/>
      <c r="G74" s="139">
        <f t="shared" si="53"/>
        <v>0</v>
      </c>
      <c r="H74" s="139">
        <f t="shared" ref="H74:J74" si="54">SUM(H70:H73)</f>
        <v>0</v>
      </c>
      <c r="I74" s="139">
        <f t="shared" si="54"/>
        <v>0</v>
      </c>
      <c r="J74" s="139">
        <f t="shared" si="54"/>
        <v>0</v>
      </c>
      <c r="K74" s="3"/>
      <c r="L74" s="3"/>
      <c r="M74" s="139">
        <f t="shared" ref="M74:X74" si="55">SUM(M70:M73)</f>
        <v>0</v>
      </c>
      <c r="N74" s="139">
        <f t="shared" si="55"/>
        <v>0</v>
      </c>
      <c r="O74" s="139">
        <f t="shared" si="55"/>
        <v>0</v>
      </c>
      <c r="P74" s="139">
        <f t="shared" si="55"/>
        <v>0</v>
      </c>
      <c r="Q74" s="139">
        <f t="shared" si="55"/>
        <v>0</v>
      </c>
      <c r="R74" s="139">
        <f t="shared" si="55"/>
        <v>0</v>
      </c>
      <c r="S74" s="3"/>
      <c r="T74" s="139">
        <f t="shared" si="55"/>
        <v>0</v>
      </c>
      <c r="U74" s="139">
        <f t="shared" si="55"/>
        <v>0</v>
      </c>
      <c r="V74" s="139">
        <f t="shared" si="55"/>
        <v>0</v>
      </c>
      <c r="W74" s="139">
        <f t="shared" si="55"/>
        <v>0</v>
      </c>
      <c r="X74" s="139">
        <f t="shared" si="55"/>
        <v>0</v>
      </c>
      <c r="Y74" s="3"/>
      <c r="Z74" s="139">
        <f t="shared" ref="Z74:AB74" si="56">SUM(Z70:Z73)</f>
        <v>0</v>
      </c>
      <c r="AA74" s="139">
        <f t="shared" si="56"/>
        <v>0</v>
      </c>
      <c r="AB74" s="139">
        <f t="shared" si="56"/>
        <v>0</v>
      </c>
      <c r="AC74" s="3"/>
      <c r="AD74" s="3"/>
      <c r="AE74" s="139">
        <f t="shared" ref="AE74:AF74" si="57">SUM(AE70:AE73)</f>
        <v>0</v>
      </c>
      <c r="AF74" s="139">
        <f t="shared" si="57"/>
        <v>0</v>
      </c>
      <c r="AG74" s="3"/>
      <c r="AH74" s="3"/>
      <c r="AI74" s="139">
        <f t="shared" ref="AI74:AK74" si="58">SUM(AI70:AI73)</f>
        <v>0</v>
      </c>
      <c r="AJ74" s="139">
        <f t="shared" si="58"/>
        <v>0</v>
      </c>
      <c r="AK74" s="139">
        <f t="shared" si="58"/>
        <v>0</v>
      </c>
      <c r="AL74" s="3"/>
      <c r="AM74" s="139">
        <f t="shared" ref="AM74:AS74" si="59">SUM(AM70:AM73)</f>
        <v>0</v>
      </c>
      <c r="AN74" s="3"/>
      <c r="AO74" s="139">
        <f t="shared" si="59"/>
        <v>0</v>
      </c>
      <c r="AP74" s="3"/>
      <c r="AQ74" s="139">
        <f t="shared" si="59"/>
        <v>0</v>
      </c>
      <c r="AR74" s="139">
        <f t="shared" si="59"/>
        <v>0</v>
      </c>
      <c r="AS74" s="139">
        <f t="shared" si="59"/>
        <v>0</v>
      </c>
      <c r="AT74" s="3"/>
      <c r="AU74" s="139">
        <f t="shared" ref="AU74:AZ74" si="60">SUM(AU70:AU73)</f>
        <v>0</v>
      </c>
      <c r="AV74" s="139">
        <f t="shared" si="60"/>
        <v>0</v>
      </c>
      <c r="AW74" s="139">
        <f t="shared" si="60"/>
        <v>0</v>
      </c>
      <c r="AX74" s="3"/>
      <c r="AY74" s="139">
        <f t="shared" si="60"/>
        <v>0</v>
      </c>
      <c r="AZ74" s="139">
        <f t="shared" si="60"/>
        <v>0</v>
      </c>
      <c r="BA74" s="3"/>
      <c r="BB74" s="139">
        <f t="shared" ref="BB74:BE74" si="61">SUM(BB70:BB73)</f>
        <v>0</v>
      </c>
      <c r="BC74" s="3"/>
      <c r="BD74" s="139">
        <f t="shared" si="61"/>
        <v>0</v>
      </c>
      <c r="BE74" s="139">
        <f t="shared" si="61"/>
        <v>0</v>
      </c>
    </row>
    <row r="75" spans="1:57" ht="5.25" customHeight="1" x14ac:dyDescent="0.45"/>
    <row r="76" spans="1:57" s="60" customFormat="1" ht="17.149999999999999" customHeight="1" x14ac:dyDescent="0.45">
      <c r="A76" s="57"/>
      <c r="B76" s="58" t="str">
        <f>'Cluster H &amp; V'!B39</f>
        <v>Pandbezetting 30% - 40%</v>
      </c>
      <c r="C76" s="58"/>
      <c r="D76" s="2"/>
      <c r="E76" s="59"/>
      <c r="F76" s="3"/>
      <c r="G76" s="59"/>
      <c r="H76" s="59"/>
      <c r="I76" s="59"/>
      <c r="J76" s="59"/>
      <c r="K76" s="3"/>
      <c r="L76" s="3"/>
      <c r="M76" s="59"/>
      <c r="N76" s="59"/>
      <c r="O76" s="59"/>
      <c r="P76" s="59"/>
      <c r="Q76" s="59"/>
      <c r="R76" s="59"/>
      <c r="S76" s="3"/>
      <c r="T76" s="59"/>
      <c r="U76" s="59"/>
      <c r="V76" s="59"/>
      <c r="W76" s="59"/>
      <c r="X76" s="59"/>
      <c r="Y76" s="3"/>
      <c r="Z76" s="59"/>
      <c r="AA76" s="59"/>
      <c r="AB76" s="59"/>
      <c r="AC76" s="3"/>
      <c r="AD76" s="3"/>
      <c r="AE76" s="59"/>
      <c r="AF76" s="59"/>
      <c r="AG76" s="3"/>
      <c r="AH76" s="3"/>
      <c r="AI76" s="59"/>
      <c r="AJ76" s="59"/>
      <c r="AK76" s="59"/>
      <c r="AL76" s="3"/>
      <c r="AM76" s="59"/>
      <c r="AN76" s="3"/>
      <c r="AO76" s="59"/>
      <c r="AP76" s="3"/>
      <c r="AQ76" s="59"/>
      <c r="AR76" s="59"/>
      <c r="AS76" s="59"/>
      <c r="AT76" s="3"/>
      <c r="AU76" s="59"/>
      <c r="AV76" s="59"/>
      <c r="AW76" s="59"/>
      <c r="AX76" s="3"/>
      <c r="AY76" s="59"/>
      <c r="AZ76" s="59"/>
      <c r="BA76" s="3"/>
      <c r="BB76" s="59"/>
      <c r="BC76" s="3"/>
      <c r="BD76" s="59"/>
      <c r="BE76" s="59"/>
    </row>
    <row r="77" spans="1:57" ht="5.25" customHeight="1" x14ac:dyDescent="0.45">
      <c r="A77" s="33"/>
      <c r="B77" s="8"/>
      <c r="C77" s="8"/>
      <c r="E77" s="8"/>
      <c r="G77" s="8"/>
      <c r="H77" s="8"/>
      <c r="I77" s="8"/>
      <c r="J77" s="8"/>
      <c r="M77" s="8"/>
      <c r="N77" s="8"/>
      <c r="O77" s="8"/>
      <c r="P77" s="8"/>
      <c r="Q77" s="8"/>
      <c r="R77" s="8"/>
      <c r="T77" s="8"/>
      <c r="U77" s="8"/>
      <c r="V77" s="8"/>
      <c r="W77" s="8"/>
      <c r="X77" s="8"/>
      <c r="Z77" s="8"/>
      <c r="AA77" s="8"/>
      <c r="AB77" s="8"/>
      <c r="AE77" s="8"/>
      <c r="AF77" s="8"/>
      <c r="AI77" s="8"/>
      <c r="AJ77" s="8"/>
      <c r="AK77" s="8"/>
      <c r="AM77" s="8"/>
      <c r="AO77" s="8"/>
      <c r="AQ77" s="8"/>
      <c r="AR77" s="8"/>
      <c r="AS77" s="8"/>
      <c r="AU77" s="8"/>
      <c r="AV77" s="8"/>
      <c r="AW77" s="8"/>
      <c r="AY77" s="8"/>
      <c r="AZ77" s="8"/>
      <c r="BB77" s="8"/>
      <c r="BD77" s="8"/>
      <c r="BE77" s="8"/>
    </row>
    <row r="78" spans="1:57" s="66" customFormat="1" ht="17.149999999999999" customHeight="1" x14ac:dyDescent="0.45">
      <c r="A78" s="63"/>
      <c r="B78" s="68" t="s">
        <v>134</v>
      </c>
      <c r="C78" s="64"/>
      <c r="D78" s="2"/>
      <c r="E78" s="65"/>
      <c r="F78" s="3"/>
      <c r="G78" s="65"/>
      <c r="H78" s="65"/>
      <c r="I78" s="65"/>
      <c r="J78" s="65"/>
      <c r="K78" s="3"/>
      <c r="L78" s="3"/>
      <c r="M78" s="65"/>
      <c r="N78" s="65"/>
      <c r="O78" s="65"/>
      <c r="P78" s="65"/>
      <c r="Q78" s="65"/>
      <c r="R78" s="65"/>
      <c r="S78" s="3"/>
      <c r="T78" s="65"/>
      <c r="U78" s="65"/>
      <c r="V78" s="65"/>
      <c r="W78" s="65"/>
      <c r="X78" s="65"/>
      <c r="Y78" s="3"/>
      <c r="Z78" s="65"/>
      <c r="AA78" s="65"/>
      <c r="AB78" s="65"/>
      <c r="AC78" s="3"/>
      <c r="AD78" s="3"/>
      <c r="AE78" s="65"/>
      <c r="AF78" s="65"/>
      <c r="AG78" s="3"/>
      <c r="AH78" s="3"/>
      <c r="AI78" s="65"/>
      <c r="AJ78" s="65"/>
      <c r="AK78" s="65"/>
      <c r="AL78" s="3"/>
      <c r="AM78" s="65"/>
      <c r="AN78" s="3"/>
      <c r="AO78" s="65"/>
      <c r="AP78" s="3"/>
      <c r="AQ78" s="65"/>
      <c r="AR78" s="65"/>
      <c r="AS78" s="65"/>
      <c r="AT78" s="3"/>
      <c r="AU78" s="65"/>
      <c r="AV78" s="65"/>
      <c r="AW78" s="65"/>
      <c r="AX78" s="3"/>
      <c r="AY78" s="65"/>
      <c r="AZ78" s="65"/>
      <c r="BA78" s="3"/>
      <c r="BB78" s="65"/>
      <c r="BC78" s="3"/>
      <c r="BD78" s="65"/>
      <c r="BE78" s="65"/>
    </row>
    <row r="79" spans="1:57" ht="17.149999999999999" customHeight="1" x14ac:dyDescent="0.45">
      <c r="A79" s="33"/>
      <c r="B79" s="6" t="str">
        <f>$B$4</f>
        <v>Type medewerker 1</v>
      </c>
      <c r="C79" s="69">
        <f t="shared" ref="C79:C94" si="62">SUM(D79:BE79)</f>
        <v>0</v>
      </c>
      <c r="E79" s="93"/>
      <c r="G79" s="93"/>
      <c r="H79" s="93"/>
      <c r="I79" s="93"/>
      <c r="J79" s="93"/>
      <c r="M79" s="93"/>
      <c r="N79" s="93"/>
      <c r="O79" s="93"/>
      <c r="P79" s="93"/>
      <c r="Q79" s="93"/>
      <c r="R79" s="93"/>
      <c r="T79" s="93"/>
      <c r="U79" s="93"/>
      <c r="V79" s="93"/>
      <c r="W79" s="93"/>
      <c r="X79" s="93"/>
      <c r="Z79" s="93"/>
      <c r="AA79" s="93"/>
      <c r="AB79" s="93"/>
      <c r="AE79" s="93"/>
      <c r="AF79" s="93"/>
      <c r="AH79" s="95"/>
      <c r="AI79" s="93"/>
      <c r="AJ79" s="93"/>
      <c r="AK79" s="93"/>
      <c r="AM79" s="93"/>
      <c r="AO79" s="93"/>
      <c r="AQ79" s="93"/>
      <c r="AR79" s="93"/>
      <c r="AS79" s="93"/>
      <c r="AU79" s="93"/>
      <c r="AV79" s="93"/>
      <c r="AW79" s="93"/>
      <c r="AY79" s="93"/>
      <c r="AZ79" s="93"/>
      <c r="BA79" s="95"/>
      <c r="BB79" s="93"/>
      <c r="BD79" s="93"/>
      <c r="BE79" s="93"/>
    </row>
    <row r="80" spans="1:57" ht="17.149999999999999" customHeight="1" x14ac:dyDescent="0.45">
      <c r="A80" s="33"/>
      <c r="B80" s="7" t="str">
        <f>$B$5</f>
        <v>Type medewerker 2</v>
      </c>
      <c r="C80" s="70">
        <f t="shared" si="62"/>
        <v>0</v>
      </c>
      <c r="E80" s="94"/>
      <c r="G80" s="94"/>
      <c r="H80" s="94"/>
      <c r="I80" s="94"/>
      <c r="J80" s="94"/>
      <c r="M80" s="94"/>
      <c r="N80" s="94"/>
      <c r="O80" s="94"/>
      <c r="P80" s="94"/>
      <c r="Q80" s="94"/>
      <c r="R80" s="94"/>
      <c r="T80" s="94"/>
      <c r="U80" s="94"/>
      <c r="V80" s="94"/>
      <c r="W80" s="94"/>
      <c r="X80" s="94"/>
      <c r="Z80" s="94"/>
      <c r="AA80" s="94"/>
      <c r="AB80" s="94"/>
      <c r="AE80" s="94"/>
      <c r="AF80" s="94"/>
      <c r="AH80" s="95"/>
      <c r="AI80" s="94"/>
      <c r="AJ80" s="94"/>
      <c r="AK80" s="94"/>
      <c r="AM80" s="94"/>
      <c r="AO80" s="94"/>
      <c r="AQ80" s="94"/>
      <c r="AR80" s="94"/>
      <c r="AS80" s="94"/>
      <c r="AU80" s="94"/>
      <c r="AV80" s="94"/>
      <c r="AW80" s="94"/>
      <c r="AY80" s="94"/>
      <c r="AZ80" s="94"/>
      <c r="BA80" s="95"/>
      <c r="BB80" s="94"/>
      <c r="BD80" s="94"/>
      <c r="BE80" s="94"/>
    </row>
    <row r="81" spans="1:57" ht="17.149999999999999" customHeight="1" x14ac:dyDescent="0.45">
      <c r="A81" s="33"/>
      <c r="B81" s="7" t="str">
        <f>$B$6</f>
        <v>Type medewerker 3</v>
      </c>
      <c r="C81" s="70">
        <f t="shared" si="62"/>
        <v>0</v>
      </c>
      <c r="E81" s="94"/>
      <c r="G81" s="94"/>
      <c r="H81" s="94"/>
      <c r="I81" s="94"/>
      <c r="J81" s="94"/>
      <c r="M81" s="94"/>
      <c r="N81" s="94"/>
      <c r="O81" s="94"/>
      <c r="P81" s="94"/>
      <c r="Q81" s="94"/>
      <c r="R81" s="94"/>
      <c r="T81" s="94"/>
      <c r="U81" s="94"/>
      <c r="V81" s="94"/>
      <c r="W81" s="94"/>
      <c r="X81" s="94"/>
      <c r="Z81" s="94"/>
      <c r="AA81" s="94"/>
      <c r="AB81" s="94"/>
      <c r="AE81" s="94"/>
      <c r="AF81" s="94"/>
      <c r="AH81" s="95"/>
      <c r="AI81" s="94"/>
      <c r="AJ81" s="94"/>
      <c r="AK81" s="94"/>
      <c r="AM81" s="94"/>
      <c r="AO81" s="94"/>
      <c r="AQ81" s="94"/>
      <c r="AR81" s="94"/>
      <c r="AS81" s="94"/>
      <c r="AU81" s="94"/>
      <c r="AV81" s="94"/>
      <c r="AW81" s="94"/>
      <c r="AY81" s="94"/>
      <c r="AZ81" s="94"/>
      <c r="BA81" s="95"/>
      <c r="BB81" s="94"/>
      <c r="BD81" s="94"/>
      <c r="BE81" s="94"/>
    </row>
    <row r="82" spans="1:57" ht="17.149999999999999" customHeight="1" x14ac:dyDescent="0.45">
      <c r="A82" s="33"/>
      <c r="B82" s="7" t="str">
        <f>$B$7</f>
        <v>Type medewerker 4</v>
      </c>
      <c r="C82" s="70">
        <f t="shared" si="62"/>
        <v>0</v>
      </c>
      <c r="E82" s="94"/>
      <c r="G82" s="94"/>
      <c r="H82" s="94"/>
      <c r="I82" s="94"/>
      <c r="J82" s="94"/>
      <c r="M82" s="94"/>
      <c r="N82" s="94"/>
      <c r="O82" s="94"/>
      <c r="P82" s="94"/>
      <c r="Q82" s="94"/>
      <c r="R82" s="94"/>
      <c r="T82" s="94"/>
      <c r="U82" s="94"/>
      <c r="V82" s="94"/>
      <c r="W82" s="94"/>
      <c r="X82" s="94"/>
      <c r="Z82" s="94"/>
      <c r="AA82" s="94"/>
      <c r="AB82" s="94"/>
      <c r="AE82" s="94"/>
      <c r="AF82" s="94"/>
      <c r="AH82" s="95"/>
      <c r="AI82" s="94"/>
      <c r="AJ82" s="94"/>
      <c r="AK82" s="94"/>
      <c r="AM82" s="94"/>
      <c r="AO82" s="94"/>
      <c r="AQ82" s="94"/>
      <c r="AR82" s="94"/>
      <c r="AS82" s="94"/>
      <c r="AU82" s="94"/>
      <c r="AV82" s="94"/>
      <c r="AW82" s="94"/>
      <c r="AY82" s="94"/>
      <c r="AZ82" s="94"/>
      <c r="BA82" s="95"/>
      <c r="BB82" s="94"/>
      <c r="BD82" s="94"/>
      <c r="BE82" s="94"/>
    </row>
    <row r="83" spans="1:57" ht="17.149999999999999" customHeight="1" x14ac:dyDescent="0.45">
      <c r="A83" s="33"/>
      <c r="B83" s="7" t="str">
        <f t="shared" ref="B83:B88" si="63">$B8</f>
        <v>Type medewerker 5</v>
      </c>
      <c r="C83" s="70">
        <f t="shared" si="62"/>
        <v>0</v>
      </c>
      <c r="E83" s="94"/>
      <c r="G83" s="94"/>
      <c r="H83" s="94"/>
      <c r="I83" s="94"/>
      <c r="J83" s="94"/>
      <c r="M83" s="94"/>
      <c r="N83" s="94"/>
      <c r="O83" s="94"/>
      <c r="P83" s="94"/>
      <c r="Q83" s="94"/>
      <c r="R83" s="94"/>
      <c r="T83" s="94"/>
      <c r="U83" s="94"/>
      <c r="V83" s="94"/>
      <c r="W83" s="94"/>
      <c r="X83" s="94"/>
      <c r="Z83" s="94"/>
      <c r="AA83" s="94"/>
      <c r="AB83" s="94"/>
      <c r="AE83" s="94"/>
      <c r="AF83" s="94"/>
      <c r="AH83" s="95"/>
      <c r="AI83" s="94"/>
      <c r="AJ83" s="94"/>
      <c r="AK83" s="94"/>
      <c r="AM83" s="94"/>
      <c r="AO83" s="94"/>
      <c r="AQ83" s="94"/>
      <c r="AR83" s="94"/>
      <c r="AS83" s="94"/>
      <c r="AU83" s="94"/>
      <c r="AV83" s="94"/>
      <c r="AW83" s="94"/>
      <c r="AY83" s="94"/>
      <c r="AZ83" s="94"/>
      <c r="BA83" s="95"/>
      <c r="BB83" s="94"/>
      <c r="BD83" s="94"/>
      <c r="BE83" s="94"/>
    </row>
    <row r="84" spans="1:57" ht="17.149999999999999" customHeight="1" x14ac:dyDescent="0.45">
      <c r="A84" s="33"/>
      <c r="B84" s="7" t="str">
        <f t="shared" si="63"/>
        <v>Type medewerker 6</v>
      </c>
      <c r="C84" s="70">
        <f>SUM(D84:BE84)</f>
        <v>0</v>
      </c>
      <c r="E84" s="94"/>
      <c r="G84" s="94"/>
      <c r="H84" s="94"/>
      <c r="I84" s="94"/>
      <c r="J84" s="94"/>
      <c r="M84" s="94"/>
      <c r="N84" s="94"/>
      <c r="O84" s="94"/>
      <c r="P84" s="94"/>
      <c r="Q84" s="94"/>
      <c r="R84" s="94"/>
      <c r="T84" s="94"/>
      <c r="U84" s="94"/>
      <c r="V84" s="94"/>
      <c r="W84" s="94"/>
      <c r="X84" s="94"/>
      <c r="Z84" s="94"/>
      <c r="AA84" s="94"/>
      <c r="AB84" s="94"/>
      <c r="AE84" s="94"/>
      <c r="AF84" s="94"/>
      <c r="AH84" s="95"/>
      <c r="AI84" s="94"/>
      <c r="AJ84" s="94"/>
      <c r="AK84" s="94"/>
      <c r="AM84" s="94"/>
      <c r="AO84" s="94"/>
      <c r="AQ84" s="94"/>
      <c r="AR84" s="94"/>
      <c r="AS84" s="94"/>
      <c r="AU84" s="94"/>
      <c r="AV84" s="94"/>
      <c r="AW84" s="94"/>
      <c r="AY84" s="94"/>
      <c r="AZ84" s="94"/>
      <c r="BA84" s="95"/>
      <c r="BB84" s="94"/>
      <c r="BD84" s="94"/>
      <c r="BE84" s="94"/>
    </row>
    <row r="85" spans="1:57" ht="17.149999999999999" customHeight="1" x14ac:dyDescent="0.45">
      <c r="A85" s="33"/>
      <c r="B85" s="7" t="str">
        <f t="shared" si="63"/>
        <v>Type medewerker 7</v>
      </c>
      <c r="C85" s="70">
        <f>SUM(D85:BE85)</f>
        <v>0</v>
      </c>
      <c r="E85" s="94"/>
      <c r="G85" s="94"/>
      <c r="H85" s="94"/>
      <c r="I85" s="94"/>
      <c r="J85" s="94"/>
      <c r="M85" s="94"/>
      <c r="N85" s="94"/>
      <c r="O85" s="94"/>
      <c r="P85" s="94"/>
      <c r="Q85" s="94"/>
      <c r="R85" s="94"/>
      <c r="T85" s="94"/>
      <c r="U85" s="94"/>
      <c r="V85" s="94"/>
      <c r="W85" s="94"/>
      <c r="X85" s="94"/>
      <c r="Z85" s="94"/>
      <c r="AA85" s="94"/>
      <c r="AB85" s="94"/>
      <c r="AE85" s="94"/>
      <c r="AF85" s="94"/>
      <c r="AH85" s="95"/>
      <c r="AI85" s="94"/>
      <c r="AJ85" s="94"/>
      <c r="AK85" s="94"/>
      <c r="AM85" s="94"/>
      <c r="AO85" s="94"/>
      <c r="AQ85" s="94"/>
      <c r="AR85" s="94"/>
      <c r="AS85" s="94"/>
      <c r="AU85" s="94"/>
      <c r="AV85" s="94"/>
      <c r="AW85" s="94"/>
      <c r="AY85" s="94"/>
      <c r="AZ85" s="94"/>
      <c r="BA85" s="95"/>
      <c r="BB85" s="94"/>
      <c r="BD85" s="94"/>
      <c r="BE85" s="94"/>
    </row>
    <row r="86" spans="1:57" ht="17.149999999999999" customHeight="1" x14ac:dyDescent="0.45">
      <c r="A86" s="33"/>
      <c r="B86" s="7" t="str">
        <f t="shared" si="63"/>
        <v>Type medewerker 8</v>
      </c>
      <c r="C86" s="70">
        <f>SUM(D86:BE86)</f>
        <v>0</v>
      </c>
      <c r="E86" s="94"/>
      <c r="G86" s="94"/>
      <c r="H86" s="94"/>
      <c r="I86" s="94"/>
      <c r="J86" s="94"/>
      <c r="M86" s="94"/>
      <c r="N86" s="94"/>
      <c r="O86" s="94"/>
      <c r="P86" s="94"/>
      <c r="Q86" s="94"/>
      <c r="R86" s="94"/>
      <c r="T86" s="94"/>
      <c r="U86" s="94"/>
      <c r="V86" s="94"/>
      <c r="W86" s="94"/>
      <c r="X86" s="94"/>
      <c r="Z86" s="94"/>
      <c r="AA86" s="94"/>
      <c r="AB86" s="94"/>
      <c r="AE86" s="94"/>
      <c r="AF86" s="94"/>
      <c r="AH86" s="95"/>
      <c r="AI86" s="94"/>
      <c r="AJ86" s="94"/>
      <c r="AK86" s="94"/>
      <c r="AM86" s="94"/>
      <c r="AO86" s="94"/>
      <c r="AQ86" s="94"/>
      <c r="AR86" s="94"/>
      <c r="AS86" s="94"/>
      <c r="AU86" s="94"/>
      <c r="AV86" s="94"/>
      <c r="AW86" s="94"/>
      <c r="AY86" s="94"/>
      <c r="AZ86" s="94"/>
      <c r="BA86" s="95"/>
      <c r="BB86" s="94"/>
      <c r="BD86" s="94"/>
      <c r="BE86" s="94"/>
    </row>
    <row r="87" spans="1:57" ht="17.149999999999999" customHeight="1" x14ac:dyDescent="0.45">
      <c r="A87" s="33"/>
      <c r="B87" s="7" t="str">
        <f t="shared" si="63"/>
        <v>Type medewerker 9</v>
      </c>
      <c r="C87" s="70">
        <f>SUM(D87:BE87)</f>
        <v>0</v>
      </c>
      <c r="E87" s="94"/>
      <c r="G87" s="94"/>
      <c r="H87" s="94"/>
      <c r="I87" s="94"/>
      <c r="J87" s="94"/>
      <c r="M87" s="94"/>
      <c r="N87" s="94"/>
      <c r="O87" s="94"/>
      <c r="P87" s="94"/>
      <c r="Q87" s="94"/>
      <c r="R87" s="94"/>
      <c r="T87" s="94"/>
      <c r="U87" s="94"/>
      <c r="V87" s="94"/>
      <c r="W87" s="94"/>
      <c r="X87" s="94"/>
      <c r="Z87" s="94"/>
      <c r="AA87" s="94"/>
      <c r="AB87" s="94"/>
      <c r="AE87" s="94"/>
      <c r="AF87" s="94"/>
      <c r="AH87" s="95"/>
      <c r="AI87" s="94"/>
      <c r="AJ87" s="94"/>
      <c r="AK87" s="94"/>
      <c r="AM87" s="94"/>
      <c r="AO87" s="94"/>
      <c r="AQ87" s="94"/>
      <c r="AR87" s="94"/>
      <c r="AS87" s="94"/>
      <c r="AU87" s="94"/>
      <c r="AV87" s="94"/>
      <c r="AW87" s="94"/>
      <c r="AY87" s="94"/>
      <c r="AZ87" s="94"/>
      <c r="BA87" s="95"/>
      <c r="BB87" s="94"/>
      <c r="BD87" s="94"/>
      <c r="BE87" s="94"/>
    </row>
    <row r="88" spans="1:57" ht="17.149999999999999" customHeight="1" x14ac:dyDescent="0.45">
      <c r="A88" s="33"/>
      <c r="B88" s="7" t="str">
        <f t="shared" si="63"/>
        <v>Type medewerker 10</v>
      </c>
      <c r="C88" s="70">
        <f>SUM(D88:BE88)</f>
        <v>0</v>
      </c>
      <c r="E88" s="94"/>
      <c r="G88" s="94"/>
      <c r="H88" s="94"/>
      <c r="I88" s="94"/>
      <c r="J88" s="94"/>
      <c r="M88" s="94"/>
      <c r="N88" s="94"/>
      <c r="O88" s="94"/>
      <c r="P88" s="94"/>
      <c r="Q88" s="94"/>
      <c r="R88" s="94"/>
      <c r="T88" s="94"/>
      <c r="U88" s="94"/>
      <c r="V88" s="94"/>
      <c r="W88" s="94"/>
      <c r="X88" s="94"/>
      <c r="Z88" s="94"/>
      <c r="AA88" s="94"/>
      <c r="AB88" s="94"/>
      <c r="AE88" s="94"/>
      <c r="AF88" s="94"/>
      <c r="AH88" s="95"/>
      <c r="AI88" s="94"/>
      <c r="AJ88" s="94"/>
      <c r="AK88" s="94"/>
      <c r="AM88" s="94"/>
      <c r="AO88" s="94"/>
      <c r="AQ88" s="94"/>
      <c r="AR88" s="94"/>
      <c r="AS88" s="94"/>
      <c r="AU88" s="94"/>
      <c r="AV88" s="94"/>
      <c r="AW88" s="94"/>
      <c r="AY88" s="94"/>
      <c r="AZ88" s="94"/>
      <c r="BA88" s="95"/>
      <c r="BB88" s="94"/>
      <c r="BD88" s="94"/>
      <c r="BE88" s="94"/>
    </row>
    <row r="89" spans="1:57" ht="17.149999999999999" customHeight="1" x14ac:dyDescent="0.45">
      <c r="A89" s="33"/>
      <c r="B89" s="7" t="str">
        <f>$B$14</f>
        <v>Type medewerker 11</v>
      </c>
      <c r="C89" s="70">
        <f t="shared" si="62"/>
        <v>0</v>
      </c>
      <c r="E89" s="94"/>
      <c r="G89" s="94"/>
      <c r="H89" s="94"/>
      <c r="I89" s="94"/>
      <c r="J89" s="94"/>
      <c r="M89" s="94"/>
      <c r="N89" s="94"/>
      <c r="O89" s="94"/>
      <c r="P89" s="94"/>
      <c r="Q89" s="94"/>
      <c r="R89" s="94"/>
      <c r="T89" s="94"/>
      <c r="U89" s="94"/>
      <c r="V89" s="94"/>
      <c r="W89" s="94"/>
      <c r="X89" s="94"/>
      <c r="Z89" s="94"/>
      <c r="AA89" s="94"/>
      <c r="AB89" s="94"/>
      <c r="AE89" s="94"/>
      <c r="AF89" s="94"/>
      <c r="AH89" s="95"/>
      <c r="AI89" s="94"/>
      <c r="AJ89" s="94"/>
      <c r="AK89" s="94"/>
      <c r="AM89" s="94"/>
      <c r="AO89" s="94"/>
      <c r="AQ89" s="94"/>
      <c r="AR89" s="94"/>
      <c r="AS89" s="94"/>
      <c r="AU89" s="94"/>
      <c r="AV89" s="94"/>
      <c r="AW89" s="94"/>
      <c r="AY89" s="94"/>
      <c r="AZ89" s="94"/>
      <c r="BA89" s="95"/>
      <c r="BB89" s="94"/>
      <c r="BD89" s="94"/>
      <c r="BE89" s="94"/>
    </row>
    <row r="90" spans="1:57" ht="17.149999999999999" customHeight="1" x14ac:dyDescent="0.45">
      <c r="A90" s="33"/>
      <c r="B90" s="7" t="str">
        <f>$B$15</f>
        <v>Type medewerker 12</v>
      </c>
      <c r="C90" s="70">
        <f t="shared" si="62"/>
        <v>0</v>
      </c>
      <c r="E90" s="94"/>
      <c r="G90" s="94"/>
      <c r="H90" s="94"/>
      <c r="I90" s="94"/>
      <c r="J90" s="94"/>
      <c r="M90" s="94"/>
      <c r="N90" s="94"/>
      <c r="O90" s="94"/>
      <c r="P90" s="94"/>
      <c r="Q90" s="94"/>
      <c r="R90" s="94"/>
      <c r="T90" s="94"/>
      <c r="U90" s="94"/>
      <c r="V90" s="94"/>
      <c r="W90" s="94"/>
      <c r="X90" s="94"/>
      <c r="Z90" s="94"/>
      <c r="AA90" s="94"/>
      <c r="AB90" s="94"/>
      <c r="AE90" s="94"/>
      <c r="AF90" s="94"/>
      <c r="AH90" s="95"/>
      <c r="AI90" s="94"/>
      <c r="AJ90" s="94"/>
      <c r="AK90" s="94"/>
      <c r="AM90" s="94"/>
      <c r="AO90" s="94"/>
      <c r="AQ90" s="94"/>
      <c r="AR90" s="94"/>
      <c r="AS90" s="94"/>
      <c r="AU90" s="94"/>
      <c r="AV90" s="94"/>
      <c r="AW90" s="94"/>
      <c r="AY90" s="94"/>
      <c r="AZ90" s="94"/>
      <c r="BA90" s="95"/>
      <c r="BB90" s="94"/>
      <c r="BD90" s="94"/>
      <c r="BE90" s="94"/>
    </row>
    <row r="91" spans="1:57" ht="17.149999999999999" customHeight="1" x14ac:dyDescent="0.45">
      <c r="A91" s="33"/>
      <c r="B91" s="7" t="str">
        <f>$B$16</f>
        <v>Type medewerker 13</v>
      </c>
      <c r="C91" s="70">
        <f t="shared" si="62"/>
        <v>0</v>
      </c>
      <c r="E91" s="94"/>
      <c r="G91" s="94"/>
      <c r="H91" s="94"/>
      <c r="I91" s="94"/>
      <c r="J91" s="94"/>
      <c r="M91" s="94"/>
      <c r="N91" s="94"/>
      <c r="O91" s="94"/>
      <c r="P91" s="94"/>
      <c r="Q91" s="94"/>
      <c r="R91" s="94"/>
      <c r="T91" s="94"/>
      <c r="U91" s="94"/>
      <c r="V91" s="94"/>
      <c r="W91" s="94"/>
      <c r="X91" s="94"/>
      <c r="Z91" s="94"/>
      <c r="AA91" s="94"/>
      <c r="AB91" s="94"/>
      <c r="AE91" s="94"/>
      <c r="AF91" s="94"/>
      <c r="AH91" s="95"/>
      <c r="AI91" s="94"/>
      <c r="AJ91" s="94"/>
      <c r="AK91" s="94"/>
      <c r="AM91" s="94"/>
      <c r="AO91" s="94"/>
      <c r="AQ91" s="94"/>
      <c r="AR91" s="94"/>
      <c r="AS91" s="94"/>
      <c r="AU91" s="94"/>
      <c r="AV91" s="94"/>
      <c r="AW91" s="94"/>
      <c r="AY91" s="94"/>
      <c r="AZ91" s="94"/>
      <c r="BA91" s="95"/>
      <c r="BB91" s="94"/>
      <c r="BD91" s="94"/>
      <c r="BE91" s="94"/>
    </row>
    <row r="92" spans="1:57" ht="17.149999999999999" customHeight="1" x14ac:dyDescent="0.45">
      <c r="A92" s="33"/>
      <c r="B92" s="7" t="str">
        <f>$B$17</f>
        <v>Type medewerker 14</v>
      </c>
      <c r="C92" s="70">
        <f t="shared" si="62"/>
        <v>0</v>
      </c>
      <c r="E92" s="94"/>
      <c r="G92" s="94"/>
      <c r="H92" s="94"/>
      <c r="I92" s="94"/>
      <c r="J92" s="94"/>
      <c r="M92" s="94"/>
      <c r="N92" s="94"/>
      <c r="O92" s="94"/>
      <c r="P92" s="94"/>
      <c r="Q92" s="94"/>
      <c r="R92" s="94"/>
      <c r="T92" s="94"/>
      <c r="U92" s="94"/>
      <c r="V92" s="94"/>
      <c r="W92" s="94"/>
      <c r="X92" s="94"/>
      <c r="Z92" s="94"/>
      <c r="AA92" s="94"/>
      <c r="AB92" s="94"/>
      <c r="AE92" s="94"/>
      <c r="AF92" s="94"/>
      <c r="AH92" s="95"/>
      <c r="AI92" s="94"/>
      <c r="AJ92" s="94"/>
      <c r="AK92" s="94"/>
      <c r="AM92" s="94"/>
      <c r="AO92" s="94"/>
      <c r="AQ92" s="94"/>
      <c r="AR92" s="94"/>
      <c r="AS92" s="94"/>
      <c r="AU92" s="94"/>
      <c r="AV92" s="94"/>
      <c r="AW92" s="94"/>
      <c r="AY92" s="94"/>
      <c r="AZ92" s="94"/>
      <c r="BA92" s="95"/>
      <c r="BB92" s="94"/>
      <c r="BD92" s="94"/>
      <c r="BE92" s="94"/>
    </row>
    <row r="93" spans="1:57" ht="17.149999999999999" customHeight="1" x14ac:dyDescent="0.45">
      <c r="A93" s="33"/>
      <c r="B93" s="7" t="str">
        <f>$B$18</f>
        <v>Type medewerker 15</v>
      </c>
      <c r="C93" s="70">
        <f t="shared" si="62"/>
        <v>0</v>
      </c>
      <c r="E93" s="94"/>
      <c r="G93" s="94"/>
      <c r="H93" s="94"/>
      <c r="I93" s="94"/>
      <c r="J93" s="94"/>
      <c r="M93" s="94"/>
      <c r="N93" s="94"/>
      <c r="O93" s="94"/>
      <c r="P93" s="94"/>
      <c r="Q93" s="94"/>
      <c r="R93" s="94"/>
      <c r="T93" s="94"/>
      <c r="U93" s="94"/>
      <c r="V93" s="94"/>
      <c r="W93" s="94"/>
      <c r="X93" s="94"/>
      <c r="Z93" s="94"/>
      <c r="AA93" s="94"/>
      <c r="AB93" s="94"/>
      <c r="AE93" s="94"/>
      <c r="AF93" s="94"/>
      <c r="AH93" s="95"/>
      <c r="AI93" s="94"/>
      <c r="AJ93" s="94"/>
      <c r="AK93" s="94"/>
      <c r="AM93" s="94"/>
      <c r="AO93" s="94"/>
      <c r="AQ93" s="94"/>
      <c r="AR93" s="94"/>
      <c r="AS93" s="94"/>
      <c r="AU93" s="94"/>
      <c r="AV93" s="94"/>
      <c r="AW93" s="94"/>
      <c r="AY93" s="94"/>
      <c r="AZ93" s="94"/>
      <c r="BA93" s="95"/>
      <c r="BB93" s="94"/>
      <c r="BD93" s="94"/>
      <c r="BE93" s="94"/>
    </row>
    <row r="94" spans="1:57" s="1" customFormat="1" ht="17.149999999999999" customHeight="1" thickBot="1" x14ac:dyDescent="0.5">
      <c r="A94" s="33"/>
      <c r="B94" s="4" t="s">
        <v>135</v>
      </c>
      <c r="C94" s="71">
        <f t="shared" si="62"/>
        <v>0</v>
      </c>
      <c r="D94" s="2"/>
      <c r="E94" s="72">
        <f t="shared" ref="E94:G94" si="64">SUM(E79:E93)</f>
        <v>0</v>
      </c>
      <c r="F94" s="3"/>
      <c r="G94" s="72">
        <f t="shared" si="64"/>
        <v>0</v>
      </c>
      <c r="H94" s="72">
        <f t="shared" ref="H94:J94" si="65">SUM(H79:H93)</f>
        <v>0</v>
      </c>
      <c r="I94" s="72">
        <f t="shared" si="65"/>
        <v>0</v>
      </c>
      <c r="J94" s="72">
        <f t="shared" si="65"/>
        <v>0</v>
      </c>
      <c r="K94" s="3"/>
      <c r="L94" s="3"/>
      <c r="M94" s="72">
        <f t="shared" ref="M94:X94" si="66">SUM(M79:M93)</f>
        <v>0</v>
      </c>
      <c r="N94" s="72">
        <f t="shared" si="66"/>
        <v>0</v>
      </c>
      <c r="O94" s="72">
        <f t="shared" si="66"/>
        <v>0</v>
      </c>
      <c r="P94" s="72">
        <f t="shared" si="66"/>
        <v>0</v>
      </c>
      <c r="Q94" s="72">
        <f t="shared" si="66"/>
        <v>0</v>
      </c>
      <c r="R94" s="72">
        <f t="shared" si="66"/>
        <v>0</v>
      </c>
      <c r="S94" s="3"/>
      <c r="T94" s="72">
        <f t="shared" si="66"/>
        <v>0</v>
      </c>
      <c r="U94" s="72">
        <f t="shared" si="66"/>
        <v>0</v>
      </c>
      <c r="V94" s="72">
        <f t="shared" si="66"/>
        <v>0</v>
      </c>
      <c r="W94" s="72">
        <f t="shared" si="66"/>
        <v>0</v>
      </c>
      <c r="X94" s="72">
        <f t="shared" si="66"/>
        <v>0</v>
      </c>
      <c r="Y94" s="3"/>
      <c r="Z94" s="72">
        <f t="shared" ref="Z94:AB94" si="67">SUM(Z79:Z93)</f>
        <v>0</v>
      </c>
      <c r="AA94" s="72">
        <f t="shared" si="67"/>
        <v>0</v>
      </c>
      <c r="AB94" s="72">
        <f t="shared" si="67"/>
        <v>0</v>
      </c>
      <c r="AC94" s="3"/>
      <c r="AD94" s="3"/>
      <c r="AE94" s="72">
        <f t="shared" ref="AE94:AF94" si="68">SUM(AE79:AE93)</f>
        <v>0</v>
      </c>
      <c r="AF94" s="72">
        <f t="shared" si="68"/>
        <v>0</v>
      </c>
      <c r="AG94" s="3"/>
      <c r="AH94" s="3"/>
      <c r="AI94" s="72">
        <f t="shared" ref="AI94:AK94" si="69">SUM(AI79:AI93)</f>
        <v>0</v>
      </c>
      <c r="AJ94" s="72">
        <f t="shared" si="69"/>
        <v>0</v>
      </c>
      <c r="AK94" s="72">
        <f t="shared" si="69"/>
        <v>0</v>
      </c>
      <c r="AL94" s="3"/>
      <c r="AM94" s="72">
        <f t="shared" ref="AM94:AS94" si="70">SUM(AM79:AM93)</f>
        <v>0</v>
      </c>
      <c r="AN94" s="3"/>
      <c r="AO94" s="72">
        <f t="shared" si="70"/>
        <v>0</v>
      </c>
      <c r="AP94" s="3"/>
      <c r="AQ94" s="72">
        <f t="shared" si="70"/>
        <v>0</v>
      </c>
      <c r="AR94" s="72">
        <f t="shared" si="70"/>
        <v>0</v>
      </c>
      <c r="AS94" s="72">
        <f t="shared" si="70"/>
        <v>0</v>
      </c>
      <c r="AT94" s="3"/>
      <c r="AU94" s="72">
        <f t="shared" ref="AU94:AZ94" si="71">SUM(AU79:AU93)</f>
        <v>0</v>
      </c>
      <c r="AV94" s="72">
        <f t="shared" si="71"/>
        <v>0</v>
      </c>
      <c r="AW94" s="72">
        <f t="shared" si="71"/>
        <v>0</v>
      </c>
      <c r="AX94" s="3"/>
      <c r="AY94" s="72">
        <f t="shared" si="71"/>
        <v>0</v>
      </c>
      <c r="AZ94" s="72">
        <f t="shared" si="71"/>
        <v>0</v>
      </c>
      <c r="BA94" s="3"/>
      <c r="BB94" s="72">
        <f t="shared" ref="BB94:BE94" si="72">SUM(BB79:BB93)</f>
        <v>0</v>
      </c>
      <c r="BC94" s="3"/>
      <c r="BD94" s="72">
        <f t="shared" si="72"/>
        <v>0</v>
      </c>
      <c r="BE94" s="72">
        <f t="shared" si="72"/>
        <v>0</v>
      </c>
    </row>
    <row r="95" spans="1:57" ht="5.25" customHeight="1" x14ac:dyDescent="0.45">
      <c r="A95" s="33"/>
      <c r="B95" s="8"/>
      <c r="C95" s="8"/>
      <c r="E95" s="8"/>
      <c r="G95" s="8"/>
      <c r="H95" s="8"/>
      <c r="I95" s="8"/>
      <c r="J95" s="8"/>
      <c r="M95" s="8"/>
      <c r="N95" s="8"/>
      <c r="O95" s="8"/>
      <c r="P95" s="8"/>
      <c r="Q95" s="8"/>
      <c r="R95" s="8"/>
      <c r="T95" s="8"/>
      <c r="U95" s="8"/>
      <c r="V95" s="8"/>
      <c r="W95" s="8"/>
      <c r="X95" s="8"/>
      <c r="Z95" s="8"/>
      <c r="AA95" s="8"/>
      <c r="AB95" s="8"/>
      <c r="AE95" s="8"/>
      <c r="AF95" s="8"/>
      <c r="AI95" s="8"/>
      <c r="AJ95" s="8"/>
      <c r="AK95" s="8"/>
      <c r="AM95" s="8"/>
      <c r="AO95" s="8"/>
      <c r="AQ95" s="8"/>
      <c r="AR95" s="8"/>
      <c r="AS95" s="8"/>
      <c r="AU95" s="8"/>
      <c r="AV95" s="8"/>
      <c r="AW95" s="8"/>
      <c r="AY95" s="8"/>
      <c r="AZ95" s="8"/>
      <c r="BB95" s="8"/>
      <c r="BD95" s="8"/>
      <c r="BE95" s="8"/>
    </row>
    <row r="96" spans="1:57" s="66" customFormat="1" ht="17.149999999999999" customHeight="1" x14ac:dyDescent="0.45">
      <c r="A96" s="63"/>
      <c r="B96" s="67" t="s">
        <v>136</v>
      </c>
      <c r="C96" s="64"/>
      <c r="D96" s="2"/>
      <c r="E96" s="65"/>
      <c r="F96" s="3"/>
      <c r="G96" s="65"/>
      <c r="H96" s="65"/>
      <c r="I96" s="65"/>
      <c r="J96" s="65"/>
      <c r="K96" s="3"/>
      <c r="L96" s="3"/>
      <c r="M96" s="65"/>
      <c r="N96" s="65"/>
      <c r="O96" s="65"/>
      <c r="P96" s="65"/>
      <c r="Q96" s="65"/>
      <c r="R96" s="65"/>
      <c r="S96" s="3"/>
      <c r="T96" s="65"/>
      <c r="U96" s="65"/>
      <c r="V96" s="65"/>
      <c r="W96" s="65"/>
      <c r="X96" s="65"/>
      <c r="Y96" s="3"/>
      <c r="Z96" s="65"/>
      <c r="AA96" s="65"/>
      <c r="AB96" s="65"/>
      <c r="AC96" s="3"/>
      <c r="AD96" s="3"/>
      <c r="AE96" s="65"/>
      <c r="AF96" s="65"/>
      <c r="AG96" s="3"/>
      <c r="AH96" s="3"/>
      <c r="AI96" s="65"/>
      <c r="AJ96" s="65"/>
      <c r="AK96" s="65"/>
      <c r="AL96" s="3"/>
      <c r="AM96" s="65"/>
      <c r="AN96" s="3"/>
      <c r="AO96" s="65"/>
      <c r="AP96" s="3"/>
      <c r="AQ96" s="65"/>
      <c r="AR96" s="65"/>
      <c r="AS96" s="65"/>
      <c r="AT96" s="3"/>
      <c r="AU96" s="65"/>
      <c r="AV96" s="65"/>
      <c r="AW96" s="65"/>
      <c r="AX96" s="3"/>
      <c r="AY96" s="65"/>
      <c r="AZ96" s="65"/>
      <c r="BA96" s="3"/>
      <c r="BB96" s="65"/>
      <c r="BC96" s="3"/>
      <c r="BD96" s="65"/>
      <c r="BE96" s="65"/>
    </row>
    <row r="97" spans="1:57" ht="17.149999999999999" customHeight="1" x14ac:dyDescent="0.45">
      <c r="A97" s="33"/>
      <c r="B97" s="7" t="s">
        <v>137</v>
      </c>
      <c r="C97" s="73">
        <f t="shared" ref="C97" si="73">SUM(D97:BE97)</f>
        <v>0</v>
      </c>
      <c r="E97" s="140">
        <f>(($C$4*E79)+($C$5*E80)+($C$6*E81)+($C$7*E82)+($C$8*E83)+($C$9*E84)+($C$10*E85)+($C$11*E86)+($C$12*E87)+($C$13*E88)+($C$14*E89)+($C$15*E90)+($C$16*E91)+($C$17*E92)+($C$18*E93))*Uitgangspunten!$C$3</f>
        <v>0</v>
      </c>
      <c r="G97" s="140">
        <f>(($C$4*G79)+($C$5*G80)+($C$6*G81)+($C$7*G82)+($C$8*G83)+($C$9*G84)+($C$10*G85)+($C$11*G86)+($C$12*G87)+($C$13*G88)+($C$14*G89)+($C$15*G90)+($C$16*G91)+($C$17*G92)+($C$18*G93))*Uitgangspunten!$C$3</f>
        <v>0</v>
      </c>
      <c r="H97" s="140">
        <f>(($C$4*H79)+($C$5*H80)+($C$6*H81)+($C$7*H82)+($C$8*H83)+($C$9*H84)+($C$10*H85)+($C$11*H86)+($C$12*H87)+($C$13*H88)+($C$14*H89)+($C$15*H90)+($C$16*H91)+($C$17*H92)+($C$18*H93))*Uitgangspunten!$C$3</f>
        <v>0</v>
      </c>
      <c r="I97" s="140">
        <f>(($C$4*I79)+($C$5*I80)+($C$6*I81)+($C$7*I82)+($C$8*I83)+($C$9*I84)+($C$10*I85)+($C$11*I86)+($C$12*I87)+($C$13*I88)+($C$14*I89)+($C$15*I90)+($C$16*I91)+($C$17*I92)+($C$18*I93))*Uitgangspunten!$C$3</f>
        <v>0</v>
      </c>
      <c r="J97" s="140">
        <f>(($C$4*J79)+($C$5*J80)+($C$6*J81)+($C$7*J82)+($C$8*J83)+($C$9*J84)+($C$10*J85)+($C$11*J86)+($C$12*J87)+($C$13*J88)+($C$14*J89)+($C$15*J90)+($C$16*J91)+($C$17*J92)+($C$18*J93))*Uitgangspunten!$C$3</f>
        <v>0</v>
      </c>
      <c r="M97" s="140">
        <f>(($C$4*M79)+($C$5*M80)+($C$6*M81)+($C$7*M82)+($C$8*M83)+($C$9*M84)+($C$10*M85)+($C$11*M86)+($C$12*M87)+($C$13*M88)+($C$14*M89)+($C$15*M90)+($C$16*M91)+($C$17*M92)+($C$18*M93))*Uitgangspunten!$C$3</f>
        <v>0</v>
      </c>
      <c r="N97" s="140">
        <f>(($C$4*N79)+($C$5*N80)+($C$6*N81)+($C$7*N82)+($C$8*N83)+($C$9*N84)+($C$10*N85)+($C$11*N86)+($C$12*N87)+($C$13*N88)+($C$14*N89)+($C$15*N90)+($C$16*N91)+($C$17*N92)+($C$18*N93))*Uitgangspunten!$C$3</f>
        <v>0</v>
      </c>
      <c r="O97" s="140">
        <f>(($C$4*O79)+($C$5*O80)+($C$6*O81)+($C$7*O82)+($C$8*O83)+($C$9*O84)+($C$10*O85)+($C$11*O86)+($C$12*O87)+($C$13*O88)+($C$14*O89)+($C$15*O90)+($C$16*O91)+($C$17*O92)+($C$18*O93))*Uitgangspunten!$C$3</f>
        <v>0</v>
      </c>
      <c r="P97" s="140">
        <f>(($C$4*P79)+($C$5*P80)+($C$6*P81)+($C$7*P82)+($C$8*P83)+($C$9*P84)+($C$10*P85)+($C$11*P86)+($C$12*P87)+($C$13*P88)+($C$14*P89)+($C$15*P90)+($C$16*P91)+($C$17*P92)+($C$18*P93))*Uitgangspunten!$C$3</f>
        <v>0</v>
      </c>
      <c r="Q97" s="140">
        <f>(($C$4*Q79)+($C$5*Q80)+($C$6*Q81)+($C$7*Q82)+($C$8*Q83)+($C$9*Q84)+($C$10*Q85)+($C$11*Q86)+($C$12*Q87)+($C$13*Q88)+($C$14*Q89)+($C$15*Q90)+($C$16*Q91)+($C$17*Q92)+($C$18*Q93))*Uitgangspunten!$C$3</f>
        <v>0</v>
      </c>
      <c r="R97" s="140">
        <f>(($C$4*R79)+($C$5*R80)+($C$6*R81)+($C$7*R82)+($C$8*R83)+($C$9*R84)+($C$10*R85)+($C$11*R86)+($C$12*R87)+($C$13*R88)+($C$14*R89)+($C$15*R90)+($C$16*R91)+($C$17*R92)+($C$18*R93))*Uitgangspunten!$C$3</f>
        <v>0</v>
      </c>
      <c r="T97" s="140">
        <f>(($C$4*T79)+($C$5*T80)+($C$6*T81)+($C$7*T82)+($C$8*T83)+($C$9*T84)+($C$10*T85)+($C$11*T86)+($C$12*T87)+($C$13*T88)+($C$14*T89)+($C$15*T90)+($C$16*T91)+($C$17*T92)+($C$18*T93))*Uitgangspunten!$C$3</f>
        <v>0</v>
      </c>
      <c r="U97" s="140">
        <f>(($C$4*U79)+($C$5*U80)+($C$6*U81)+($C$7*U82)+($C$8*U83)+($C$9*U84)+($C$10*U85)+($C$11*U86)+($C$12*U87)+($C$13*U88)+($C$14*U89)+($C$15*U90)+($C$16*U91)+($C$17*U92)+($C$18*U93))*Uitgangspunten!$C$3</f>
        <v>0</v>
      </c>
      <c r="V97" s="140">
        <f>(($C$4*V79)+($C$5*V80)+($C$6*V81)+($C$7*V82)+($C$8*V83)+($C$9*V84)+($C$10*V85)+($C$11*V86)+($C$12*V87)+($C$13*V88)+($C$14*V89)+($C$15*V90)+($C$16*V91)+($C$17*V92)+($C$18*V93))*Uitgangspunten!$C$3</f>
        <v>0</v>
      </c>
      <c r="W97" s="140">
        <f>(($C$4*W79)+($C$5*W80)+($C$6*W81)+($C$7*W82)+($C$8*W83)+($C$9*W84)+($C$10*W85)+($C$11*W86)+($C$12*W87)+($C$13*W88)+($C$14*W89)+($C$15*W90)+($C$16*W91)+($C$17*W92)+($C$18*W93))*Uitgangspunten!$C$3</f>
        <v>0</v>
      </c>
      <c r="X97" s="140">
        <f>(($C$4*X79)+($C$5*X80)+($C$6*X81)+($C$7*X82)+($C$8*X83)+($C$9*X84)+($C$10*X85)+($C$11*X86)+($C$12*X87)+($C$13*X88)+($C$14*X89)+($C$15*X90)+($C$16*X91)+($C$17*X92)+($C$18*X93))*Uitgangspunten!$C$3</f>
        <v>0</v>
      </c>
      <c r="Z97" s="140">
        <f>(($C$4*Z79)+($C$5*Z80)+($C$6*Z81)+($C$7*Z82)+($C$8*Z83)+($C$9*Z84)+($C$10*Z85)+($C$11*Z86)+($C$12*Z87)+($C$13*Z88)+($C$14*Z89)+($C$15*Z90)+($C$16*Z91)+($C$17*Z92)+($C$18*Z93))*Uitgangspunten!$C$3</f>
        <v>0</v>
      </c>
      <c r="AA97" s="140">
        <f>(($C$4*AA79)+($C$5*AA80)+($C$6*AA81)+($C$7*AA82)+($C$8*AA83)+($C$9*AA84)+($C$10*AA85)+($C$11*AA86)+($C$12*AA87)+($C$13*AA88)+($C$14*AA89)+($C$15*AA90)+($C$16*AA91)+($C$17*AA92)+($C$18*AA93))*Uitgangspunten!$C$3</f>
        <v>0</v>
      </c>
      <c r="AB97" s="140">
        <f>(($C$4*AB79)+($C$5*AB80)+($C$6*AB81)+($C$7*AB82)+($C$8*AB83)+($C$9*AB84)+($C$10*AB85)+($C$11*AB86)+($C$12*AB87)+($C$13*AB88)+($C$14*AB89)+($C$15*AB90)+($C$16*AB91)+($C$17*AB92)+($C$18*AB93))*Uitgangspunten!$C$3</f>
        <v>0</v>
      </c>
      <c r="AE97" s="140">
        <f>(($C$4*AE79)+($C$5*AE80)+($C$6*AE81)+($C$7*AE82)+($C$8*AE83)+($C$9*AE84)+($C$10*AE85)+($C$11*AE86)+($C$12*AE87)+($C$13*AE88)+($C$14*AE89)+($C$15*AE90)+($C$16*AE91)+($C$17*AE92)+($C$18*AE93))*Uitgangspunten!$C$3</f>
        <v>0</v>
      </c>
      <c r="AF97" s="140">
        <f>(($C$4*AF79)+($C$5*AF80)+($C$6*AF81)+($C$7*AF82)+($C$8*AF83)+($C$9*AF84)+($C$10*AF85)+($C$11*AF86)+($C$12*AF87)+($C$13*AF88)+($C$14*AF89)+($C$15*AF90)+($C$16*AF91)+($C$17*AF92)+($C$18*AF93))*Uitgangspunten!$C$3</f>
        <v>0</v>
      </c>
      <c r="AI97" s="140">
        <f>(($C$4*AI79)+($C$5*AI80)+($C$6*AI81)+($C$7*AI82)+($C$8*AI83)+($C$9*AI84)+($C$10*AI85)+($C$11*AI86)+($C$12*AI87)+($C$13*AI88)+($C$14*AI89)+($C$15*AI90)+($C$16*AI91)+($C$17*AI92)+($C$18*AI93))*Uitgangspunten!$C$3</f>
        <v>0</v>
      </c>
      <c r="AJ97" s="140">
        <f>(($C$4*AJ79)+($C$5*AJ80)+($C$6*AJ81)+($C$7*AJ82)+($C$8*AJ83)+($C$9*AJ84)+($C$10*AJ85)+($C$11*AJ86)+($C$12*AJ87)+($C$13*AJ88)+($C$14*AJ89)+($C$15*AJ90)+($C$16*AJ91)+($C$17*AJ92)+($C$18*AJ93))*Uitgangspunten!$C$3</f>
        <v>0</v>
      </c>
      <c r="AK97" s="140">
        <f>(($C$4*AK79)+($C$5*AK80)+($C$6*AK81)+($C$7*AK82)+($C$8*AK83)+($C$9*AK84)+($C$10*AK85)+($C$11*AK86)+($C$12*AK87)+($C$13*AK88)+($C$14*AK89)+($C$15*AK90)+($C$16*AK91)+($C$17*AK92)+($C$18*AK93))*Uitgangspunten!$C$3</f>
        <v>0</v>
      </c>
      <c r="AM97" s="140">
        <f>(($C$4*AM79)+($C$5*AM80)+($C$6*AM81)+($C$7*AM82)+($C$8*AM83)+($C$9*AM84)+($C$10*AM85)+($C$11*AM86)+($C$12*AM87)+($C$13*AM88)+($C$14*AM89)+($C$15*AM90)+($C$16*AM91)+($C$17*AM92)+($C$18*AM93))*Uitgangspunten!$C$3</f>
        <v>0</v>
      </c>
      <c r="AO97" s="140">
        <f>(($C$4*AO79)+($C$5*AO80)+($C$6*AO81)+($C$7*AO82)+($C$8*AO83)+($C$9*AO84)+($C$10*AO85)+($C$11*AO86)+($C$12*AO87)+($C$13*AO88)+($C$14*AO89)+($C$15*AO90)+($C$16*AO91)+($C$17*AO92)+($C$18*AO93))*Uitgangspunten!$C$3</f>
        <v>0</v>
      </c>
      <c r="AQ97" s="140">
        <f>(($C$4*AQ79)+($C$5*AQ80)+($C$6*AQ81)+($C$7*AQ82)+($C$8*AQ83)+($C$9*AQ84)+($C$10*AQ85)+($C$11*AQ86)+($C$12*AQ87)+($C$13*AQ88)+($C$14*AQ89)+($C$15*AQ90)+($C$16*AQ91)+($C$17*AQ92)+($C$18*AQ93))*Uitgangspunten!$C$3</f>
        <v>0</v>
      </c>
      <c r="AR97" s="140">
        <f>(($C$4*AR79)+($C$5*AR80)+($C$6*AR81)+($C$7*AR82)+($C$8*AR83)+($C$9*AR84)+($C$10*AR85)+($C$11*AR86)+($C$12*AR87)+($C$13*AR88)+($C$14*AR89)+($C$15*AR90)+($C$16*AR91)+($C$17*AR92)+($C$18*AR93))*Uitgangspunten!$C$3</f>
        <v>0</v>
      </c>
      <c r="AS97" s="140">
        <f>(($C$4*AS79)+($C$5*AS80)+($C$6*AS81)+($C$7*AS82)+($C$8*AS83)+($C$9*AS84)+($C$10*AS85)+($C$11*AS86)+($C$12*AS87)+($C$13*AS88)+($C$14*AS89)+($C$15*AS90)+($C$16*AS91)+($C$17*AS92)+($C$18*AS93))*Uitgangspunten!$C$3</f>
        <v>0</v>
      </c>
      <c r="AU97" s="140">
        <f>(($C$4*AU79)+($C$5*AU80)+($C$6*AU81)+($C$7*AU82)+($C$8*AU83)+($C$9*AU84)+($C$10*AU85)+($C$11*AU86)+($C$12*AU87)+($C$13*AU88)+($C$14*AU89)+($C$15*AU90)+($C$16*AU91)+($C$17*AU92)+($C$18*AU93))*Uitgangspunten!$C$3</f>
        <v>0</v>
      </c>
      <c r="AV97" s="140">
        <f>(($C$4*AV79)+($C$5*AV80)+($C$6*AV81)+($C$7*AV82)+($C$8*AV83)+($C$9*AV84)+($C$10*AV85)+($C$11*AV86)+($C$12*AV87)+($C$13*AV88)+($C$14*AV89)+($C$15*AV90)+($C$16*AV91)+($C$17*AV92)+($C$18*AV93))*Uitgangspunten!$C$3</f>
        <v>0</v>
      </c>
      <c r="AW97" s="140">
        <f>(($C$4*AW79)+($C$5*AW80)+($C$6*AW81)+($C$7*AW82)+($C$8*AW83)+($C$9*AW84)+($C$10*AW85)+($C$11*AW86)+($C$12*AW87)+($C$13*AW88)+($C$14*AW89)+($C$15*AW90)+($C$16*AW91)+($C$17*AW92)+($C$18*AW93))*Uitgangspunten!$C$3</f>
        <v>0</v>
      </c>
      <c r="AY97" s="140">
        <f>(($C$4*AY79)+($C$5*AY80)+($C$6*AY81)+($C$7*AY82)+($C$8*AY83)+($C$9*AY84)+($C$10*AY85)+($C$11*AY86)+($C$12*AY87)+($C$13*AY88)+($C$14*AY89)+($C$15*AY90)+($C$16*AY91)+($C$17*AY92)+($C$18*AY93))*Uitgangspunten!$C$3</f>
        <v>0</v>
      </c>
      <c r="AZ97" s="140">
        <f>(($C$4*AZ79)+($C$5*AZ80)+($C$6*AZ81)+($C$7*AZ82)+($C$8*AZ83)+($C$9*AZ84)+($C$10*AZ85)+($C$11*AZ86)+($C$12*AZ87)+($C$13*AZ88)+($C$14*AZ89)+($C$15*AZ90)+($C$16*AZ91)+($C$17*AZ92)+($C$18*AZ93))*Uitgangspunten!$C$3</f>
        <v>0</v>
      </c>
      <c r="BB97" s="140">
        <f>(($C$4*BB79)+($C$5*BB80)+($C$6*BB81)+($C$7*BB82)+($C$8*BB83)+($C$9*BB84)+($C$10*BB85)+($C$11*BB86)+($C$12*BB87)+($C$13*BB88)+($C$14*BB89)+($C$15*BB90)+($C$16*BB91)+($C$17*BB92)+($C$18*BB93))*Uitgangspunten!$C$3</f>
        <v>0</v>
      </c>
      <c r="BD97" s="140">
        <f>(($C$4*BD79)+($C$5*BD80)+($C$6*BD81)+($C$7*BD82)+($C$8*BD83)+($C$9*BD84)+($C$10*BD85)+($C$11*BD86)+($C$12*BD87)+($C$13*BD88)+($C$14*BD89)+($C$15*BD90)+($C$16*BD91)+($C$17*BD92)+($C$18*BD93))*Uitgangspunten!$C$3</f>
        <v>0</v>
      </c>
      <c r="BE97" s="140">
        <f>(($C$4*BE79)+($C$5*BE80)+($C$6*BE81)+($C$7*BE82)+($C$8*BE83)+($C$9*BE84)+($C$10*BE85)+($C$11*BE86)+($C$12*BE87)+($C$13*BE88)+($C$14*BE89)+($C$15*BE90)+($C$16*BE91)+($C$17*BE92)+($C$18*BE93))*Uitgangspunten!$C$3</f>
        <v>0</v>
      </c>
    </row>
    <row r="98" spans="1:57" ht="17.149999999999999" customHeight="1" x14ac:dyDescent="0.45">
      <c r="A98" s="33"/>
      <c r="B98" s="7" t="s">
        <v>138</v>
      </c>
      <c r="C98" s="73">
        <f t="shared" ref="C98:C101" si="74">SUM(D98:BE98)</f>
        <v>0</v>
      </c>
      <c r="E98" s="96"/>
      <c r="G98" s="96"/>
      <c r="H98" s="96"/>
      <c r="I98" s="96"/>
      <c r="J98" s="96"/>
      <c r="M98" s="96"/>
      <c r="N98" s="96"/>
      <c r="O98" s="96"/>
      <c r="P98" s="96"/>
      <c r="Q98" s="96"/>
      <c r="R98" s="96"/>
      <c r="T98" s="96"/>
      <c r="U98" s="96"/>
      <c r="V98" s="96"/>
      <c r="W98" s="96"/>
      <c r="X98" s="96"/>
      <c r="Z98" s="96"/>
      <c r="AA98" s="96"/>
      <c r="AB98" s="96"/>
      <c r="AE98" s="96"/>
      <c r="AF98" s="96"/>
      <c r="AH98" s="95"/>
      <c r="AI98" s="96"/>
      <c r="AJ98" s="96"/>
      <c r="AK98" s="96"/>
      <c r="AM98" s="96"/>
      <c r="AO98" s="96"/>
      <c r="AQ98" s="96"/>
      <c r="AR98" s="96"/>
      <c r="AS98" s="96"/>
      <c r="AU98" s="96"/>
      <c r="AV98" s="96"/>
      <c r="AW98" s="96"/>
      <c r="AY98" s="96"/>
      <c r="AZ98" s="96"/>
      <c r="BA98" s="95"/>
      <c r="BB98" s="96"/>
      <c r="BD98" s="96"/>
      <c r="BE98" s="96"/>
    </row>
    <row r="99" spans="1:57" ht="17.149999999999999" customHeight="1" x14ac:dyDescent="0.45">
      <c r="A99" s="33"/>
      <c r="B99" s="7" t="s">
        <v>139</v>
      </c>
      <c r="C99" s="73">
        <f t="shared" si="74"/>
        <v>0</v>
      </c>
      <c r="E99" s="96"/>
      <c r="G99" s="96"/>
      <c r="H99" s="96"/>
      <c r="I99" s="96"/>
      <c r="J99" s="96"/>
      <c r="M99" s="96"/>
      <c r="N99" s="96"/>
      <c r="O99" s="96"/>
      <c r="P99" s="96"/>
      <c r="Q99" s="96"/>
      <c r="R99" s="96"/>
      <c r="T99" s="96"/>
      <c r="U99" s="96"/>
      <c r="V99" s="96"/>
      <c r="W99" s="96"/>
      <c r="X99" s="96"/>
      <c r="Z99" s="96"/>
      <c r="AA99" s="96"/>
      <c r="AB99" s="96"/>
      <c r="AE99" s="96"/>
      <c r="AF99" s="96"/>
      <c r="AH99" s="95"/>
      <c r="AI99" s="96"/>
      <c r="AJ99" s="96"/>
      <c r="AK99" s="96"/>
      <c r="AM99" s="96"/>
      <c r="AO99" s="96"/>
      <c r="AQ99" s="96"/>
      <c r="AR99" s="96"/>
      <c r="AS99" s="96"/>
      <c r="AU99" s="96"/>
      <c r="AV99" s="96"/>
      <c r="AW99" s="96"/>
      <c r="AY99" s="96"/>
      <c r="AZ99" s="96"/>
      <c r="BA99" s="95"/>
      <c r="BB99" s="96"/>
      <c r="BD99" s="96"/>
      <c r="BE99" s="96"/>
    </row>
    <row r="100" spans="1:57" ht="17.149999999999999" customHeight="1" x14ac:dyDescent="0.45">
      <c r="A100" s="33"/>
      <c r="B100" s="74" t="s">
        <v>140</v>
      </c>
      <c r="C100" s="75">
        <f t="shared" si="74"/>
        <v>0</v>
      </c>
      <c r="E100" s="73">
        <f t="shared" ref="E100:G100" si="75">(E97+E98+E99)*$C$20</f>
        <v>0</v>
      </c>
      <c r="G100" s="73">
        <f t="shared" si="75"/>
        <v>0</v>
      </c>
      <c r="H100" s="73">
        <f t="shared" ref="H100:J100" si="76">(H97+H98+H99)*$C$20</f>
        <v>0</v>
      </c>
      <c r="I100" s="73">
        <f t="shared" si="76"/>
        <v>0</v>
      </c>
      <c r="J100" s="73">
        <f t="shared" si="76"/>
        <v>0</v>
      </c>
      <c r="M100" s="73">
        <f t="shared" ref="M100:X100" si="77">(M97+M98+M99)*$C$20</f>
        <v>0</v>
      </c>
      <c r="N100" s="73">
        <f t="shared" si="77"/>
        <v>0</v>
      </c>
      <c r="O100" s="73">
        <f t="shared" si="77"/>
        <v>0</v>
      </c>
      <c r="P100" s="73">
        <f t="shared" si="77"/>
        <v>0</v>
      </c>
      <c r="Q100" s="73">
        <f t="shared" si="77"/>
        <v>0</v>
      </c>
      <c r="R100" s="73">
        <f t="shared" si="77"/>
        <v>0</v>
      </c>
      <c r="T100" s="73">
        <f t="shared" si="77"/>
        <v>0</v>
      </c>
      <c r="U100" s="73">
        <f t="shared" si="77"/>
        <v>0</v>
      </c>
      <c r="V100" s="73">
        <f t="shared" si="77"/>
        <v>0</v>
      </c>
      <c r="W100" s="73">
        <f t="shared" si="77"/>
        <v>0</v>
      </c>
      <c r="X100" s="73">
        <f t="shared" si="77"/>
        <v>0</v>
      </c>
      <c r="Z100" s="73">
        <f t="shared" ref="Z100:AB100" si="78">(Z97+Z98+Z99)*$C$20</f>
        <v>0</v>
      </c>
      <c r="AA100" s="73">
        <f t="shared" si="78"/>
        <v>0</v>
      </c>
      <c r="AB100" s="73">
        <f t="shared" si="78"/>
        <v>0</v>
      </c>
      <c r="AE100" s="73">
        <f t="shared" ref="AE100:AF100" si="79">(AE97+AE98+AE99)*$C$20</f>
        <v>0</v>
      </c>
      <c r="AF100" s="73">
        <f t="shared" si="79"/>
        <v>0</v>
      </c>
      <c r="AI100" s="73">
        <f t="shared" ref="AI100:AK100" si="80">(AI97+AI98+AI99)*$C$20</f>
        <v>0</v>
      </c>
      <c r="AJ100" s="73">
        <f t="shared" si="80"/>
        <v>0</v>
      </c>
      <c r="AK100" s="73">
        <f t="shared" si="80"/>
        <v>0</v>
      </c>
      <c r="AM100" s="73">
        <f t="shared" ref="AM100:AS100" si="81">(AM97+AM98+AM99)*$C$20</f>
        <v>0</v>
      </c>
      <c r="AO100" s="73">
        <f t="shared" si="81"/>
        <v>0</v>
      </c>
      <c r="AQ100" s="73">
        <f t="shared" si="81"/>
        <v>0</v>
      </c>
      <c r="AR100" s="73">
        <f t="shared" si="81"/>
        <v>0</v>
      </c>
      <c r="AS100" s="73">
        <f t="shared" si="81"/>
        <v>0</v>
      </c>
      <c r="AU100" s="73">
        <f t="shared" ref="AU100:AZ100" si="82">(AU97+AU98+AU99)*$C$20</f>
        <v>0</v>
      </c>
      <c r="AV100" s="73">
        <f t="shared" si="82"/>
        <v>0</v>
      </c>
      <c r="AW100" s="73">
        <f t="shared" si="82"/>
        <v>0</v>
      </c>
      <c r="AY100" s="73">
        <f t="shared" si="82"/>
        <v>0</v>
      </c>
      <c r="AZ100" s="73">
        <f t="shared" si="82"/>
        <v>0</v>
      </c>
      <c r="BB100" s="73">
        <f t="shared" ref="BB100:BE100" si="83">(BB97+BB98+BB99)*$C$20</f>
        <v>0</v>
      </c>
      <c r="BD100" s="73">
        <f t="shared" si="83"/>
        <v>0</v>
      </c>
      <c r="BE100" s="73">
        <f t="shared" si="83"/>
        <v>0</v>
      </c>
    </row>
    <row r="101" spans="1:57" s="76" customFormat="1" ht="17.149999999999999" customHeight="1" thickBot="1" x14ac:dyDescent="0.5">
      <c r="A101" s="63"/>
      <c r="B101" s="4" t="s">
        <v>141</v>
      </c>
      <c r="C101" s="139">
        <f t="shared" si="74"/>
        <v>0</v>
      </c>
      <c r="D101" s="2"/>
      <c r="E101" s="139">
        <f t="shared" ref="E101:G101" si="84">SUM(E97:E100)</f>
        <v>0</v>
      </c>
      <c r="F101" s="3"/>
      <c r="G101" s="139">
        <f t="shared" si="84"/>
        <v>0</v>
      </c>
      <c r="H101" s="139">
        <f t="shared" ref="H101:J101" si="85">SUM(H97:H100)</f>
        <v>0</v>
      </c>
      <c r="I101" s="139">
        <f t="shared" si="85"/>
        <v>0</v>
      </c>
      <c r="J101" s="139">
        <f t="shared" si="85"/>
        <v>0</v>
      </c>
      <c r="K101" s="3"/>
      <c r="L101" s="3"/>
      <c r="M101" s="139">
        <f t="shared" ref="M101:X101" si="86">SUM(M97:M100)</f>
        <v>0</v>
      </c>
      <c r="N101" s="139">
        <f t="shared" si="86"/>
        <v>0</v>
      </c>
      <c r="O101" s="139">
        <f t="shared" si="86"/>
        <v>0</v>
      </c>
      <c r="P101" s="139">
        <f t="shared" si="86"/>
        <v>0</v>
      </c>
      <c r="Q101" s="139">
        <f t="shared" si="86"/>
        <v>0</v>
      </c>
      <c r="R101" s="139">
        <f t="shared" si="86"/>
        <v>0</v>
      </c>
      <c r="S101" s="3"/>
      <c r="T101" s="139">
        <f t="shared" si="86"/>
        <v>0</v>
      </c>
      <c r="U101" s="139">
        <f t="shared" si="86"/>
        <v>0</v>
      </c>
      <c r="V101" s="139">
        <f t="shared" si="86"/>
        <v>0</v>
      </c>
      <c r="W101" s="139">
        <f t="shared" si="86"/>
        <v>0</v>
      </c>
      <c r="X101" s="139">
        <f t="shared" si="86"/>
        <v>0</v>
      </c>
      <c r="Y101" s="3"/>
      <c r="Z101" s="139">
        <f t="shared" ref="Z101:AB101" si="87">SUM(Z97:Z100)</f>
        <v>0</v>
      </c>
      <c r="AA101" s="139">
        <f t="shared" si="87"/>
        <v>0</v>
      </c>
      <c r="AB101" s="139">
        <f t="shared" si="87"/>
        <v>0</v>
      </c>
      <c r="AC101" s="3"/>
      <c r="AD101" s="3"/>
      <c r="AE101" s="139">
        <f t="shared" ref="AE101:AF101" si="88">SUM(AE97:AE100)</f>
        <v>0</v>
      </c>
      <c r="AF101" s="139">
        <f t="shared" si="88"/>
        <v>0</v>
      </c>
      <c r="AG101" s="3"/>
      <c r="AH101" s="3"/>
      <c r="AI101" s="139">
        <f t="shared" ref="AI101:AK101" si="89">SUM(AI97:AI100)</f>
        <v>0</v>
      </c>
      <c r="AJ101" s="139">
        <f t="shared" si="89"/>
        <v>0</v>
      </c>
      <c r="AK101" s="139">
        <f t="shared" si="89"/>
        <v>0</v>
      </c>
      <c r="AL101" s="3"/>
      <c r="AM101" s="139">
        <f t="shared" ref="AM101:AS101" si="90">SUM(AM97:AM100)</f>
        <v>0</v>
      </c>
      <c r="AN101" s="3"/>
      <c r="AO101" s="139">
        <f t="shared" si="90"/>
        <v>0</v>
      </c>
      <c r="AP101" s="3"/>
      <c r="AQ101" s="139">
        <f t="shared" si="90"/>
        <v>0</v>
      </c>
      <c r="AR101" s="139">
        <f t="shared" si="90"/>
        <v>0</v>
      </c>
      <c r="AS101" s="139">
        <f t="shared" si="90"/>
        <v>0</v>
      </c>
      <c r="AT101" s="3"/>
      <c r="AU101" s="139">
        <f t="shared" ref="AU101:AZ101" si="91">SUM(AU97:AU100)</f>
        <v>0</v>
      </c>
      <c r="AV101" s="139">
        <f t="shared" si="91"/>
        <v>0</v>
      </c>
      <c r="AW101" s="139">
        <f t="shared" si="91"/>
        <v>0</v>
      </c>
      <c r="AX101" s="3"/>
      <c r="AY101" s="139">
        <f t="shared" si="91"/>
        <v>0</v>
      </c>
      <c r="AZ101" s="139">
        <f t="shared" si="91"/>
        <v>0</v>
      </c>
      <c r="BA101" s="3"/>
      <c r="BB101" s="139">
        <f t="shared" ref="BB101:BE101" si="92">SUM(BB97:BB100)</f>
        <v>0</v>
      </c>
      <c r="BC101" s="3"/>
      <c r="BD101" s="139">
        <f t="shared" si="92"/>
        <v>0</v>
      </c>
      <c r="BE101" s="139">
        <f t="shared" si="92"/>
        <v>0</v>
      </c>
    </row>
    <row r="102" spans="1:57" ht="5.25" customHeight="1" x14ac:dyDescent="0.45"/>
    <row r="103" spans="1:57" ht="17.149999999999999" hidden="1" customHeight="1" x14ac:dyDescent="0.45"/>
  </sheetData>
  <sheetProtection algorithmName="SHA-512" hashValue="dBZFuOEd3TqkDmHHRzqRzzep5iZ40Pa6WCvR/y8oud8/hqVgP7rbyrfusLX2JOJWZcw99gBEdlu6KBXN9KYpNw==" saltValue="OgLn9LmWHM1qiXYU87fFwQ==" spinCount="100000" sheet="1" objects="1" scenarios="1"/>
  <pageMargins left="0.7" right="0.7" top="0.75" bottom="0.75" header="0.3" footer="0.3"/>
  <pageSetup paperSize="9" orientation="portrait" horizontalDpi="0"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DFC9F3-8311-468F-B183-8CFF52DF1C4A}">
  <dimension ref="A1:I7"/>
  <sheetViews>
    <sheetView workbookViewId="0">
      <selection activeCell="C3" sqref="C3:C6"/>
    </sheetView>
  </sheetViews>
  <sheetFormatPr defaultColWidth="0" defaultRowHeight="16.5" zeroHeight="1" x14ac:dyDescent="0.45"/>
  <cols>
    <col min="1" max="1" width="1.83203125" style="12" customWidth="1"/>
    <col min="2" max="2" width="54.08203125" style="12" bestFit="1" customWidth="1"/>
    <col min="3" max="5" width="14.25" style="12" customWidth="1"/>
    <col min="6" max="6" width="14.25" style="12" hidden="1" customWidth="1"/>
    <col min="7" max="7" width="1.83203125" style="12" customWidth="1"/>
    <col min="8" max="8" width="9" style="12" hidden="1" customWidth="1"/>
    <col min="9" max="9" width="0" style="12" hidden="1" customWidth="1"/>
    <col min="10" max="16384" width="9" style="12" hidden="1"/>
  </cols>
  <sheetData>
    <row r="1" spans="1:8" s="2" customFormat="1" ht="5.25" customHeight="1" x14ac:dyDescent="0.45">
      <c r="A1" s="5"/>
      <c r="D1" s="3"/>
    </row>
    <row r="2" spans="1:8" ht="34.5" x14ac:dyDescent="0.45">
      <c r="B2" s="37" t="s">
        <v>143</v>
      </c>
      <c r="C2" s="39" t="s">
        <v>144</v>
      </c>
      <c r="D2" s="38" t="s">
        <v>145</v>
      </c>
      <c r="E2" s="39" t="s">
        <v>146</v>
      </c>
      <c r="F2" s="16"/>
      <c r="G2" s="16"/>
      <c r="H2" s="16"/>
    </row>
    <row r="3" spans="1:8" x14ac:dyDescent="0.45">
      <c r="B3" s="17" t="s">
        <v>147</v>
      </c>
      <c r="C3" s="138"/>
      <c r="D3" s="117">
        <v>34</v>
      </c>
      <c r="E3" s="97">
        <f>C3*D3</f>
        <v>0</v>
      </c>
      <c r="F3" s="16"/>
      <c r="G3" s="16"/>
      <c r="H3" s="16"/>
    </row>
    <row r="4" spans="1:8" x14ac:dyDescent="0.45">
      <c r="B4" s="7" t="s">
        <v>148</v>
      </c>
      <c r="C4" s="138"/>
      <c r="D4" s="81">
        <v>37</v>
      </c>
      <c r="E4" s="98">
        <f>C4*D4</f>
        <v>0</v>
      </c>
      <c r="F4" s="16"/>
      <c r="G4" s="16"/>
      <c r="H4" s="16"/>
    </row>
    <row r="5" spans="1:8" x14ac:dyDescent="0.45">
      <c r="B5" s="7" t="s">
        <v>149</v>
      </c>
      <c r="C5" s="138"/>
      <c r="D5" s="81">
        <v>687</v>
      </c>
      <c r="E5" s="98">
        <f>C5*D5</f>
        <v>0</v>
      </c>
      <c r="F5" s="16"/>
      <c r="G5" s="16"/>
      <c r="H5" s="16"/>
    </row>
    <row r="6" spans="1:8" ht="17" thickBot="1" x14ac:dyDescent="0.5">
      <c r="B6" s="20" t="s">
        <v>150</v>
      </c>
      <c r="C6" s="136"/>
      <c r="D6" s="118">
        <v>1000</v>
      </c>
      <c r="E6" s="99">
        <f>C6*D6</f>
        <v>0</v>
      </c>
      <c r="F6" s="16"/>
      <c r="G6" s="16"/>
      <c r="H6" s="16"/>
    </row>
    <row r="7" spans="1:8" s="2" customFormat="1" ht="5.25" customHeight="1" x14ac:dyDescent="0.45">
      <c r="A7" s="5"/>
      <c r="D7" s="3"/>
    </row>
  </sheetData>
  <sheetProtection algorithmName="SHA-512" hashValue="AxVRs4hwSB24IPCetejNsHVNiTlpFIzmCAVhT9v/4QAz3yQIhgBC/Fb+HWf+jnPtiThtjpNyifBE/7+1t19xBQ==" saltValue="4izQ/SZan9F0Y9a3vUL1pQ==" spinCount="100000" sheet="1" objects="1" scenarios="1"/>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D25A19-08D8-4D28-AA16-93D8057A637D}">
  <dimension ref="A1:K50"/>
  <sheetViews>
    <sheetView workbookViewId="0">
      <selection activeCell="B16" sqref="B16"/>
    </sheetView>
  </sheetViews>
  <sheetFormatPr defaultColWidth="0" defaultRowHeight="16.5" zeroHeight="1" x14ac:dyDescent="0.45"/>
  <cols>
    <col min="1" max="1" width="1.83203125" style="12" customWidth="1"/>
    <col min="2" max="2" width="72.83203125" bestFit="1" customWidth="1"/>
    <col min="3" max="5" width="14.58203125" customWidth="1"/>
    <col min="6" max="6" width="14.58203125" style="3" hidden="1" customWidth="1"/>
    <col min="7" max="8" width="14.58203125" style="2" hidden="1" customWidth="1"/>
    <col min="9" max="9" width="1.83203125" style="12" customWidth="1"/>
    <col min="10" max="10" width="14.58203125" hidden="1" customWidth="1"/>
    <col min="11" max="11" width="0" hidden="1" customWidth="1"/>
    <col min="12" max="16384" width="9" hidden="1"/>
  </cols>
  <sheetData>
    <row r="1" spans="1:8" s="2" customFormat="1" ht="5.25" customHeight="1" x14ac:dyDescent="0.45">
      <c r="A1" s="5"/>
      <c r="F1" s="3"/>
    </row>
    <row r="2" spans="1:8" s="12" customFormat="1" ht="34.5" x14ac:dyDescent="0.45">
      <c r="B2" s="37" t="s">
        <v>151</v>
      </c>
      <c r="C2" s="39" t="s">
        <v>152</v>
      </c>
      <c r="D2" s="39" t="s">
        <v>153</v>
      </c>
      <c r="E2" s="39" t="s">
        <v>146</v>
      </c>
      <c r="F2" s="3"/>
      <c r="G2" s="2"/>
      <c r="H2" s="2"/>
    </row>
    <row r="3" spans="1:8" s="12" customFormat="1" x14ac:dyDescent="0.45">
      <c r="B3" s="22" t="s">
        <v>154</v>
      </c>
      <c r="C3" s="138"/>
      <c r="D3" s="97">
        <v>83</v>
      </c>
      <c r="E3" s="127">
        <f t="shared" ref="E3:E14" si="0">C3*D3</f>
        <v>0</v>
      </c>
      <c r="F3" s="3"/>
      <c r="G3" s="2"/>
      <c r="H3" s="2"/>
    </row>
    <row r="4" spans="1:8" s="12" customFormat="1" x14ac:dyDescent="0.45">
      <c r="B4" s="8" t="s">
        <v>155</v>
      </c>
      <c r="C4" s="138"/>
      <c r="D4" s="98">
        <v>41</v>
      </c>
      <c r="E4" s="128">
        <f t="shared" si="0"/>
        <v>0</v>
      </c>
      <c r="F4" s="3"/>
      <c r="G4" s="2"/>
      <c r="H4" s="2"/>
    </row>
    <row r="5" spans="1:8" s="12" customFormat="1" x14ac:dyDescent="0.45">
      <c r="B5" s="8" t="s">
        <v>156</v>
      </c>
      <c r="C5" s="138"/>
      <c r="D5" s="98">
        <v>14</v>
      </c>
      <c r="E5" s="128">
        <f t="shared" si="0"/>
        <v>0</v>
      </c>
      <c r="F5" s="3"/>
      <c r="G5" s="2"/>
      <c r="H5" s="2"/>
    </row>
    <row r="6" spans="1:8" s="12" customFormat="1" x14ac:dyDescent="0.45">
      <c r="B6" s="8" t="s">
        <v>157</v>
      </c>
      <c r="C6" s="138"/>
      <c r="D6" s="98">
        <v>9</v>
      </c>
      <c r="E6" s="128">
        <f t="shared" si="0"/>
        <v>0</v>
      </c>
      <c r="F6" s="3"/>
      <c r="G6" s="2"/>
      <c r="H6" s="2"/>
    </row>
    <row r="7" spans="1:8" s="12" customFormat="1" x14ac:dyDescent="0.45">
      <c r="B7" s="8" t="s">
        <v>158</v>
      </c>
      <c r="C7" s="138"/>
      <c r="D7" s="98">
        <v>88</v>
      </c>
      <c r="E7" s="128">
        <f t="shared" si="0"/>
        <v>0</v>
      </c>
      <c r="F7" s="3"/>
      <c r="G7" s="2"/>
      <c r="H7" s="2"/>
    </row>
    <row r="8" spans="1:8" s="12" customFormat="1" x14ac:dyDescent="0.45">
      <c r="B8" s="8" t="s">
        <v>159</v>
      </c>
      <c r="C8" s="138"/>
      <c r="D8" s="98">
        <v>164</v>
      </c>
      <c r="E8" s="128">
        <f t="shared" si="0"/>
        <v>0</v>
      </c>
      <c r="F8" s="3"/>
      <c r="G8" s="2"/>
      <c r="H8" s="2"/>
    </row>
    <row r="9" spans="1:8" s="12" customFormat="1" x14ac:dyDescent="0.45">
      <c r="B9" s="8" t="s">
        <v>160</v>
      </c>
      <c r="C9" s="138"/>
      <c r="D9" s="98">
        <v>2</v>
      </c>
      <c r="E9" s="128">
        <f t="shared" si="0"/>
        <v>0</v>
      </c>
      <c r="F9" s="3"/>
      <c r="G9" s="2"/>
      <c r="H9" s="2"/>
    </row>
    <row r="10" spans="1:8" s="12" customFormat="1" x14ac:dyDescent="0.45">
      <c r="B10" s="8" t="s">
        <v>161</v>
      </c>
      <c r="C10" s="138"/>
      <c r="D10" s="98">
        <v>4</v>
      </c>
      <c r="E10" s="128">
        <f t="shared" si="0"/>
        <v>0</v>
      </c>
      <c r="F10" s="3"/>
      <c r="G10" s="2"/>
      <c r="H10" s="2"/>
    </row>
    <row r="11" spans="1:8" s="12" customFormat="1" x14ac:dyDescent="0.45">
      <c r="B11" s="8" t="s">
        <v>162</v>
      </c>
      <c r="C11" s="138"/>
      <c r="D11" s="98">
        <v>3</v>
      </c>
      <c r="E11" s="128">
        <f t="shared" si="0"/>
        <v>0</v>
      </c>
      <c r="F11" s="3"/>
      <c r="G11" s="2"/>
      <c r="H11" s="2"/>
    </row>
    <row r="12" spans="1:8" s="12" customFormat="1" x14ac:dyDescent="0.45">
      <c r="B12" s="8" t="s">
        <v>163</v>
      </c>
      <c r="C12" s="138"/>
      <c r="D12" s="98">
        <v>1084</v>
      </c>
      <c r="E12" s="128">
        <f t="shared" si="0"/>
        <v>0</v>
      </c>
      <c r="F12" s="3"/>
      <c r="G12" s="2"/>
      <c r="H12" s="2"/>
    </row>
    <row r="13" spans="1:8" s="12" customFormat="1" x14ac:dyDescent="0.45">
      <c r="B13" s="8" t="s">
        <v>164</v>
      </c>
      <c r="C13" s="138"/>
      <c r="D13" s="98">
        <v>14</v>
      </c>
      <c r="E13" s="128">
        <f t="shared" si="0"/>
        <v>0</v>
      </c>
      <c r="F13" s="3"/>
      <c r="G13" s="2"/>
      <c r="H13" s="2"/>
    </row>
    <row r="14" spans="1:8" s="12" customFormat="1" ht="17" thickBot="1" x14ac:dyDescent="0.5">
      <c r="B14" s="23" t="s">
        <v>165</v>
      </c>
      <c r="C14" s="136"/>
      <c r="D14" s="99">
        <v>8</v>
      </c>
      <c r="E14" s="129">
        <f t="shared" si="0"/>
        <v>0</v>
      </c>
      <c r="F14" s="3"/>
      <c r="G14" s="2"/>
      <c r="H14" s="2"/>
    </row>
    <row r="15" spans="1:8" s="2" customFormat="1" ht="5.25" customHeight="1" x14ac:dyDescent="0.45">
      <c r="A15" s="5"/>
      <c r="E15" s="125"/>
      <c r="F15" s="3"/>
    </row>
    <row r="16" spans="1:8" s="12" customFormat="1" ht="34.5" x14ac:dyDescent="0.45">
      <c r="B16" s="37" t="s">
        <v>166</v>
      </c>
      <c r="C16" s="39" t="s">
        <v>167</v>
      </c>
      <c r="D16" s="39" t="s">
        <v>153</v>
      </c>
      <c r="E16" s="39" t="s">
        <v>146</v>
      </c>
      <c r="F16" s="3"/>
      <c r="G16" s="2"/>
      <c r="H16" s="2"/>
    </row>
    <row r="17" spans="1:8" s="12" customFormat="1" x14ac:dyDescent="0.45">
      <c r="B17" s="22" t="s">
        <v>168</v>
      </c>
      <c r="C17" s="138"/>
      <c r="D17" s="97">
        <v>379</v>
      </c>
      <c r="E17" s="127">
        <f t="shared" ref="E17:E22" si="1">C17*D17</f>
        <v>0</v>
      </c>
      <c r="F17" s="3"/>
      <c r="G17" s="2"/>
      <c r="H17" s="2"/>
    </row>
    <row r="18" spans="1:8" s="12" customFormat="1" x14ac:dyDescent="0.45">
      <c r="B18" s="8" t="s">
        <v>169</v>
      </c>
      <c r="C18" s="138"/>
      <c r="D18" s="98">
        <v>563</v>
      </c>
      <c r="E18" s="128">
        <f t="shared" si="1"/>
        <v>0</v>
      </c>
      <c r="F18" s="3"/>
      <c r="G18" s="2"/>
      <c r="H18" s="2"/>
    </row>
    <row r="19" spans="1:8" s="12" customFormat="1" x14ac:dyDescent="0.45">
      <c r="B19" s="8" t="s">
        <v>170</v>
      </c>
      <c r="C19" s="138"/>
      <c r="D19" s="98">
        <v>20</v>
      </c>
      <c r="E19" s="128">
        <f t="shared" si="1"/>
        <v>0</v>
      </c>
      <c r="F19" s="3"/>
      <c r="G19" s="2"/>
      <c r="H19" s="2"/>
    </row>
    <row r="20" spans="1:8" s="12" customFormat="1" x14ac:dyDescent="0.45">
      <c r="B20" s="8" t="s">
        <v>171</v>
      </c>
      <c r="C20" s="138"/>
      <c r="D20" s="98">
        <v>28</v>
      </c>
      <c r="E20" s="128">
        <f t="shared" si="1"/>
        <v>0</v>
      </c>
      <c r="F20" s="3"/>
      <c r="G20" s="2"/>
      <c r="H20" s="2"/>
    </row>
    <row r="21" spans="1:8" s="12" customFormat="1" x14ac:dyDescent="0.45">
      <c r="B21" s="8" t="s">
        <v>172</v>
      </c>
      <c r="C21" s="138"/>
      <c r="D21" s="98">
        <v>133</v>
      </c>
      <c r="E21" s="128">
        <f t="shared" si="1"/>
        <v>0</v>
      </c>
      <c r="F21" s="3"/>
      <c r="G21" s="2"/>
      <c r="H21" s="2"/>
    </row>
    <row r="22" spans="1:8" s="12" customFormat="1" ht="17" thickBot="1" x14ac:dyDescent="0.5">
      <c r="B22" s="23" t="s">
        <v>173</v>
      </c>
      <c r="C22" s="136"/>
      <c r="D22" s="99">
        <v>18</v>
      </c>
      <c r="E22" s="129">
        <f t="shared" si="1"/>
        <v>0</v>
      </c>
      <c r="F22" s="3"/>
      <c r="G22" s="2"/>
      <c r="H22" s="2"/>
    </row>
    <row r="23" spans="1:8" s="2" customFormat="1" ht="5.25" customHeight="1" x14ac:dyDescent="0.45">
      <c r="A23" s="5"/>
      <c r="E23" s="125"/>
      <c r="F23" s="3"/>
    </row>
    <row r="24" spans="1:8" s="12" customFormat="1" ht="34.5" x14ac:dyDescent="0.45">
      <c r="B24" s="37" t="s">
        <v>174</v>
      </c>
      <c r="C24" s="39" t="s">
        <v>175</v>
      </c>
      <c r="D24" s="39" t="s">
        <v>153</v>
      </c>
      <c r="E24" s="39" t="s">
        <v>146</v>
      </c>
      <c r="F24" s="3"/>
      <c r="G24" s="2"/>
      <c r="H24" s="2"/>
    </row>
    <row r="25" spans="1:8" s="12" customFormat="1" x14ac:dyDescent="0.45">
      <c r="B25" s="22" t="s">
        <v>176</v>
      </c>
      <c r="C25" s="132"/>
      <c r="D25" s="115">
        <v>35</v>
      </c>
      <c r="E25" s="127">
        <f t="shared" ref="E25:E48" si="2">C25*D25</f>
        <v>0</v>
      </c>
      <c r="F25" s="3"/>
      <c r="G25" s="2"/>
      <c r="H25" s="2"/>
    </row>
    <row r="26" spans="1:8" s="12" customFormat="1" x14ac:dyDescent="0.45">
      <c r="B26" s="11" t="s">
        <v>177</v>
      </c>
      <c r="C26" s="138"/>
      <c r="D26" s="116">
        <v>70</v>
      </c>
      <c r="E26" s="128">
        <f t="shared" si="2"/>
        <v>0</v>
      </c>
      <c r="F26" s="3"/>
      <c r="G26" s="2"/>
      <c r="H26" s="2"/>
    </row>
    <row r="27" spans="1:8" s="12" customFormat="1" x14ac:dyDescent="0.45">
      <c r="B27" s="11" t="s">
        <v>178</v>
      </c>
      <c r="C27" s="138"/>
      <c r="D27" s="116">
        <v>10</v>
      </c>
      <c r="E27" s="128">
        <f t="shared" si="2"/>
        <v>0</v>
      </c>
      <c r="F27" s="3"/>
      <c r="G27" s="2"/>
      <c r="H27" s="2"/>
    </row>
    <row r="28" spans="1:8" s="12" customFormat="1" x14ac:dyDescent="0.45">
      <c r="B28" s="11" t="s">
        <v>179</v>
      </c>
      <c r="C28" s="138"/>
      <c r="D28" s="116">
        <v>1</v>
      </c>
      <c r="E28" s="128">
        <f t="shared" si="2"/>
        <v>0</v>
      </c>
      <c r="F28" s="3"/>
      <c r="G28" s="2"/>
      <c r="H28" s="2"/>
    </row>
    <row r="29" spans="1:8" s="12" customFormat="1" x14ac:dyDescent="0.45">
      <c r="B29" s="11" t="s">
        <v>180</v>
      </c>
      <c r="C29" s="138"/>
      <c r="D29" s="116">
        <v>4</v>
      </c>
      <c r="E29" s="128">
        <f t="shared" si="2"/>
        <v>0</v>
      </c>
      <c r="F29" s="3"/>
      <c r="G29" s="2"/>
      <c r="H29" s="2"/>
    </row>
    <row r="30" spans="1:8" s="12" customFormat="1" x14ac:dyDescent="0.45">
      <c r="B30" s="11" t="s">
        <v>181</v>
      </c>
      <c r="C30" s="138"/>
      <c r="D30" s="116">
        <v>2</v>
      </c>
      <c r="E30" s="128">
        <f t="shared" si="2"/>
        <v>0</v>
      </c>
      <c r="F30" s="3"/>
      <c r="G30" s="2"/>
      <c r="H30" s="2"/>
    </row>
    <row r="31" spans="1:8" s="12" customFormat="1" x14ac:dyDescent="0.45">
      <c r="B31" s="11" t="s">
        <v>182</v>
      </c>
      <c r="C31" s="138"/>
      <c r="D31" s="116">
        <v>4</v>
      </c>
      <c r="E31" s="128">
        <f t="shared" si="2"/>
        <v>0</v>
      </c>
      <c r="F31" s="3"/>
      <c r="G31" s="2"/>
      <c r="H31" s="2"/>
    </row>
    <row r="32" spans="1:8" s="12" customFormat="1" x14ac:dyDescent="0.45">
      <c r="B32" s="11" t="s">
        <v>183</v>
      </c>
      <c r="C32" s="138"/>
      <c r="D32" s="116">
        <v>10</v>
      </c>
      <c r="E32" s="128">
        <f t="shared" si="2"/>
        <v>0</v>
      </c>
      <c r="F32" s="3"/>
      <c r="G32" s="2"/>
      <c r="H32" s="2"/>
    </row>
    <row r="33" spans="1:9" s="12" customFormat="1" x14ac:dyDescent="0.45">
      <c r="B33" s="11" t="s">
        <v>184</v>
      </c>
      <c r="C33" s="134"/>
      <c r="D33" s="24">
        <v>2</v>
      </c>
      <c r="E33" s="128">
        <f t="shared" si="2"/>
        <v>0</v>
      </c>
      <c r="F33" s="3"/>
      <c r="G33" s="2"/>
      <c r="H33" s="2"/>
    </row>
    <row r="34" spans="1:9" s="12" customFormat="1" x14ac:dyDescent="0.45">
      <c r="B34" s="11" t="s">
        <v>185</v>
      </c>
      <c r="C34" s="134"/>
      <c r="D34" s="116">
        <v>4</v>
      </c>
      <c r="E34" s="128">
        <f t="shared" si="2"/>
        <v>0</v>
      </c>
      <c r="F34" s="3"/>
      <c r="G34" s="2"/>
      <c r="H34" s="2"/>
    </row>
    <row r="35" spans="1:9" s="12" customFormat="1" x14ac:dyDescent="0.45">
      <c r="B35" s="11" t="s">
        <v>186</v>
      </c>
      <c r="C35" s="134"/>
      <c r="D35" s="116">
        <v>10</v>
      </c>
      <c r="E35" s="128">
        <f t="shared" si="2"/>
        <v>0</v>
      </c>
      <c r="F35" s="3"/>
      <c r="G35" s="2"/>
      <c r="H35" s="2"/>
    </row>
    <row r="36" spans="1:9" s="12" customFormat="1" x14ac:dyDescent="0.45">
      <c r="B36" s="11" t="s">
        <v>187</v>
      </c>
      <c r="C36" s="134"/>
      <c r="D36" s="24">
        <v>2</v>
      </c>
      <c r="E36" s="128">
        <f t="shared" si="2"/>
        <v>0</v>
      </c>
      <c r="F36" s="3"/>
      <c r="G36" s="2"/>
      <c r="H36" s="2"/>
    </row>
    <row r="37" spans="1:9" s="12" customFormat="1" x14ac:dyDescent="0.45">
      <c r="B37" s="11" t="s">
        <v>188</v>
      </c>
      <c r="C37" s="134"/>
      <c r="D37" s="24">
        <v>35</v>
      </c>
      <c r="E37" s="128">
        <f t="shared" si="2"/>
        <v>0</v>
      </c>
      <c r="F37" s="3"/>
      <c r="G37" s="2"/>
      <c r="H37" s="2"/>
    </row>
    <row r="38" spans="1:9" s="12" customFormat="1" x14ac:dyDescent="0.45">
      <c r="B38" s="11" t="s">
        <v>189</v>
      </c>
      <c r="C38" s="138"/>
      <c r="D38" s="116">
        <v>70</v>
      </c>
      <c r="E38" s="128">
        <f t="shared" si="2"/>
        <v>0</v>
      </c>
      <c r="F38" s="3"/>
      <c r="G38" s="2"/>
      <c r="H38" s="2"/>
    </row>
    <row r="39" spans="1:9" s="12" customFormat="1" x14ac:dyDescent="0.45">
      <c r="B39" s="11" t="s">
        <v>190</v>
      </c>
      <c r="C39" s="138"/>
      <c r="D39" s="116">
        <v>10</v>
      </c>
      <c r="E39" s="128">
        <f t="shared" si="2"/>
        <v>0</v>
      </c>
      <c r="F39" s="3"/>
      <c r="G39" s="2"/>
      <c r="H39" s="2"/>
    </row>
    <row r="40" spans="1:9" s="12" customFormat="1" x14ac:dyDescent="0.45">
      <c r="B40" s="11" t="s">
        <v>191</v>
      </c>
      <c r="C40" s="138"/>
      <c r="D40" s="116">
        <v>1</v>
      </c>
      <c r="E40" s="128">
        <f t="shared" si="2"/>
        <v>0</v>
      </c>
      <c r="F40" s="3"/>
      <c r="G40" s="2"/>
      <c r="H40" s="2"/>
    </row>
    <row r="41" spans="1:9" s="12" customFormat="1" x14ac:dyDescent="0.45">
      <c r="B41" s="11" t="s">
        <v>192</v>
      </c>
      <c r="C41" s="138"/>
      <c r="D41" s="116">
        <v>4</v>
      </c>
      <c r="E41" s="128">
        <f t="shared" si="2"/>
        <v>0</v>
      </c>
      <c r="F41" s="3"/>
      <c r="G41" s="2"/>
      <c r="H41" s="2"/>
    </row>
    <row r="42" spans="1:9" s="12" customFormat="1" x14ac:dyDescent="0.45">
      <c r="B42" s="11" t="s">
        <v>193</v>
      </c>
      <c r="C42" s="138"/>
      <c r="D42" s="116">
        <v>2</v>
      </c>
      <c r="E42" s="128">
        <f t="shared" si="2"/>
        <v>0</v>
      </c>
      <c r="F42" s="3"/>
      <c r="G42" s="2"/>
      <c r="H42" s="2"/>
    </row>
    <row r="43" spans="1:9" s="12" customFormat="1" x14ac:dyDescent="0.45">
      <c r="B43" s="11" t="s">
        <v>194</v>
      </c>
      <c r="C43" s="138"/>
      <c r="D43" s="116">
        <v>4</v>
      </c>
      <c r="E43" s="128">
        <f t="shared" si="2"/>
        <v>0</v>
      </c>
      <c r="F43" s="3"/>
      <c r="G43" s="2"/>
      <c r="H43" s="2"/>
    </row>
    <row r="44" spans="1:9" s="12" customFormat="1" x14ac:dyDescent="0.45">
      <c r="B44" s="11" t="s">
        <v>195</v>
      </c>
      <c r="C44" s="138"/>
      <c r="D44" s="116">
        <v>10</v>
      </c>
      <c r="E44" s="128">
        <f t="shared" si="2"/>
        <v>0</v>
      </c>
      <c r="F44" s="3"/>
      <c r="G44" s="2"/>
      <c r="H44" s="2"/>
    </row>
    <row r="45" spans="1:9" s="12" customFormat="1" x14ac:dyDescent="0.45">
      <c r="B45" s="11" t="s">
        <v>196</v>
      </c>
      <c r="C45" s="134"/>
      <c r="D45" s="24">
        <v>2</v>
      </c>
      <c r="E45" s="128">
        <f t="shared" si="2"/>
        <v>0</v>
      </c>
      <c r="F45" s="3"/>
      <c r="G45" s="2"/>
      <c r="H45" s="2"/>
    </row>
    <row r="46" spans="1:9" s="12" customFormat="1" x14ac:dyDescent="0.45">
      <c r="B46" s="11" t="s">
        <v>197</v>
      </c>
      <c r="C46" s="134"/>
      <c r="D46" s="24">
        <v>4</v>
      </c>
      <c r="E46" s="128">
        <f t="shared" si="2"/>
        <v>0</v>
      </c>
      <c r="F46" s="3"/>
      <c r="G46" s="2"/>
      <c r="H46" s="2"/>
    </row>
    <row r="47" spans="1:9" s="12" customFormat="1" x14ac:dyDescent="0.45">
      <c r="B47" s="11" t="s">
        <v>198</v>
      </c>
      <c r="C47" s="134"/>
      <c r="D47" s="24">
        <v>10</v>
      </c>
      <c r="E47" s="128">
        <f t="shared" si="2"/>
        <v>0</v>
      </c>
      <c r="F47" s="3"/>
      <c r="G47" s="2"/>
      <c r="H47" s="2"/>
    </row>
    <row r="48" spans="1:9" s="2" customFormat="1" ht="17" thickBot="1" x14ac:dyDescent="0.5">
      <c r="A48" s="12"/>
      <c r="B48" s="114" t="s">
        <v>199</v>
      </c>
      <c r="C48" s="136"/>
      <c r="D48" s="25">
        <v>2</v>
      </c>
      <c r="E48" s="129">
        <f t="shared" si="2"/>
        <v>0</v>
      </c>
      <c r="F48" s="3"/>
      <c r="I48" s="12"/>
    </row>
    <row r="49" spans="1:9" s="2" customFormat="1" ht="5.25" customHeight="1" x14ac:dyDescent="0.45">
      <c r="A49" s="5"/>
      <c r="F49" s="3"/>
    </row>
    <row r="50" spans="1:9" s="2" customFormat="1" hidden="1" x14ac:dyDescent="0.45">
      <c r="A50" s="12"/>
      <c r="B50"/>
      <c r="C50"/>
      <c r="D50"/>
      <c r="E50"/>
      <c r="F50" s="3"/>
      <c r="I50" s="12"/>
    </row>
  </sheetData>
  <sheetProtection algorithmName="SHA-512" hashValue="8GHpgKfz4owd/L8CFiTstxz6JzIv56IJOWzEdIDwNBO9kUfPtuzcmTFJxHwEesdzeqernXbT4pAVKNowjrrSPQ==" saltValue="EyXdO0iGfqG6NlBiScgOpg==" spinCount="100000" sheet="1" objects="1" scenarios="1"/>
  <sortState xmlns:xlrd2="http://schemas.microsoft.com/office/spreadsheetml/2017/richdata2" ref="B3:D13">
    <sortCondition ref="B3:B13"/>
  </sortState>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DFCF44-E517-4CD8-9A94-1A0FB042E11A}">
  <dimension ref="A1:K7"/>
  <sheetViews>
    <sheetView workbookViewId="0">
      <selection activeCell="A8" sqref="A8:XFD8"/>
    </sheetView>
  </sheetViews>
  <sheetFormatPr defaultColWidth="0" defaultRowHeight="16.5" zeroHeight="1" x14ac:dyDescent="0.45"/>
  <cols>
    <col min="1" max="1" width="1.83203125" style="12" customWidth="1"/>
    <col min="2" max="2" width="49.33203125" bestFit="1" customWidth="1"/>
    <col min="3" max="5" width="14.58203125" customWidth="1"/>
    <col min="6" max="6" width="14.58203125" style="3" hidden="1" customWidth="1"/>
    <col min="7" max="8" width="14.58203125" style="2" hidden="1" customWidth="1"/>
    <col min="9" max="9" width="1.83203125" style="12" customWidth="1"/>
    <col min="10" max="10" width="14.58203125" hidden="1" customWidth="1"/>
    <col min="11" max="11" width="0" hidden="1" customWidth="1"/>
    <col min="12" max="16384" width="9" hidden="1"/>
  </cols>
  <sheetData>
    <row r="1" spans="1:6" s="2" customFormat="1" ht="5.25" customHeight="1" x14ac:dyDescent="0.45">
      <c r="A1" s="5"/>
      <c r="F1" s="3"/>
    </row>
    <row r="2" spans="1:6" ht="34.5" x14ac:dyDescent="0.45">
      <c r="B2" s="37" t="s">
        <v>200</v>
      </c>
      <c r="C2" s="39" t="s">
        <v>201</v>
      </c>
      <c r="D2" s="39" t="s">
        <v>153</v>
      </c>
      <c r="E2" s="39" t="s">
        <v>146</v>
      </c>
    </row>
    <row r="3" spans="1:6" x14ac:dyDescent="0.45">
      <c r="B3" s="8" t="s">
        <v>202</v>
      </c>
      <c r="C3" s="134"/>
      <c r="D3" s="24">
        <v>224</v>
      </c>
      <c r="E3" s="130">
        <f>C3*D3</f>
        <v>0</v>
      </c>
    </row>
    <row r="4" spans="1:6" x14ac:dyDescent="0.45">
      <c r="B4" s="8" t="s">
        <v>203</v>
      </c>
      <c r="C4" s="134"/>
      <c r="D4" s="24">
        <v>90</v>
      </c>
      <c r="E4" s="130">
        <f>C4*D4</f>
        <v>0</v>
      </c>
    </row>
    <row r="5" spans="1:6" x14ac:dyDescent="0.45">
      <c r="B5" s="8" t="s">
        <v>204</v>
      </c>
      <c r="C5" s="134"/>
      <c r="D5" s="24">
        <f>549*2</f>
        <v>1098</v>
      </c>
      <c r="E5" s="130">
        <f>C5*D5</f>
        <v>0</v>
      </c>
    </row>
    <row r="6" spans="1:6" ht="17" thickBot="1" x14ac:dyDescent="0.5">
      <c r="B6" s="23" t="s">
        <v>205</v>
      </c>
      <c r="C6" s="136"/>
      <c r="D6" s="25">
        <v>68</v>
      </c>
      <c r="E6" s="131">
        <f>C6*D6</f>
        <v>0</v>
      </c>
    </row>
    <row r="7" spans="1:6" s="2" customFormat="1" ht="5.25" customHeight="1" x14ac:dyDescent="0.45">
      <c r="A7" s="5"/>
      <c r="F7" s="3"/>
    </row>
  </sheetData>
  <sheetProtection algorithmName="SHA-512" hashValue="FriGiXcUSERVun9ocEGoYSH5fdAepsp+BxgjLkRhtnm4shmfuT2Low0VGcNaCNegfBebVS41r0xcl4+coCXjUg==" saltValue="AyyfwYmE+cZ02qGi0Iox0w=="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7ACA6B6E10E194695DD9AF935C246FE" ma:contentTypeVersion="4" ma:contentTypeDescription="Een nieuw document maken." ma:contentTypeScope="" ma:versionID="430a89ae077eb1d2ca461537b6dccc22">
  <xsd:schema xmlns:xsd="http://www.w3.org/2001/XMLSchema" xmlns:xs="http://www.w3.org/2001/XMLSchema" xmlns:p="http://schemas.microsoft.com/office/2006/metadata/properties" xmlns:ns2="dde1a4a6-0d24-42cc-a9cc-17d9b71b5f9f" targetNamespace="http://schemas.microsoft.com/office/2006/metadata/properties" ma:root="true" ma:fieldsID="b0c0d858d247a9a67ebf0fa1b0acf856" ns2:_="">
    <xsd:import namespace="dde1a4a6-0d24-42cc-a9cc-17d9b71b5f9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e1a4a6-0d24-42cc-a9cc-17d9b71b5f9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4E2BAC2-A805-4478-8FF0-F4C7F7A3F794}">
  <ds:schemaRefs>
    <ds:schemaRef ds:uri="http://purl.org/dc/terms/"/>
    <ds:schemaRef ds:uri="http://schemas.microsoft.com/office/2006/documentManagement/types"/>
    <ds:schemaRef ds:uri="http://purl.org/dc/elements/1.1/"/>
    <ds:schemaRef ds:uri="http://schemas.microsoft.com/office/2006/metadata/properties"/>
    <ds:schemaRef ds:uri="http://schemas.microsoft.com/office/infopath/2007/PartnerControls"/>
    <ds:schemaRef ds:uri="http://schemas.openxmlformats.org/package/2006/metadata/core-properties"/>
    <ds:schemaRef ds:uri="dde1a4a6-0d24-42cc-a9cc-17d9b71b5f9f"/>
    <ds:schemaRef ds:uri="http://www.w3.org/XML/1998/namespace"/>
    <ds:schemaRef ds:uri="http://purl.org/dc/dcmitype/"/>
  </ds:schemaRefs>
</ds:datastoreItem>
</file>

<file path=customXml/itemProps2.xml><?xml version="1.0" encoding="utf-8"?>
<ds:datastoreItem xmlns:ds="http://schemas.openxmlformats.org/officeDocument/2006/customXml" ds:itemID="{961930D8-9743-488A-A225-B6BC24577EB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de1a4a6-0d24-42cc-a9cc-17d9b71b5f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365BF3A-627A-41B7-BC57-437DB239FE5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10</vt:i4>
      </vt:variant>
    </vt:vector>
  </HeadingPairs>
  <TitlesOfParts>
    <vt:vector size="10" baseType="lpstr">
      <vt:lpstr>Introductie</vt:lpstr>
      <vt:lpstr>Uitgangspunten</vt:lpstr>
      <vt:lpstr>Totaalsom voor beoordeling</vt:lpstr>
      <vt:lpstr>Cluster H &amp; V</vt:lpstr>
      <vt:lpstr>Aanneemsom - Ontvangst</vt:lpstr>
      <vt:lpstr>Aanneemsom - Beveiliging</vt:lpstr>
      <vt:lpstr>Verrekenprijzen - Beveiliging</vt:lpstr>
      <vt:lpstr>Verrekenprijzen - BHV</vt:lpstr>
      <vt:lpstr>Verrekenprijzen - Keuren&amp;ijken</vt:lpstr>
      <vt:lpstr>Regietarieven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Tim van Asch</dc:creator>
  <cp:keywords/>
  <dc:description/>
  <cp:lastModifiedBy>Uiterwijk Winkel, Sjoerd (S.)</cp:lastModifiedBy>
  <cp:revision/>
  <dcterms:created xsi:type="dcterms:W3CDTF">2016-02-12T11:30:34Z</dcterms:created>
  <dcterms:modified xsi:type="dcterms:W3CDTF">2024-07-10T15:34:15Z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0x01010017ACA6B6E10E194695DD9AF935C246FE</vt:lpwstr>
  </property>
  <property fmtid="{D5CDD505-2E9C-101B-9397-08002B2CF9AE}" pid="3" name="MediaServiceImageTags">
    <vt:lpwstr/>
  </property>
</Properties>
</file>