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J:\Project\Smallingerland\2023 EA Ecostations\01 Concept Aanbestedingsdocumenten\Bijlage 3 Inschrijvingstabel\"/>
    </mc:Choice>
  </mc:AlternateContent>
  <bookViews>
    <workbookView xWindow="-25320" yWindow="-120" windowWidth="25440" windowHeight="15390"/>
  </bookViews>
  <sheets>
    <sheet name="Perceel 1" sheetId="1" r:id="rId1"/>
    <sheet name="Perceel 2" sheetId="2" r:id="rId2"/>
    <sheet name="Perceel 3" sheetId="3" r:id="rId3"/>
    <sheet name="Perceel 4" sheetId="4" r:id="rId4"/>
    <sheet name="Perceel 5" sheetId="6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6" l="1"/>
  <c r="E27" i="6" l="1"/>
  <c r="E15" i="6"/>
  <c r="E17" i="6" s="1"/>
  <c r="E10" i="6"/>
  <c r="E11" i="6" s="1"/>
  <c r="E23" i="6" s="1"/>
  <c r="E27" i="2" l="1"/>
  <c r="E10" i="4" l="1"/>
  <c r="E11" i="4" s="1"/>
  <c r="E10" i="3"/>
  <c r="E11" i="3" s="1"/>
  <c r="E10" i="2"/>
  <c r="E11" i="2" s="1"/>
  <c r="E12" i="1" l="1"/>
  <c r="E11" i="1"/>
  <c r="E10" i="1"/>
  <c r="E17" i="1"/>
  <c r="E13" i="1" l="1"/>
  <c r="E34" i="4"/>
  <c r="E35" i="4" l="1"/>
  <c r="E33" i="4"/>
  <c r="E29" i="3"/>
  <c r="E32" i="2"/>
  <c r="E31" i="2"/>
  <c r="E51" i="1"/>
  <c r="E58" i="1"/>
  <c r="E56" i="1"/>
  <c r="E57" i="1"/>
  <c r="E55" i="1"/>
  <c r="E54" i="1"/>
  <c r="E53" i="1"/>
  <c r="E52" i="1"/>
  <c r="E50" i="1"/>
  <c r="E59" i="1" l="1"/>
  <c r="E39" i="4"/>
  <c r="E40" i="4" s="1"/>
  <c r="E33" i="3"/>
  <c r="E34" i="3" s="1"/>
  <c r="E36" i="2"/>
  <c r="E37" i="2" s="1"/>
  <c r="E62" i="1"/>
  <c r="E63" i="1" l="1"/>
  <c r="E30" i="3" l="1"/>
  <c r="E18" i="1"/>
  <c r="E19" i="1"/>
  <c r="E20" i="1"/>
  <c r="E21" i="1"/>
  <c r="E22" i="1"/>
  <c r="E23" i="1"/>
  <c r="E24" i="1"/>
  <c r="E29" i="1"/>
  <c r="E30" i="1"/>
  <c r="E31" i="1"/>
  <c r="E32" i="1"/>
  <c r="E33" i="1"/>
  <c r="E34" i="1"/>
  <c r="E39" i="1"/>
  <c r="E40" i="1"/>
  <c r="E23" i="4"/>
  <c r="E22" i="4"/>
  <c r="E16" i="4"/>
  <c r="E15" i="4"/>
  <c r="E17" i="4"/>
  <c r="E41" i="1" l="1"/>
  <c r="E25" i="1"/>
  <c r="E35" i="1"/>
  <c r="E36" i="4"/>
  <c r="E33" i="2"/>
  <c r="E18" i="4"/>
  <c r="E46" i="1" l="1"/>
  <c r="E24" i="4"/>
  <c r="E25" i="4" s="1"/>
  <c r="E29" i="4" s="1"/>
  <c r="E20" i="3"/>
  <c r="E21" i="3" s="1"/>
  <c r="E15" i="3"/>
  <c r="E16" i="3" s="1"/>
  <c r="E25" i="3" s="1"/>
  <c r="E22" i="2"/>
  <c r="E21" i="2"/>
  <c r="E15" i="2"/>
  <c r="E16" i="2"/>
  <c r="E17" i="2" l="1"/>
  <c r="E23" i="2"/>
</calcChain>
</file>

<file path=xl/sharedStrings.xml><?xml version="1.0" encoding="utf-8"?>
<sst xmlns="http://schemas.openxmlformats.org/spreadsheetml/2006/main" count="329" uniqueCount="101">
  <si>
    <t>Bijlage 3: inschrijvingstabel</t>
  </si>
  <si>
    <t>Transport en verwerking afvalstromen ecostations in gemeente Smallingerland</t>
  </si>
  <si>
    <t>Alleen de gele vakken invullen</t>
  </si>
  <si>
    <t>Transportkosten van de afvalstoffen</t>
  </si>
  <si>
    <t>Transporten per jaar*</t>
  </si>
  <si>
    <t>Prijs per transport</t>
  </si>
  <si>
    <t>Kosten per jaar</t>
  </si>
  <si>
    <t>Vlakglas</t>
  </si>
  <si>
    <t>B-hout</t>
  </si>
  <si>
    <t>C-hout</t>
  </si>
  <si>
    <t>Asbest</t>
  </si>
  <si>
    <t>Gips</t>
  </si>
  <si>
    <t>Gasbeton</t>
  </si>
  <si>
    <t>Dakbedekking</t>
  </si>
  <si>
    <t>Puin</t>
  </si>
  <si>
    <t>Ongescheiden afval B&amp;S</t>
  </si>
  <si>
    <t>Totale transportkosten</t>
  </si>
  <si>
    <t>Inschrijfprijs verwerking</t>
  </si>
  <si>
    <t>Verwerkingskosten van de afvalstoffen**</t>
  </si>
  <si>
    <t>Totale verwerkingskosten</t>
  </si>
  <si>
    <t>Prijs per ton</t>
  </si>
  <si>
    <t>Puntenscore</t>
  </si>
  <si>
    <t>Antwoord (keuzemenu)</t>
  </si>
  <si>
    <t>Diesel Euro 6 norm/EEV</t>
  </si>
  <si>
    <t>Hybride voertuig</t>
  </si>
  <si>
    <t>CNG/LNG</t>
  </si>
  <si>
    <t>Bio CNG/LNG, B100 of HVO100</t>
  </si>
  <si>
    <t>Waterstof/elektrisch rijden</t>
  </si>
  <si>
    <t>&lt;10</t>
  </si>
  <si>
    <t>&lt;20</t>
  </si>
  <si>
    <t>&lt;30</t>
  </si>
  <si>
    <t>&lt;40</t>
  </si>
  <si>
    <t>&gt;50</t>
  </si>
  <si>
    <t>Aldus naar waarheid opgemaakt te ................... op …................. 2023</t>
  </si>
  <si>
    <t>Naam inschrijver:</t>
  </si>
  <si>
    <t>Naam:</t>
  </si>
  <si>
    <t>Functie:</t>
  </si>
  <si>
    <t>Handtekening:</t>
  </si>
  <si>
    <t>PERCEEL 1</t>
  </si>
  <si>
    <t>PERCEEL 2</t>
  </si>
  <si>
    <t>Matrassen</t>
  </si>
  <si>
    <t>Tapijt</t>
  </si>
  <si>
    <t>PERCEEL 3</t>
  </si>
  <si>
    <t>Hard plastic en PVC</t>
  </si>
  <si>
    <t>&lt;50</t>
  </si>
  <si>
    <t>PERCEEL 4</t>
  </si>
  <si>
    <t>Takken</t>
  </si>
  <si>
    <t>Blad en gras gehaald van de Hemmen</t>
  </si>
  <si>
    <t>Stobben</t>
  </si>
  <si>
    <t>PERCEEL 5</t>
  </si>
  <si>
    <t>KCA (incl. drukverpakkingen)</t>
  </si>
  <si>
    <t>Chemische recycling</t>
  </si>
  <si>
    <t>* Selecteer de verwerkingsmethode voor de afvalstroom waarvoor u inschrijft</t>
  </si>
  <si>
    <t>Hergebruik (voorbereiding)</t>
  </si>
  <si>
    <t>Gunningscriterium Duurzaam transport*</t>
  </si>
  <si>
    <t>Op welke brandstof rijden alle in te zetten transportvoertuigen (brandstof ranking Natuur &amp; Milieu 2017)?</t>
  </si>
  <si>
    <t xml:space="preserve">*U dient bij inschrijving de bewijsmiddelen voor de door u opgegeven brandstofvoorziening in te dienen. Indien deze ontbreken is uw score 0. </t>
  </si>
  <si>
    <t>Recycling (niet gelijke/vergelijkbare toepassing)</t>
  </si>
  <si>
    <t>Verbranden</t>
  </si>
  <si>
    <t>Storten/lozen</t>
  </si>
  <si>
    <t>Recycling (gelijke/vergelijkbare toepassing)</t>
  </si>
  <si>
    <t>* Selecteer de verwerkingsmethode voor de afvalstromen waarvoor u inschrijft</t>
  </si>
  <si>
    <t xml:space="preserve">Puntenscore </t>
  </si>
  <si>
    <t xml:space="preserve">Verbranden </t>
  </si>
  <si>
    <t>Inschrijfprijs verwerking hout</t>
  </si>
  <si>
    <t>Kosten per jaar**</t>
  </si>
  <si>
    <t>**In geval van opbrengst voor Opdrachtgever dient Inschrijver een negatief bedrag in te vullen</t>
  </si>
  <si>
    <t>Antwoord (keuzemenu)*</t>
  </si>
  <si>
    <t>* Hoeveelheden zijn indicatief, er kunnen geen rechten aan ontleend worden</t>
  </si>
  <si>
    <t>Gunningscriterium Duurzaam Transport*</t>
  </si>
  <si>
    <t xml:space="preserve">(Nog) niet bekend </t>
  </si>
  <si>
    <t>(Nog) niet bekend</t>
  </si>
  <si>
    <t>Gunningscriterium Verwerking</t>
  </si>
  <si>
    <r>
      <t>Inschrijfprijs transport</t>
    </r>
    <r>
      <rPr>
        <b/>
        <sz val="11"/>
        <color rgb="FFFF0000"/>
        <rFont val="Calibri"/>
        <family val="2"/>
        <scheme val="minor"/>
      </rPr>
      <t/>
    </r>
  </si>
  <si>
    <t>Kosten huur per inzamelmiddel</t>
  </si>
  <si>
    <t>15 m3</t>
  </si>
  <si>
    <t>20 m3</t>
  </si>
  <si>
    <t>40 m3</t>
  </si>
  <si>
    <t>Aantal containers*</t>
  </si>
  <si>
    <t>Prijs per container</t>
  </si>
  <si>
    <t>Totale huur inzamelmiddelen</t>
  </si>
  <si>
    <t>Inschrijfprijs huur inzamelmiddelen</t>
  </si>
  <si>
    <t>Totale inschrijfsom inzamelmiddelen, transport en verwerking (kosten/jaar)</t>
  </si>
  <si>
    <t>Inschrijfprijs transport</t>
  </si>
  <si>
    <t>Ton per jaar*</t>
  </si>
  <si>
    <t>Verwerkingskosten van de afvalstoffen</t>
  </si>
  <si>
    <t>Prijs per kg</t>
  </si>
  <si>
    <t>Transporten per jaar**</t>
  </si>
  <si>
    <t>Kg per jaar**</t>
  </si>
  <si>
    <t>** Hoeveelheden zijn indicatief, er kunnen geen rechten aan ontleend worden</t>
  </si>
  <si>
    <r>
      <rPr>
        <sz val="10"/>
        <color theme="1"/>
        <rFont val="Calibri"/>
        <family val="2"/>
        <scheme val="minor"/>
      </rPr>
      <t>*</t>
    </r>
    <r>
      <rPr>
        <b/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>U dient zelf een inschatting te maken van de benodigde emballage op basis van de gegevens in bijlage C van het programma van eisen.</t>
    </r>
  </si>
  <si>
    <t>Totale inschrijfsom transport en verwerking (kosten/jaar)</t>
  </si>
  <si>
    <t xml:space="preserve">Inschrijfprijs transport </t>
  </si>
  <si>
    <t>Transportkosten inclusief in bruikleen stellen van emballage</t>
  </si>
  <si>
    <t>Totale transport en emballagekosten</t>
  </si>
  <si>
    <t>Kosten/opbrengsten per jaar</t>
  </si>
  <si>
    <t xml:space="preserve">Verwerkingskosten KCA </t>
  </si>
  <si>
    <t>***In geval van opbrengst voor Opdrachtgever dient Inschrijver een negatief bedrag in te vullen</t>
  </si>
  <si>
    <t>Opbrengst voor loodaccu's (per 1-9-2023)***</t>
  </si>
  <si>
    <t>Totale kosten verwerking (- opbrengst loodaccu's)</t>
  </si>
  <si>
    <t>Andere nuttige toepassing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</si>
</sst>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Verdana"/>
      <family val="2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13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4" fillId="0" borderId="0" applyFont="0" applyFill="0" applyBorder="0" applyAlignment="0" applyProtection="0"/>
  </cellStyleXfs>
  <cellXfs count="169">
    <xf numFmtId="0" fontId="0" fillId="0" borderId="0" xfId="0"/>
    <xf numFmtId="0" fontId="11" fillId="6" borderId="11" xfId="0" applyFont="1" applyFill="1" applyBorder="1" applyAlignment="1" applyProtection="1">
      <alignment horizontal="left" vertical="center"/>
      <protection locked="0"/>
    </xf>
    <xf numFmtId="0" fontId="11" fillId="6" borderId="6" xfId="0" applyFont="1" applyFill="1" applyBorder="1" applyAlignment="1" applyProtection="1">
      <alignment horizontal="left" vertical="center"/>
      <protection locked="0"/>
    </xf>
    <xf numFmtId="0" fontId="6" fillId="6" borderId="2" xfId="0" applyFont="1" applyFill="1" applyBorder="1" applyAlignment="1" applyProtection="1">
      <alignment horizontal="left" vertical="center"/>
      <protection locked="0"/>
    </xf>
    <xf numFmtId="0" fontId="6" fillId="6" borderId="3" xfId="0" applyFont="1" applyFill="1" applyBorder="1" applyAlignment="1" applyProtection="1">
      <alignment horizontal="left" vertical="center"/>
      <protection locked="0"/>
    </xf>
    <xf numFmtId="0" fontId="6" fillId="6" borderId="15" xfId="0" applyFont="1" applyFill="1" applyBorder="1" applyAlignment="1" applyProtection="1">
      <alignment horizontal="left" vertical="center"/>
      <protection locked="0"/>
    </xf>
    <xf numFmtId="0" fontId="6" fillId="6" borderId="21" xfId="0" applyFont="1" applyFill="1" applyBorder="1" applyAlignment="1" applyProtection="1">
      <alignment horizontal="left" vertical="center"/>
      <protection locked="0"/>
    </xf>
    <xf numFmtId="0" fontId="6" fillId="6" borderId="27" xfId="0" applyFont="1" applyFill="1" applyBorder="1" applyAlignment="1" applyProtection="1">
      <alignment horizontal="left" vertical="center"/>
      <protection locked="0"/>
    </xf>
    <xf numFmtId="0" fontId="6" fillId="6" borderId="28" xfId="0" applyFont="1" applyFill="1" applyBorder="1" applyAlignment="1" applyProtection="1">
      <alignment horizontal="left" vertical="center"/>
      <protection locked="0"/>
    </xf>
    <xf numFmtId="0" fontId="11" fillId="6" borderId="6" xfId="0" applyFont="1" applyFill="1" applyBorder="1" applyAlignment="1" applyProtection="1">
      <alignment horizontal="left" vertical="center"/>
      <protection locked="0"/>
    </xf>
    <xf numFmtId="0" fontId="11" fillId="6" borderId="7" xfId="0" applyFont="1" applyFill="1" applyBorder="1" applyAlignment="1" applyProtection="1">
      <alignment horizontal="left" vertical="center"/>
      <protection locked="0"/>
    </xf>
    <xf numFmtId="0" fontId="11" fillId="6" borderId="8" xfId="0" applyFont="1" applyFill="1" applyBorder="1" applyAlignment="1" applyProtection="1">
      <alignment horizontal="left" vertical="center"/>
      <protection locked="0"/>
    </xf>
    <xf numFmtId="0" fontId="12" fillId="6" borderId="1" xfId="0" applyFont="1" applyFill="1" applyBorder="1" applyAlignment="1" applyProtection="1">
      <alignment horizontal="left" vertical="center"/>
      <protection locked="0"/>
    </xf>
    <xf numFmtId="0" fontId="12" fillId="6" borderId="10" xfId="0" applyFont="1" applyFill="1" applyBorder="1" applyAlignment="1" applyProtection="1">
      <alignment horizontal="left" vertical="center"/>
      <protection locked="0"/>
    </xf>
    <xf numFmtId="0" fontId="12" fillId="6" borderId="24" xfId="0" applyFont="1" applyFill="1" applyBorder="1" applyAlignment="1" applyProtection="1">
      <alignment horizontal="left" vertical="center"/>
      <protection locked="0"/>
    </xf>
    <xf numFmtId="0" fontId="12" fillId="6" borderId="32" xfId="0" applyFont="1" applyFill="1" applyBorder="1" applyAlignment="1" applyProtection="1">
      <alignment horizontal="left" vertical="center"/>
      <protection locked="0"/>
    </xf>
    <xf numFmtId="0" fontId="6" fillId="6" borderId="1" xfId="0" applyFont="1" applyFill="1" applyBorder="1" applyAlignment="1" applyProtection="1">
      <alignment horizontal="left" vertical="center"/>
      <protection locked="0"/>
    </xf>
    <xf numFmtId="0" fontId="6" fillId="6" borderId="10" xfId="0" applyFont="1" applyFill="1" applyBorder="1" applyAlignment="1" applyProtection="1">
      <alignment horizontal="left" vertical="center"/>
      <protection locked="0"/>
    </xf>
    <xf numFmtId="0" fontId="6" fillId="6" borderId="24" xfId="0" applyFont="1" applyFill="1" applyBorder="1" applyAlignment="1" applyProtection="1">
      <alignment horizontal="left" vertical="center"/>
      <protection locked="0"/>
    </xf>
    <xf numFmtId="0" fontId="6" fillId="6" borderId="32" xfId="0" applyFont="1" applyFill="1" applyBorder="1" applyAlignment="1" applyProtection="1">
      <alignment horizontal="left" vertical="center"/>
      <protection locked="0"/>
    </xf>
    <xf numFmtId="0" fontId="2" fillId="0" borderId="0" xfId="0" applyFont="1" applyProtection="1"/>
    <xf numFmtId="0" fontId="0" fillId="0" borderId="0" xfId="0" applyProtection="1"/>
    <xf numFmtId="0" fontId="1" fillId="0" borderId="0" xfId="0" applyFont="1" applyProtection="1"/>
    <xf numFmtId="0" fontId="1" fillId="0" borderId="0" xfId="0" applyFont="1" applyAlignment="1" applyProtection="1"/>
    <xf numFmtId="0" fontId="1" fillId="2" borderId="6" xfId="0" applyFont="1" applyFill="1" applyBorder="1" applyAlignment="1" applyProtection="1"/>
    <xf numFmtId="0" fontId="1" fillId="2" borderId="7" xfId="0" applyFont="1" applyFill="1" applyBorder="1" applyAlignment="1" applyProtection="1"/>
    <xf numFmtId="0" fontId="1" fillId="2" borderId="8" xfId="0" applyFont="1" applyFill="1" applyBorder="1" applyAlignment="1" applyProtection="1"/>
    <xf numFmtId="0" fontId="4" fillId="0" borderId="33" xfId="0" applyFont="1" applyFill="1" applyBorder="1" applyAlignment="1" applyProtection="1"/>
    <xf numFmtId="0" fontId="4" fillId="0" borderId="2" xfId="0" applyFont="1" applyFill="1" applyBorder="1" applyAlignment="1" applyProtection="1">
      <alignment horizontal="center"/>
    </xf>
    <xf numFmtId="0" fontId="4" fillId="0" borderId="34" xfId="0" applyFont="1" applyFill="1" applyBorder="1" applyAlignment="1" applyProtection="1">
      <alignment horizontal="center"/>
    </xf>
    <xf numFmtId="0" fontId="4" fillId="0" borderId="35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left"/>
    </xf>
    <xf numFmtId="0" fontId="5" fillId="0" borderId="31" xfId="0" applyFont="1" applyBorder="1" applyAlignment="1" applyProtection="1"/>
    <xf numFmtId="0" fontId="5" fillId="0" borderId="1" xfId="0" applyFont="1" applyBorder="1" applyAlignment="1" applyProtection="1">
      <alignment horizontal="center"/>
    </xf>
    <xf numFmtId="44" fontId="5" fillId="0" borderId="10" xfId="1" applyFont="1" applyBorder="1" applyAlignment="1" applyProtection="1">
      <alignment horizontal="center"/>
    </xf>
    <xf numFmtId="0" fontId="1" fillId="0" borderId="26" xfId="0" applyFont="1" applyBorder="1" applyAlignment="1" applyProtection="1">
      <alignment horizontal="left"/>
    </xf>
    <xf numFmtId="0" fontId="1" fillId="0" borderId="27" xfId="0" applyFont="1" applyBorder="1" applyAlignment="1" applyProtection="1">
      <alignment horizontal="left"/>
    </xf>
    <xf numFmtId="44" fontId="1" fillId="0" borderId="27" xfId="1" applyFont="1" applyFill="1" applyBorder="1" applyAlignment="1" applyProtection="1">
      <alignment horizontal="left"/>
    </xf>
    <xf numFmtId="44" fontId="1" fillId="5" borderId="28" xfId="1" applyFont="1" applyFill="1" applyBorder="1" applyAlignment="1" applyProtection="1">
      <alignment horizontal="center"/>
    </xf>
    <xf numFmtId="0" fontId="5" fillId="0" borderId="0" xfId="0" applyFont="1" applyBorder="1" applyProtection="1"/>
    <xf numFmtId="0" fontId="1" fillId="2" borderId="40" xfId="0" applyFont="1" applyFill="1" applyBorder="1" applyAlignment="1" applyProtection="1">
      <alignment horizontal="left"/>
    </xf>
    <xf numFmtId="0" fontId="1" fillId="2" borderId="41" xfId="0" applyFont="1" applyFill="1" applyBorder="1" applyAlignment="1" applyProtection="1">
      <alignment horizontal="left"/>
    </xf>
    <xf numFmtId="0" fontId="1" fillId="2" borderId="42" xfId="0" applyFont="1" applyFill="1" applyBorder="1" applyAlignment="1" applyProtection="1">
      <alignment horizontal="left"/>
    </xf>
    <xf numFmtId="0" fontId="4" fillId="0" borderId="6" xfId="0" applyFont="1" applyBorder="1" applyAlignment="1" applyProtection="1">
      <alignment horizontal="left"/>
    </xf>
    <xf numFmtId="0" fontId="4" fillId="0" borderId="23" xfId="0" applyFont="1" applyBorder="1" applyAlignment="1" applyProtection="1">
      <alignment horizontal="center"/>
    </xf>
    <xf numFmtId="0" fontId="4" fillId="0" borderId="14" xfId="0" applyFont="1" applyBorder="1" applyAlignment="1" applyProtection="1">
      <alignment horizontal="center"/>
    </xf>
    <xf numFmtId="0" fontId="0" fillId="0" borderId="0" xfId="0" applyBorder="1" applyProtection="1"/>
    <xf numFmtId="0" fontId="5" fillId="0" borderId="31" xfId="0" applyFont="1" applyBorder="1" applyAlignment="1" applyProtection="1">
      <alignment horizontal="left"/>
    </xf>
    <xf numFmtId="0" fontId="5" fillId="0" borderId="31" xfId="0" applyFont="1" applyFill="1" applyBorder="1" applyAlignment="1" applyProtection="1">
      <alignment horizontal="left"/>
    </xf>
    <xf numFmtId="44" fontId="1" fillId="0" borderId="27" xfId="1" applyFont="1" applyBorder="1" applyAlignment="1" applyProtection="1">
      <alignment horizontal="left"/>
    </xf>
    <xf numFmtId="0" fontId="4" fillId="0" borderId="1" xfId="0" applyFont="1" applyFill="1" applyBorder="1" applyAlignment="1" applyProtection="1">
      <alignment horizontal="center"/>
    </xf>
    <xf numFmtId="0" fontId="1" fillId="2" borderId="6" xfId="0" applyFont="1" applyFill="1" applyBorder="1" applyAlignment="1" applyProtection="1">
      <alignment horizontal="left"/>
    </xf>
    <xf numFmtId="0" fontId="1" fillId="2" borderId="7" xfId="0" applyFont="1" applyFill="1" applyBorder="1" applyAlignment="1" applyProtection="1">
      <alignment horizontal="left"/>
    </xf>
    <xf numFmtId="0" fontId="1" fillId="2" borderId="8" xfId="0" applyFont="1" applyFill="1" applyBorder="1" applyAlignment="1" applyProtection="1">
      <alignment horizontal="left"/>
    </xf>
    <xf numFmtId="0" fontId="4" fillId="0" borderId="9" xfId="0" applyFont="1" applyBorder="1" applyProtection="1"/>
    <xf numFmtId="0" fontId="4" fillId="0" borderId="1" xfId="0" applyFont="1" applyBorder="1" applyAlignment="1" applyProtection="1">
      <alignment horizontal="center"/>
    </xf>
    <xf numFmtId="0" fontId="4" fillId="0" borderId="10" xfId="0" applyFont="1" applyFill="1" applyBorder="1" applyAlignment="1" applyProtection="1">
      <alignment horizontal="center"/>
    </xf>
    <xf numFmtId="0" fontId="5" fillId="0" borderId="0" xfId="0" applyFont="1" applyProtection="1"/>
    <xf numFmtId="0" fontId="5" fillId="0" borderId="31" xfId="0" applyFont="1" applyFill="1" applyBorder="1" applyProtection="1"/>
    <xf numFmtId="0" fontId="0" fillId="0" borderId="1" xfId="0" applyBorder="1" applyAlignment="1" applyProtection="1">
      <alignment horizontal="center"/>
    </xf>
    <xf numFmtId="44" fontId="0" fillId="0" borderId="10" xfId="1" applyFont="1" applyBorder="1" applyAlignment="1" applyProtection="1">
      <alignment horizontal="center"/>
    </xf>
    <xf numFmtId="0" fontId="5" fillId="0" borderId="31" xfId="0" applyFont="1" applyBorder="1" applyProtection="1"/>
    <xf numFmtId="0" fontId="3" fillId="0" borderId="0" xfId="0" applyFont="1" applyProtection="1"/>
    <xf numFmtId="0" fontId="0" fillId="0" borderId="0" xfId="0" applyAlignment="1" applyProtection="1">
      <alignment vertical="center"/>
    </xf>
    <xf numFmtId="0" fontId="1" fillId="2" borderId="37" xfId="0" applyFont="1" applyFill="1" applyBorder="1" applyAlignment="1" applyProtection="1">
      <alignment horizontal="left" vertical="center"/>
    </xf>
    <xf numFmtId="0" fontId="0" fillId="2" borderId="38" xfId="0" applyFill="1" applyBorder="1" applyAlignment="1" applyProtection="1">
      <alignment horizontal="left" vertical="center"/>
    </xf>
    <xf numFmtId="44" fontId="0" fillId="2" borderId="5" xfId="0" applyNumberFormat="1" applyFill="1" applyBorder="1" applyAlignment="1" applyProtection="1">
      <alignment horizontal="center" vertical="center"/>
    </xf>
    <xf numFmtId="0" fontId="1" fillId="4" borderId="11" xfId="0" applyFont="1" applyFill="1" applyBorder="1" applyProtection="1"/>
    <xf numFmtId="0" fontId="1" fillId="4" borderId="23" xfId="0" applyFont="1" applyFill="1" applyBorder="1" applyAlignment="1" applyProtection="1">
      <alignment horizontal="center"/>
    </xf>
    <xf numFmtId="0" fontId="1" fillId="4" borderId="14" xfId="0" applyFont="1" applyFill="1" applyBorder="1" applyAlignment="1" applyProtection="1">
      <alignment horizontal="center"/>
    </xf>
    <xf numFmtId="0" fontId="5" fillId="0" borderId="10" xfId="0" applyFont="1" applyBorder="1" applyAlignment="1" applyProtection="1">
      <alignment horizontal="center"/>
    </xf>
    <xf numFmtId="0" fontId="5" fillId="0" borderId="26" xfId="0" applyFont="1" applyBorder="1" applyProtection="1"/>
    <xf numFmtId="0" fontId="5" fillId="0" borderId="25" xfId="0" applyFont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5" borderId="20" xfId="0" applyFill="1" applyBorder="1" applyAlignment="1" applyProtection="1">
      <alignment horizontal="center"/>
    </xf>
    <xf numFmtId="0" fontId="1" fillId="4" borderId="12" xfId="0" applyFont="1" applyFill="1" applyBorder="1" applyAlignment="1" applyProtection="1">
      <alignment horizontal="center"/>
    </xf>
    <xf numFmtId="0" fontId="0" fillId="4" borderId="13" xfId="0" applyFill="1" applyBorder="1" applyAlignment="1" applyProtection="1">
      <alignment horizontal="center"/>
    </xf>
    <xf numFmtId="0" fontId="5" fillId="0" borderId="16" xfId="0" applyFont="1" applyBorder="1" applyAlignment="1" applyProtection="1">
      <alignment wrapText="1"/>
    </xf>
    <xf numFmtId="0" fontId="0" fillId="0" borderId="25" xfId="0" applyBorder="1" applyAlignment="1" applyProtection="1">
      <alignment horizontal="center" vertical="center"/>
    </xf>
    <xf numFmtId="0" fontId="9" fillId="0" borderId="0" xfId="0" applyFont="1" applyProtection="1"/>
    <xf numFmtId="0" fontId="12" fillId="0" borderId="9" xfId="0" applyFont="1" applyBorder="1" applyAlignment="1" applyProtection="1">
      <alignment vertical="center"/>
    </xf>
    <xf numFmtId="0" fontId="6" fillId="0" borderId="2" xfId="0" applyFont="1" applyBorder="1" applyAlignment="1" applyProtection="1">
      <alignment horizontal="left" vertical="center"/>
    </xf>
    <xf numFmtId="0" fontId="6" fillId="0" borderId="3" xfId="0" applyFont="1" applyBorder="1" applyAlignment="1" applyProtection="1">
      <alignment horizontal="left" vertical="center"/>
    </xf>
    <xf numFmtId="0" fontId="6" fillId="0" borderId="15" xfId="0" applyFont="1" applyBorder="1" applyAlignment="1" applyProtection="1">
      <alignment horizontal="left" vertical="center"/>
    </xf>
    <xf numFmtId="0" fontId="12" fillId="0" borderId="16" xfId="0" applyFont="1" applyBorder="1" applyAlignment="1" applyProtection="1">
      <alignment vertical="top"/>
    </xf>
    <xf numFmtId="0" fontId="0" fillId="0" borderId="0" xfId="0" applyFont="1" applyProtection="1"/>
    <xf numFmtId="44" fontId="5" fillId="3" borderId="1" xfId="1" applyFont="1" applyFill="1" applyBorder="1" applyAlignment="1" applyProtection="1">
      <alignment horizontal="center"/>
      <protection locked="0"/>
    </xf>
    <xf numFmtId="44" fontId="5" fillId="3" borderId="0" xfId="1" applyFont="1" applyFill="1" applyBorder="1" applyAlignment="1" applyProtection="1">
      <alignment horizontal="center"/>
      <protection locked="0"/>
    </xf>
    <xf numFmtId="44" fontId="0" fillId="3" borderId="1" xfId="1" applyFont="1" applyFill="1" applyBorder="1" applyAlignment="1" applyProtection="1">
      <alignment horizontal="center"/>
      <protection locked="0"/>
    </xf>
    <xf numFmtId="0" fontId="5" fillId="3" borderId="17" xfId="0" applyFont="1" applyFill="1" applyBorder="1" applyAlignment="1" applyProtection="1">
      <alignment horizontal="center"/>
      <protection locked="0"/>
    </xf>
    <xf numFmtId="0" fontId="5" fillId="3" borderId="18" xfId="0" applyFont="1" applyFill="1" applyBorder="1" applyAlignment="1" applyProtection="1">
      <alignment horizontal="center"/>
      <protection locked="0"/>
    </xf>
    <xf numFmtId="0" fontId="5" fillId="3" borderId="2" xfId="0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 applyProtection="1">
      <alignment horizontal="center"/>
      <protection locked="0"/>
    </xf>
    <xf numFmtId="0" fontId="5" fillId="3" borderId="21" xfId="0" applyFont="1" applyFill="1" applyBorder="1" applyAlignment="1" applyProtection="1">
      <alignment horizontal="center"/>
      <protection locked="0"/>
    </xf>
    <xf numFmtId="0" fontId="5" fillId="3" borderId="22" xfId="0" applyFont="1" applyFill="1" applyBorder="1" applyAlignment="1" applyProtection="1">
      <alignment horizontal="center"/>
      <protection locked="0"/>
    </xf>
    <xf numFmtId="0" fontId="5" fillId="3" borderId="21" xfId="0" applyFont="1" applyFill="1" applyBorder="1" applyAlignment="1" applyProtection="1">
      <alignment horizontal="center" vertical="center"/>
      <protection locked="0"/>
    </xf>
    <xf numFmtId="0" fontId="0" fillId="3" borderId="22" xfId="0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left" vertical="center"/>
      <protection locked="0"/>
    </xf>
    <xf numFmtId="0" fontId="6" fillId="6" borderId="8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center"/>
    </xf>
    <xf numFmtId="0" fontId="4" fillId="0" borderId="10" xfId="0" applyFont="1" applyBorder="1" applyAlignment="1" applyProtection="1">
      <alignment horizontal="center"/>
    </xf>
    <xf numFmtId="0" fontId="5" fillId="0" borderId="9" xfId="0" applyFont="1" applyBorder="1" applyProtection="1"/>
    <xf numFmtId="44" fontId="8" fillId="5" borderId="28" xfId="1" applyFont="1" applyFill="1" applyBorder="1" applyAlignment="1" applyProtection="1">
      <alignment horizontal="center"/>
    </xf>
    <xf numFmtId="0" fontId="1" fillId="2" borderId="6" xfId="0" applyFont="1" applyFill="1" applyBorder="1" applyAlignment="1" applyProtection="1"/>
    <xf numFmtId="0" fontId="1" fillId="2" borderId="7" xfId="0" applyFont="1" applyFill="1" applyBorder="1" applyAlignment="1" applyProtection="1"/>
    <xf numFmtId="0" fontId="1" fillId="2" borderId="8" xfId="0" applyFont="1" applyFill="1" applyBorder="1" applyAlignment="1" applyProtection="1"/>
    <xf numFmtId="0" fontId="4" fillId="0" borderId="31" xfId="0" applyFont="1" applyBorder="1" applyProtection="1"/>
    <xf numFmtId="0" fontId="1" fillId="2" borderId="6" xfId="0" applyFont="1" applyFill="1" applyBorder="1" applyAlignment="1" applyProtection="1">
      <alignment horizontal="left" vertical="center"/>
    </xf>
    <xf numFmtId="0" fontId="0" fillId="2" borderId="7" xfId="0" applyFill="1" applyBorder="1" applyAlignment="1" applyProtection="1">
      <alignment horizontal="left" vertical="center"/>
    </xf>
    <xf numFmtId="44" fontId="0" fillId="2" borderId="5" xfId="1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/>
    </xf>
    <xf numFmtId="0" fontId="0" fillId="0" borderId="0" xfId="0" applyAlignment="1" applyProtection="1">
      <alignment horizontal="left"/>
    </xf>
    <xf numFmtId="0" fontId="1" fillId="4" borderId="13" xfId="0" applyFont="1" applyFill="1" applyBorder="1" applyAlignment="1" applyProtection="1">
      <alignment horizontal="center"/>
    </xf>
    <xf numFmtId="0" fontId="0" fillId="0" borderId="10" xfId="0" applyBorder="1" applyAlignment="1" applyProtection="1">
      <alignment horizontal="center"/>
    </xf>
    <xf numFmtId="0" fontId="0" fillId="0" borderId="25" xfId="0" applyBorder="1" applyAlignment="1" applyProtection="1">
      <alignment horizontal="center"/>
    </xf>
    <xf numFmtId="0" fontId="1" fillId="5" borderId="20" xfId="0" applyFont="1" applyFill="1" applyBorder="1" applyAlignment="1" applyProtection="1">
      <alignment horizontal="center"/>
    </xf>
    <xf numFmtId="0" fontId="1" fillId="4" borderId="11" xfId="0" applyFont="1" applyFill="1" applyBorder="1" applyAlignment="1" applyProtection="1"/>
    <xf numFmtId="0" fontId="5" fillId="0" borderId="16" xfId="0" applyFont="1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center"/>
    </xf>
    <xf numFmtId="0" fontId="12" fillId="0" borderId="2" xfId="0" applyFont="1" applyBorder="1" applyAlignment="1" applyProtection="1">
      <alignment horizontal="left" vertical="center"/>
    </xf>
    <xf numFmtId="0" fontId="12" fillId="0" borderId="3" xfId="0" applyFont="1" applyBorder="1" applyAlignment="1" applyProtection="1">
      <alignment horizontal="left" vertical="center"/>
    </xf>
    <xf numFmtId="0" fontId="12" fillId="0" borderId="15" xfId="0" applyFont="1" applyBorder="1" applyAlignment="1" applyProtection="1">
      <alignment horizontal="left" vertical="center"/>
    </xf>
    <xf numFmtId="0" fontId="12" fillId="0" borderId="2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horizontal="center" vertical="center"/>
    </xf>
    <xf numFmtId="0" fontId="12" fillId="0" borderId="15" xfId="0" applyFont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vertical="top"/>
    </xf>
    <xf numFmtId="44" fontId="0" fillId="3" borderId="0" xfId="1" applyFont="1" applyFill="1" applyAlignment="1" applyProtection="1">
      <alignment horizontal="center"/>
      <protection locked="0"/>
    </xf>
    <xf numFmtId="0" fontId="5" fillId="3" borderId="24" xfId="0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44" fontId="1" fillId="0" borderId="3" xfId="1" applyFont="1" applyBorder="1" applyAlignment="1" applyProtection="1">
      <alignment horizontal="left"/>
    </xf>
    <xf numFmtId="44" fontId="1" fillId="5" borderId="4" xfId="1" applyFont="1" applyFill="1" applyBorder="1" applyAlignment="1" applyProtection="1">
      <alignment horizontal="center"/>
    </xf>
    <xf numFmtId="0" fontId="0" fillId="2" borderId="7" xfId="0" applyFill="1" applyBorder="1" applyAlignment="1" applyProtection="1">
      <alignment horizontal="left"/>
    </xf>
    <xf numFmtId="0" fontId="0" fillId="2" borderId="8" xfId="0" applyFill="1" applyBorder="1" applyAlignment="1" applyProtection="1">
      <alignment horizontal="left"/>
    </xf>
    <xf numFmtId="0" fontId="1" fillId="4" borderId="6" xfId="0" applyFont="1" applyFill="1" applyBorder="1" applyProtection="1"/>
    <xf numFmtId="0" fontId="5" fillId="0" borderId="26" xfId="0" applyFont="1" applyBorder="1" applyAlignment="1" applyProtection="1">
      <alignment horizontal="left"/>
    </xf>
    <xf numFmtId="0" fontId="1" fillId="4" borderId="6" xfId="0" applyFont="1" applyFill="1" applyBorder="1" applyAlignment="1" applyProtection="1"/>
    <xf numFmtId="0" fontId="3" fillId="0" borderId="0" xfId="0" applyFont="1" applyFill="1" applyBorder="1" applyProtection="1"/>
    <xf numFmtId="0" fontId="0" fillId="0" borderId="0" xfId="0" applyFill="1" applyBorder="1" applyProtection="1"/>
    <xf numFmtId="0" fontId="6" fillId="0" borderId="1" xfId="0" applyFont="1" applyBorder="1" applyAlignment="1" applyProtection="1">
      <alignment horizontal="left" vertical="center"/>
    </xf>
    <xf numFmtId="0" fontId="6" fillId="0" borderId="10" xfId="0" applyFont="1" applyBorder="1" applyAlignment="1" applyProtection="1">
      <alignment horizontal="left" vertical="center"/>
    </xf>
    <xf numFmtId="0" fontId="6" fillId="6" borderId="14" xfId="0" applyFont="1" applyFill="1" applyBorder="1" applyAlignment="1" applyProtection="1">
      <alignment horizontal="left" vertical="center"/>
      <protection locked="0"/>
    </xf>
    <xf numFmtId="0" fontId="6" fillId="6" borderId="23" xfId="0" applyFont="1" applyFill="1" applyBorder="1" applyAlignment="1" applyProtection="1">
      <alignment horizontal="left" vertical="center"/>
      <protection locked="0"/>
    </xf>
    <xf numFmtId="0" fontId="5" fillId="3" borderId="29" xfId="0" applyFont="1" applyFill="1" applyBorder="1" applyAlignment="1" applyProtection="1">
      <alignment horizontal="center"/>
      <protection locked="0"/>
    </xf>
    <xf numFmtId="0" fontId="5" fillId="3" borderId="30" xfId="0" applyFont="1" applyFill="1" applyBorder="1" applyAlignment="1" applyProtection="1">
      <alignment horizontal="center"/>
      <protection locked="0"/>
    </xf>
    <xf numFmtId="44" fontId="5" fillId="3" borderId="1" xfId="1" applyFont="1" applyFill="1" applyBorder="1" applyProtection="1">
      <protection locked="0"/>
    </xf>
    <xf numFmtId="0" fontId="0" fillId="0" borderId="1" xfId="0" applyFont="1" applyBorder="1" applyAlignment="1" applyProtection="1">
      <alignment horizontal="center"/>
    </xf>
    <xf numFmtId="44" fontId="4" fillId="0" borderId="10" xfId="1" applyFont="1" applyBorder="1" applyAlignment="1" applyProtection="1">
      <alignment horizontal="center"/>
    </xf>
    <xf numFmtId="0" fontId="13" fillId="0" borderId="31" xfId="0" applyFont="1" applyBorder="1" applyProtection="1"/>
    <xf numFmtId="44" fontId="4" fillId="3" borderId="1" xfId="1" applyFont="1" applyFill="1" applyBorder="1" applyAlignment="1" applyProtection="1">
      <alignment horizontal="center"/>
      <protection locked="0"/>
    </xf>
    <xf numFmtId="44" fontId="0" fillId="3" borderId="1" xfId="1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3" borderId="24" xfId="0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3" fontId="0" fillId="0" borderId="1" xfId="0" applyNumberFormat="1" applyBorder="1" applyAlignment="1" applyProtection="1">
      <alignment horizontal="center"/>
    </xf>
    <xf numFmtId="0" fontId="5" fillId="0" borderId="39" xfId="0" applyFont="1" applyBorder="1" applyProtection="1"/>
    <xf numFmtId="0" fontId="4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0" fillId="2" borderId="7" xfId="0" applyFill="1" applyBorder="1" applyAlignment="1" applyProtection="1">
      <alignment horizontal="left"/>
    </xf>
    <xf numFmtId="0" fontId="1" fillId="4" borderId="23" xfId="0" applyFont="1" applyFill="1" applyBorder="1" applyAlignment="1" applyProtection="1"/>
    <xf numFmtId="0" fontId="5" fillId="0" borderId="26" xfId="0" applyFont="1" applyBorder="1" applyAlignment="1" applyProtection="1">
      <alignment vertical="center" wrapText="1"/>
    </xf>
    <xf numFmtId="0" fontId="5" fillId="0" borderId="36" xfId="0" applyFont="1" applyFill="1" applyBorder="1" applyAlignment="1" applyProtection="1">
      <alignment horizontal="center" vertical="center"/>
    </xf>
    <xf numFmtId="44" fontId="0" fillId="3" borderId="19" xfId="1" applyFont="1" applyFill="1" applyBorder="1" applyProtection="1">
      <protection locked="0"/>
    </xf>
    <xf numFmtId="0" fontId="5" fillId="3" borderId="22" xfId="0" applyFont="1" applyFill="1" applyBorder="1" applyAlignment="1" applyProtection="1">
      <alignment horizontal="center"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</xdr:colOff>
      <xdr:row>1</xdr:row>
      <xdr:rowOff>9525</xdr:rowOff>
    </xdr:from>
    <xdr:to>
      <xdr:col>8</xdr:col>
      <xdr:colOff>66675</xdr:colOff>
      <xdr:row>3</xdr:row>
      <xdr:rowOff>95250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C7632D3-E59F-5B41-65B3-805E66772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0" y="200025"/>
          <a:ext cx="3619500" cy="7334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</xdr:colOff>
      <xdr:row>0</xdr:row>
      <xdr:rowOff>152400</xdr:rowOff>
    </xdr:from>
    <xdr:to>
      <xdr:col>5</xdr:col>
      <xdr:colOff>88618</xdr:colOff>
      <xdr:row>4</xdr:row>
      <xdr:rowOff>77175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B74E11A-A9F9-4EF0-9270-A73B886AC3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1" y="152400"/>
          <a:ext cx="3403317" cy="734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95250</xdr:rowOff>
    </xdr:from>
    <xdr:to>
      <xdr:col>5</xdr:col>
      <xdr:colOff>123825</xdr:colOff>
      <xdr:row>4</xdr:row>
      <xdr:rowOff>14640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FB9F85B-68D1-43BF-92F4-4C2F598C6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57925" y="95250"/>
          <a:ext cx="3505200" cy="7290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1396999</xdr:colOff>
      <xdr:row>0</xdr:row>
      <xdr:rowOff>99786</xdr:rowOff>
    </xdr:from>
    <xdr:to>
      <xdr:col>5</xdr:col>
      <xdr:colOff>69396</xdr:colOff>
      <xdr:row>4</xdr:row>
      <xdr:rowOff>19176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FB9F85B-68D1-43BF-92F4-4C2F598C6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31428" y="99786"/>
          <a:ext cx="3670754" cy="6995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</xdr:colOff>
      <xdr:row>0</xdr:row>
      <xdr:rowOff>142875</xdr:rowOff>
    </xdr:from>
    <xdr:to>
      <xdr:col>4</xdr:col>
      <xdr:colOff>1430103</xdr:colOff>
      <xdr:row>3</xdr:row>
      <xdr:rowOff>133350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9A903E4-613C-4372-9F7B-D9473CC0E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1651" y="142875"/>
          <a:ext cx="3190866" cy="59372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Rosanne Wahl | JMA" id="{783EA01C-3EFE-46DB-A9E4-DFFE6EE44D0F}" userId="S::Rosanne.Wahl@jma.nl::f94e27d0-86bc-4027-acc2-46c1bdee35f1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7" dT="2023-08-04T08:09:13.52" personId="{783EA01C-3EFE-46DB-A9E4-DFFE6EE44D0F}" id="{870FD999-EB74-49ED-9F93-D2831654147B}">
    <text>Nog een extra tabel met huur inzamelmiddel erbij?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75"/>
  <sheetViews>
    <sheetView tabSelected="1" zoomScale="85" zoomScaleNormal="85" workbookViewId="0">
      <selection activeCell="D10" sqref="D10"/>
    </sheetView>
  </sheetViews>
  <sheetFormatPr defaultRowHeight="15" x14ac:dyDescent="0.25"/>
  <cols>
    <col min="1" max="1" width="9.140625" style="21"/>
    <col min="2" max="2" width="65.42578125" style="21" customWidth="1"/>
    <col min="3" max="3" width="19.42578125" style="21" customWidth="1"/>
    <col min="4" max="4" width="24.7109375" style="21" customWidth="1"/>
    <col min="5" max="5" width="19.5703125" style="21" customWidth="1"/>
    <col min="6" max="6" width="9.140625" style="21"/>
    <col min="7" max="7" width="53.85546875" style="21" hidden="1" customWidth="1"/>
    <col min="8" max="8" width="9.140625" style="21" hidden="1" customWidth="1"/>
    <col min="9" max="9" width="9.140625" style="21" customWidth="1"/>
    <col min="10" max="16384" width="9.140625" style="21"/>
  </cols>
  <sheetData>
    <row r="2" spans="2:7" ht="27.75" customHeight="1" x14ac:dyDescent="0.3">
      <c r="B2" s="20" t="s">
        <v>0</v>
      </c>
    </row>
    <row r="3" spans="2:7" ht="23.25" customHeight="1" x14ac:dyDescent="0.25">
      <c r="B3" s="22" t="s">
        <v>1</v>
      </c>
    </row>
    <row r="4" spans="2:7" x14ac:dyDescent="0.25">
      <c r="B4" s="22"/>
    </row>
    <row r="5" spans="2:7" x14ac:dyDescent="0.25">
      <c r="B5" s="22" t="s">
        <v>2</v>
      </c>
    </row>
    <row r="6" spans="2:7" x14ac:dyDescent="0.25">
      <c r="B6" s="23"/>
    </row>
    <row r="7" spans="2:7" ht="15.75" thickBot="1" x14ac:dyDescent="0.3">
      <c r="B7" s="22" t="s">
        <v>38</v>
      </c>
    </row>
    <row r="8" spans="2:7" x14ac:dyDescent="0.25">
      <c r="B8" s="24" t="s">
        <v>81</v>
      </c>
      <c r="C8" s="25"/>
      <c r="D8" s="25"/>
      <c r="E8" s="26"/>
    </row>
    <row r="9" spans="2:7" x14ac:dyDescent="0.25">
      <c r="B9" s="27" t="s">
        <v>74</v>
      </c>
      <c r="C9" s="28" t="s">
        <v>78</v>
      </c>
      <c r="D9" s="29" t="s">
        <v>79</v>
      </c>
      <c r="E9" s="30" t="s">
        <v>6</v>
      </c>
      <c r="F9" s="31"/>
    </row>
    <row r="10" spans="2:7" x14ac:dyDescent="0.25">
      <c r="B10" s="32" t="s">
        <v>75</v>
      </c>
      <c r="C10" s="33">
        <v>3</v>
      </c>
      <c r="D10" s="86"/>
      <c r="E10" s="34">
        <f t="shared" ref="E10:E12" si="0">C10*D10</f>
        <v>0</v>
      </c>
    </row>
    <row r="11" spans="2:7" x14ac:dyDescent="0.25">
      <c r="B11" s="32" t="s">
        <v>76</v>
      </c>
      <c r="C11" s="33">
        <v>3</v>
      </c>
      <c r="D11" s="86"/>
      <c r="E11" s="34">
        <f t="shared" si="0"/>
        <v>0</v>
      </c>
    </row>
    <row r="12" spans="2:7" x14ac:dyDescent="0.25">
      <c r="B12" s="32" t="s">
        <v>77</v>
      </c>
      <c r="C12" s="33">
        <v>9</v>
      </c>
      <c r="D12" s="86"/>
      <c r="E12" s="34">
        <f t="shared" si="0"/>
        <v>0</v>
      </c>
    </row>
    <row r="13" spans="2:7" ht="15.75" thickBot="1" x14ac:dyDescent="0.3">
      <c r="B13" s="35" t="s">
        <v>80</v>
      </c>
      <c r="C13" s="36"/>
      <c r="D13" s="37"/>
      <c r="E13" s="38">
        <f>SUM(E10:E12)</f>
        <v>0</v>
      </c>
      <c r="G13" s="39"/>
    </row>
    <row r="14" spans="2:7" ht="15.75" thickBot="1" x14ac:dyDescent="0.3">
      <c r="G14" s="39"/>
    </row>
    <row r="15" spans="2:7" ht="15.75" thickBot="1" x14ac:dyDescent="0.3">
      <c r="B15" s="40" t="s">
        <v>73</v>
      </c>
      <c r="C15" s="41"/>
      <c r="D15" s="41"/>
      <c r="E15" s="42"/>
      <c r="G15" s="39"/>
    </row>
    <row r="16" spans="2:7" x14ac:dyDescent="0.25">
      <c r="B16" s="43" t="s">
        <v>3</v>
      </c>
      <c r="C16" s="44" t="s">
        <v>4</v>
      </c>
      <c r="D16" s="44" t="s">
        <v>5</v>
      </c>
      <c r="E16" s="45" t="s">
        <v>6</v>
      </c>
      <c r="G16" s="46"/>
    </row>
    <row r="17" spans="2:7" x14ac:dyDescent="0.25">
      <c r="B17" s="47" t="s">
        <v>10</v>
      </c>
      <c r="C17" s="33">
        <v>10</v>
      </c>
      <c r="D17" s="86"/>
      <c r="E17" s="34">
        <f>C17*D17</f>
        <v>0</v>
      </c>
      <c r="G17" s="46"/>
    </row>
    <row r="18" spans="2:7" x14ac:dyDescent="0.25">
      <c r="B18" s="48" t="s">
        <v>8</v>
      </c>
      <c r="C18" s="33">
        <v>234</v>
      </c>
      <c r="D18" s="87"/>
      <c r="E18" s="34">
        <f t="shared" ref="E18:E24" si="1">C18*D18</f>
        <v>0</v>
      </c>
      <c r="G18" s="46"/>
    </row>
    <row r="19" spans="2:7" x14ac:dyDescent="0.25">
      <c r="B19" s="47" t="s">
        <v>9</v>
      </c>
      <c r="C19" s="33">
        <v>45</v>
      </c>
      <c r="D19" s="86"/>
      <c r="E19" s="34">
        <f t="shared" si="1"/>
        <v>0</v>
      </c>
    </row>
    <row r="20" spans="2:7" x14ac:dyDescent="0.25">
      <c r="B20" s="47" t="s">
        <v>13</v>
      </c>
      <c r="C20" s="33">
        <v>5</v>
      </c>
      <c r="D20" s="86"/>
      <c r="E20" s="34">
        <f t="shared" si="1"/>
        <v>0</v>
      </c>
    </row>
    <row r="21" spans="2:7" x14ac:dyDescent="0.25">
      <c r="B21" s="47" t="s">
        <v>12</v>
      </c>
      <c r="C21" s="33">
        <v>5</v>
      </c>
      <c r="D21" s="86"/>
      <c r="E21" s="34">
        <f t="shared" si="1"/>
        <v>0</v>
      </c>
    </row>
    <row r="22" spans="2:7" x14ac:dyDescent="0.25">
      <c r="B22" s="47" t="s">
        <v>11</v>
      </c>
      <c r="C22" s="33">
        <v>45</v>
      </c>
      <c r="D22" s="86"/>
      <c r="E22" s="34">
        <f t="shared" si="1"/>
        <v>0</v>
      </c>
    </row>
    <row r="23" spans="2:7" x14ac:dyDescent="0.25">
      <c r="B23" s="47" t="s">
        <v>15</v>
      </c>
      <c r="C23" s="33">
        <v>54</v>
      </c>
      <c r="D23" s="86"/>
      <c r="E23" s="34">
        <f t="shared" si="1"/>
        <v>0</v>
      </c>
    </row>
    <row r="24" spans="2:7" x14ac:dyDescent="0.25">
      <c r="B24" s="47" t="s">
        <v>14</v>
      </c>
      <c r="C24" s="33">
        <v>123</v>
      </c>
      <c r="D24" s="86"/>
      <c r="E24" s="34">
        <f t="shared" si="1"/>
        <v>0</v>
      </c>
    </row>
    <row r="25" spans="2:7" ht="15.75" thickBot="1" x14ac:dyDescent="0.3">
      <c r="B25" s="35" t="s">
        <v>16</v>
      </c>
      <c r="C25" s="36"/>
      <c r="D25" s="49"/>
      <c r="E25" s="38">
        <f>SUM(E17:E24)</f>
        <v>0</v>
      </c>
    </row>
    <row r="26" spans="2:7" ht="15.75" thickBot="1" x14ac:dyDescent="0.3"/>
    <row r="27" spans="2:7" x14ac:dyDescent="0.25">
      <c r="B27" s="24" t="s">
        <v>17</v>
      </c>
      <c r="C27" s="25"/>
      <c r="D27" s="25"/>
      <c r="E27" s="26"/>
    </row>
    <row r="28" spans="2:7" x14ac:dyDescent="0.25">
      <c r="B28" s="27" t="s">
        <v>18</v>
      </c>
      <c r="C28" s="50" t="s">
        <v>84</v>
      </c>
      <c r="D28" s="29" t="s">
        <v>20</v>
      </c>
      <c r="E28" s="30" t="s">
        <v>6</v>
      </c>
    </row>
    <row r="29" spans="2:7" x14ac:dyDescent="0.25">
      <c r="B29" s="32" t="s">
        <v>10</v>
      </c>
      <c r="C29" s="33">
        <v>47</v>
      </c>
      <c r="D29" s="86"/>
      <c r="E29" s="34">
        <f>C29*D29</f>
        <v>0</v>
      </c>
    </row>
    <row r="30" spans="2:7" x14ac:dyDescent="0.25">
      <c r="B30" s="32" t="s">
        <v>13</v>
      </c>
      <c r="C30" s="33">
        <v>72</v>
      </c>
      <c r="D30" s="86"/>
      <c r="E30" s="34">
        <f t="shared" ref="E30:E34" si="2">C30*D30</f>
        <v>0</v>
      </c>
    </row>
    <row r="31" spans="2:7" x14ac:dyDescent="0.25">
      <c r="B31" s="32" t="s">
        <v>12</v>
      </c>
      <c r="C31" s="33">
        <v>28</v>
      </c>
      <c r="D31" s="86"/>
      <c r="E31" s="34">
        <f t="shared" si="2"/>
        <v>0</v>
      </c>
    </row>
    <row r="32" spans="2:7" x14ac:dyDescent="0.25">
      <c r="B32" s="32" t="s">
        <v>11</v>
      </c>
      <c r="C32" s="33">
        <v>203</v>
      </c>
      <c r="D32" s="86"/>
      <c r="E32" s="34">
        <f t="shared" si="2"/>
        <v>0</v>
      </c>
    </row>
    <row r="33" spans="2:8" x14ac:dyDescent="0.25">
      <c r="B33" s="32" t="s">
        <v>15</v>
      </c>
      <c r="C33" s="33">
        <v>84</v>
      </c>
      <c r="D33" s="86"/>
      <c r="E33" s="34">
        <f t="shared" si="2"/>
        <v>0</v>
      </c>
    </row>
    <row r="34" spans="2:8" x14ac:dyDescent="0.25">
      <c r="B34" s="32" t="s">
        <v>14</v>
      </c>
      <c r="C34" s="33">
        <v>3375</v>
      </c>
      <c r="D34" s="86"/>
      <c r="E34" s="34">
        <f t="shared" si="2"/>
        <v>0</v>
      </c>
    </row>
    <row r="35" spans="2:8" ht="15.75" thickBot="1" x14ac:dyDescent="0.3">
      <c r="B35" s="35" t="s">
        <v>19</v>
      </c>
      <c r="C35" s="36"/>
      <c r="D35" s="37"/>
      <c r="E35" s="38">
        <f>SUM(E29:E34)</f>
        <v>0</v>
      </c>
    </row>
    <row r="36" spans="2:8" ht="15.75" thickBot="1" x14ac:dyDescent="0.3"/>
    <row r="37" spans="2:8" x14ac:dyDescent="0.25">
      <c r="B37" s="51" t="s">
        <v>64</v>
      </c>
      <c r="C37" s="52"/>
      <c r="D37" s="52"/>
      <c r="E37" s="53"/>
    </row>
    <row r="38" spans="2:8" x14ac:dyDescent="0.25">
      <c r="B38" s="54" t="s">
        <v>85</v>
      </c>
      <c r="C38" s="50" t="s">
        <v>84</v>
      </c>
      <c r="D38" s="55" t="s">
        <v>20</v>
      </c>
      <c r="E38" s="56" t="s">
        <v>65</v>
      </c>
      <c r="G38" s="57" t="s">
        <v>53</v>
      </c>
      <c r="H38" s="57">
        <v>15</v>
      </c>
    </row>
    <row r="39" spans="2:8" x14ac:dyDescent="0.25">
      <c r="B39" s="58" t="s">
        <v>8</v>
      </c>
      <c r="C39" s="59">
        <v>2809</v>
      </c>
      <c r="D39" s="88"/>
      <c r="E39" s="60">
        <f>C39*D39</f>
        <v>0</v>
      </c>
      <c r="G39" s="57" t="s">
        <v>60</v>
      </c>
      <c r="H39" s="57">
        <v>13</v>
      </c>
    </row>
    <row r="40" spans="2:8" x14ac:dyDescent="0.25">
      <c r="B40" s="61" t="s">
        <v>9</v>
      </c>
      <c r="C40" s="59">
        <v>283</v>
      </c>
      <c r="D40" s="88"/>
      <c r="E40" s="60">
        <f t="shared" ref="E40" si="3">C40*D40</f>
        <v>0</v>
      </c>
      <c r="G40" s="57" t="s">
        <v>57</v>
      </c>
      <c r="H40" s="57">
        <v>11</v>
      </c>
    </row>
    <row r="41" spans="2:8" ht="15.75" thickBot="1" x14ac:dyDescent="0.3">
      <c r="B41" s="35" t="s">
        <v>19</v>
      </c>
      <c r="C41" s="36"/>
      <c r="D41" s="49"/>
      <c r="E41" s="38">
        <f>SUM(E39:E40)</f>
        <v>0</v>
      </c>
      <c r="G41" s="57" t="s">
        <v>51</v>
      </c>
      <c r="H41" s="57">
        <v>9</v>
      </c>
    </row>
    <row r="42" spans="2:8" x14ac:dyDescent="0.25">
      <c r="B42" s="62" t="s">
        <v>68</v>
      </c>
      <c r="C42" s="63"/>
      <c r="G42" s="57" t="s">
        <v>100</v>
      </c>
      <c r="H42" s="57">
        <v>5</v>
      </c>
    </row>
    <row r="43" spans="2:8" x14ac:dyDescent="0.25">
      <c r="B43" s="62" t="s">
        <v>66</v>
      </c>
      <c r="G43" s="57" t="s">
        <v>58</v>
      </c>
      <c r="H43" s="57">
        <v>1</v>
      </c>
    </row>
    <row r="44" spans="2:8" x14ac:dyDescent="0.25">
      <c r="B44" s="62"/>
      <c r="G44" s="57" t="s">
        <v>59</v>
      </c>
      <c r="H44" s="57">
        <v>0</v>
      </c>
    </row>
    <row r="45" spans="2:8" ht="15.75" thickBot="1" x14ac:dyDescent="0.3">
      <c r="G45" s="57" t="s">
        <v>71</v>
      </c>
      <c r="H45" s="57">
        <v>0</v>
      </c>
    </row>
    <row r="46" spans="2:8" ht="30.75" customHeight="1" thickBot="1" x14ac:dyDescent="0.3">
      <c r="B46" s="64" t="s">
        <v>82</v>
      </c>
      <c r="C46" s="65"/>
      <c r="D46" s="65"/>
      <c r="E46" s="66">
        <f>SUM(E13,E41,E35,E25)</f>
        <v>0</v>
      </c>
    </row>
    <row r="47" spans="2:8" x14ac:dyDescent="0.25">
      <c r="C47" s="46"/>
      <c r="D47" s="46"/>
    </row>
    <row r="48" spans="2:8" ht="15.75" thickBot="1" x14ac:dyDescent="0.3">
      <c r="C48" s="46"/>
      <c r="D48" s="46"/>
    </row>
    <row r="49" spans="2:8" x14ac:dyDescent="0.25">
      <c r="B49" s="67" t="s">
        <v>72</v>
      </c>
      <c r="C49" s="68" t="s">
        <v>67</v>
      </c>
      <c r="D49" s="68"/>
      <c r="E49" s="69" t="s">
        <v>21</v>
      </c>
    </row>
    <row r="50" spans="2:8" x14ac:dyDescent="0.25">
      <c r="B50" s="47" t="s">
        <v>10</v>
      </c>
      <c r="C50" s="89" t="s">
        <v>59</v>
      </c>
      <c r="D50" s="90"/>
      <c r="E50" s="70">
        <f>VLOOKUP(C50,G38:H45,2,FALSE)</f>
        <v>0</v>
      </c>
    </row>
    <row r="51" spans="2:8" x14ac:dyDescent="0.25">
      <c r="B51" s="47" t="s">
        <v>8</v>
      </c>
      <c r="C51" s="91" t="s">
        <v>59</v>
      </c>
      <c r="D51" s="92"/>
      <c r="E51" s="70">
        <f>VLOOKUP(C51,G38:H45,2,FALSE)</f>
        <v>0</v>
      </c>
      <c r="G51" s="57" t="s">
        <v>23</v>
      </c>
      <c r="H51" s="21">
        <v>0</v>
      </c>
    </row>
    <row r="52" spans="2:8" x14ac:dyDescent="0.25">
      <c r="B52" s="61" t="s">
        <v>9</v>
      </c>
      <c r="C52" s="91" t="s">
        <v>59</v>
      </c>
      <c r="D52" s="92"/>
      <c r="E52" s="70">
        <f>VLOOKUP(C52,G38:H45,2,FALSE)</f>
        <v>0</v>
      </c>
      <c r="G52" s="57" t="s">
        <v>24</v>
      </c>
      <c r="H52" s="21">
        <v>2</v>
      </c>
    </row>
    <row r="53" spans="2:8" x14ac:dyDescent="0.25">
      <c r="B53" s="61" t="s">
        <v>13</v>
      </c>
      <c r="C53" s="91" t="s">
        <v>59</v>
      </c>
      <c r="D53" s="92"/>
      <c r="E53" s="70">
        <f>VLOOKUP(C53,G38:H45,2,FALSE)</f>
        <v>0</v>
      </c>
      <c r="G53" s="57" t="s">
        <v>25</v>
      </c>
      <c r="H53" s="21">
        <v>4</v>
      </c>
    </row>
    <row r="54" spans="2:8" x14ac:dyDescent="0.25">
      <c r="B54" s="61" t="s">
        <v>12</v>
      </c>
      <c r="C54" s="91" t="s">
        <v>59</v>
      </c>
      <c r="D54" s="92"/>
      <c r="E54" s="70">
        <f>VLOOKUP(C54,G38:H45,2,FALSE)</f>
        <v>0</v>
      </c>
      <c r="G54" s="57" t="s">
        <v>26</v>
      </c>
      <c r="H54" s="21">
        <v>7</v>
      </c>
    </row>
    <row r="55" spans="2:8" x14ac:dyDescent="0.25">
      <c r="B55" s="61" t="s">
        <v>11</v>
      </c>
      <c r="C55" s="91" t="s">
        <v>59</v>
      </c>
      <c r="D55" s="92"/>
      <c r="E55" s="70">
        <f>VLOOKUP(C55,G38:H45,2,FALSE)</f>
        <v>0</v>
      </c>
      <c r="G55" s="57" t="s">
        <v>27</v>
      </c>
      <c r="H55" s="21">
        <v>10</v>
      </c>
    </row>
    <row r="56" spans="2:8" x14ac:dyDescent="0.25">
      <c r="B56" s="61" t="s">
        <v>15</v>
      </c>
      <c r="C56" s="91" t="s">
        <v>59</v>
      </c>
      <c r="D56" s="92"/>
      <c r="E56" s="70">
        <f>VLOOKUP(C56,G38:H45,2,FALSE)</f>
        <v>0</v>
      </c>
    </row>
    <row r="57" spans="2:8" x14ac:dyDescent="0.25">
      <c r="B57" s="61" t="s">
        <v>14</v>
      </c>
      <c r="C57" s="91" t="s">
        <v>59</v>
      </c>
      <c r="D57" s="92"/>
      <c r="E57" s="70">
        <f>VLOOKUP(C57,G38:H45,2,FALSE)</f>
        <v>0</v>
      </c>
    </row>
    <row r="58" spans="2:8" ht="15.75" thickBot="1" x14ac:dyDescent="0.3">
      <c r="B58" s="71" t="s">
        <v>7</v>
      </c>
      <c r="C58" s="93" t="s">
        <v>59</v>
      </c>
      <c r="D58" s="94"/>
      <c r="E58" s="72">
        <f>VLOOKUP(C58,G38:H45,2,FALSE)</f>
        <v>0</v>
      </c>
    </row>
    <row r="59" spans="2:8" ht="15.75" thickBot="1" x14ac:dyDescent="0.3">
      <c r="B59" s="62" t="s">
        <v>61</v>
      </c>
      <c r="C59" s="73"/>
      <c r="D59" s="73"/>
      <c r="E59" s="74">
        <f>AVERAGE(E50:E58)</f>
        <v>0</v>
      </c>
    </row>
    <row r="60" spans="2:8" ht="15.75" thickBot="1" x14ac:dyDescent="0.3"/>
    <row r="61" spans="2:8" x14ac:dyDescent="0.25">
      <c r="B61" s="67" t="s">
        <v>69</v>
      </c>
      <c r="C61" s="75" t="s">
        <v>22</v>
      </c>
      <c r="D61" s="76"/>
      <c r="E61" s="69" t="s">
        <v>21</v>
      </c>
    </row>
    <row r="62" spans="2:8" ht="32.25" customHeight="1" thickBot="1" x14ac:dyDescent="0.3">
      <c r="B62" s="77" t="s">
        <v>55</v>
      </c>
      <c r="C62" s="95" t="s">
        <v>23</v>
      </c>
      <c r="D62" s="96"/>
      <c r="E62" s="78">
        <f>VLOOKUP(C62,G51:H55,2,FALSE)</f>
        <v>0</v>
      </c>
    </row>
    <row r="63" spans="2:8" ht="15.75" thickBot="1" x14ac:dyDescent="0.3">
      <c r="B63" s="79" t="s">
        <v>56</v>
      </c>
      <c r="E63" s="74">
        <f>E62</f>
        <v>0</v>
      </c>
    </row>
    <row r="65" spans="2:5" ht="15.75" thickBot="1" x14ac:dyDescent="0.3"/>
    <row r="66" spans="2:5" x14ac:dyDescent="0.25">
      <c r="B66" s="2" t="s">
        <v>33</v>
      </c>
      <c r="C66" s="97"/>
      <c r="D66" s="97"/>
      <c r="E66" s="98"/>
    </row>
    <row r="67" spans="2:5" x14ac:dyDescent="0.25">
      <c r="B67" s="80"/>
      <c r="C67" s="81"/>
      <c r="D67" s="82"/>
      <c r="E67" s="83"/>
    </row>
    <row r="68" spans="2:5" x14ac:dyDescent="0.25">
      <c r="B68" s="80" t="s">
        <v>34</v>
      </c>
      <c r="C68" s="3"/>
      <c r="D68" s="4"/>
      <c r="E68" s="5"/>
    </row>
    <row r="69" spans="2:5" x14ac:dyDescent="0.25">
      <c r="B69" s="80"/>
      <c r="C69" s="81"/>
      <c r="D69" s="82"/>
      <c r="E69" s="83"/>
    </row>
    <row r="70" spans="2:5" x14ac:dyDescent="0.25">
      <c r="B70" s="80" t="s">
        <v>35</v>
      </c>
      <c r="C70" s="3"/>
      <c r="D70" s="4"/>
      <c r="E70" s="5"/>
    </row>
    <row r="71" spans="2:5" x14ac:dyDescent="0.25">
      <c r="B71" s="80"/>
      <c r="C71" s="81"/>
      <c r="D71" s="82"/>
      <c r="E71" s="83"/>
    </row>
    <row r="72" spans="2:5" x14ac:dyDescent="0.25">
      <c r="B72" s="80" t="s">
        <v>36</v>
      </c>
      <c r="C72" s="3"/>
      <c r="D72" s="4"/>
      <c r="E72" s="5"/>
    </row>
    <row r="73" spans="2:5" x14ac:dyDescent="0.25">
      <c r="B73" s="80"/>
      <c r="C73" s="81"/>
      <c r="D73" s="82"/>
      <c r="E73" s="83"/>
    </row>
    <row r="74" spans="2:5" ht="15.75" thickBot="1" x14ac:dyDescent="0.3">
      <c r="B74" s="84" t="s">
        <v>37</v>
      </c>
      <c r="C74" s="6"/>
      <c r="D74" s="7"/>
      <c r="E74" s="8"/>
    </row>
    <row r="75" spans="2:5" x14ac:dyDescent="0.25">
      <c r="B75" s="85"/>
    </row>
  </sheetData>
  <sheetProtection algorithmName="SHA-512" hashValue="mgjHZOmbG3uRMSEEL1IECOCnVQrawflyqrab2ndho+cODyVI8eLUuKfaTaDFjayK5NJO/hyHremU1pp+mX4n6A==" saltValue="hyV46uOacGfj8pW4SngZJw==" spinCount="100000" sheet="1" objects="1" scenarios="1" selectLockedCells="1"/>
  <protectedRanges>
    <protectedRange sqref="C74 C72 C68 C70 B66" name="Bereik1"/>
  </protectedRanges>
  <sortState ref="B23:B29">
    <sortCondition ref="B23:B29"/>
  </sortState>
  <mergeCells count="18">
    <mergeCell ref="B15:E15"/>
    <mergeCell ref="B37:E37"/>
    <mergeCell ref="C50:D50"/>
    <mergeCell ref="C68:E68"/>
    <mergeCell ref="C49:D49"/>
    <mergeCell ref="C51:D51"/>
    <mergeCell ref="C52:D52"/>
    <mergeCell ref="C53:D53"/>
    <mergeCell ref="C54:D54"/>
    <mergeCell ref="C55:D55"/>
    <mergeCell ref="C56:D56"/>
    <mergeCell ref="C57:D57"/>
    <mergeCell ref="C58:D58"/>
    <mergeCell ref="C70:E70"/>
    <mergeCell ref="C72:E72"/>
    <mergeCell ref="C74:E74"/>
    <mergeCell ref="C61:D61"/>
    <mergeCell ref="C62:D62"/>
  </mergeCells>
  <dataValidations xWindow="824" yWindow="732" count="2">
    <dataValidation type="list" allowBlank="1" showInputMessage="1" showErrorMessage="1" errorTitle="Verkeerde input" error="Selecteer een verwerkingsmethode " promptTitle="Verwerkingsmethode" prompt="Selecteer welke verwerkingsmethode wordt toegepast" sqref="C50:D58">
      <formula1>$G$38:$G$45</formula1>
    </dataValidation>
    <dataValidation type="list" showInputMessage="1" showErrorMessage="1" errorTitle="Foute invoer" error="Kies een type brandstof_x000a_" promptTitle="Type brandstof" prompt="Kies welk type brandstof uw transportvoertuigen gebruiken" sqref="C62:D62">
      <formula1>$G$51:$G$55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7"/>
  <sheetViews>
    <sheetView zoomScale="70" zoomScaleNormal="70" workbookViewId="0">
      <selection activeCell="C42" sqref="C42:E42"/>
    </sheetView>
  </sheetViews>
  <sheetFormatPr defaultRowHeight="15" x14ac:dyDescent="0.25"/>
  <cols>
    <col min="1" max="1" width="6.7109375" style="21" customWidth="1"/>
    <col min="2" max="2" width="64.7109375" style="21" customWidth="1"/>
    <col min="3" max="3" width="23.7109375" style="21" customWidth="1"/>
    <col min="4" max="4" width="30.140625" style="21" customWidth="1"/>
    <col min="5" max="5" width="19.5703125" style="21" customWidth="1"/>
    <col min="6" max="6" width="9.7109375" style="21" customWidth="1"/>
    <col min="7" max="8" width="9.140625" style="21" hidden="1" customWidth="1"/>
    <col min="9" max="9" width="31.42578125" style="21" hidden="1" customWidth="1"/>
    <col min="10" max="10" width="9.140625" style="21" hidden="1" customWidth="1"/>
    <col min="11" max="16384" width="9.140625" style="21"/>
  </cols>
  <sheetData>
    <row r="2" spans="1:6" ht="18.75" x14ac:dyDescent="0.3">
      <c r="B2" s="20" t="s">
        <v>0</v>
      </c>
    </row>
    <row r="3" spans="1:6" x14ac:dyDescent="0.25">
      <c r="B3" s="22" t="s">
        <v>1</v>
      </c>
    </row>
    <row r="5" spans="1:6" x14ac:dyDescent="0.25">
      <c r="B5" s="22" t="s">
        <v>2</v>
      </c>
    </row>
    <row r="6" spans="1:6" x14ac:dyDescent="0.25">
      <c r="B6" s="22"/>
    </row>
    <row r="7" spans="1:6" ht="15.75" thickBot="1" x14ac:dyDescent="0.3">
      <c r="B7" s="22" t="s">
        <v>39</v>
      </c>
    </row>
    <row r="8" spans="1:6" x14ac:dyDescent="0.25">
      <c r="B8" s="24" t="s">
        <v>81</v>
      </c>
      <c r="C8" s="25"/>
      <c r="D8" s="25"/>
      <c r="E8" s="26"/>
    </row>
    <row r="9" spans="1:6" x14ac:dyDescent="0.25">
      <c r="B9" s="27" t="s">
        <v>74</v>
      </c>
      <c r="C9" s="28" t="s">
        <v>78</v>
      </c>
      <c r="D9" s="29" t="s">
        <v>79</v>
      </c>
      <c r="E9" s="30" t="s">
        <v>6</v>
      </c>
    </row>
    <row r="10" spans="1:6" x14ac:dyDescent="0.25">
      <c r="B10" s="32" t="s">
        <v>77</v>
      </c>
      <c r="C10" s="33">
        <v>2</v>
      </c>
      <c r="D10" s="86"/>
      <c r="E10" s="34">
        <f t="shared" ref="E10" si="0">C10*D10</f>
        <v>0</v>
      </c>
    </row>
    <row r="11" spans="1:6" ht="15.75" thickBot="1" x14ac:dyDescent="0.3">
      <c r="B11" s="35" t="s">
        <v>80</v>
      </c>
      <c r="C11" s="36"/>
      <c r="D11" s="37"/>
      <c r="E11" s="38">
        <f>SUM(E10:E10)</f>
        <v>0</v>
      </c>
      <c r="F11" s="39"/>
    </row>
    <row r="12" spans="1:6" ht="15.75" thickBot="1" x14ac:dyDescent="0.3">
      <c r="A12" s="46"/>
      <c r="B12" s="99"/>
      <c r="C12" s="100"/>
      <c r="D12" s="101"/>
      <c r="F12" s="39"/>
    </row>
    <row r="13" spans="1:6" x14ac:dyDescent="0.25">
      <c r="B13" s="51" t="s">
        <v>83</v>
      </c>
      <c r="C13" s="52"/>
      <c r="D13" s="52"/>
      <c r="E13" s="53"/>
    </row>
    <row r="14" spans="1:6" x14ac:dyDescent="0.25">
      <c r="B14" s="54" t="s">
        <v>3</v>
      </c>
      <c r="C14" s="55" t="s">
        <v>4</v>
      </c>
      <c r="D14" s="55" t="s">
        <v>5</v>
      </c>
      <c r="E14" s="102" t="s">
        <v>6</v>
      </c>
    </row>
    <row r="15" spans="1:6" x14ac:dyDescent="0.25">
      <c r="B15" s="103" t="s">
        <v>40</v>
      </c>
      <c r="C15" s="59">
        <v>52</v>
      </c>
      <c r="D15" s="88"/>
      <c r="E15" s="60">
        <f>C15*D15</f>
        <v>0</v>
      </c>
    </row>
    <row r="16" spans="1:6" x14ac:dyDescent="0.25">
      <c r="B16" s="103" t="s">
        <v>41</v>
      </c>
      <c r="C16" s="59">
        <v>12</v>
      </c>
      <c r="D16" s="131"/>
      <c r="E16" s="60">
        <f>C16*D16</f>
        <v>0</v>
      </c>
    </row>
    <row r="17" spans="2:10" ht="15.75" thickBot="1" x14ac:dyDescent="0.3">
      <c r="B17" s="35" t="s">
        <v>16</v>
      </c>
      <c r="C17" s="36"/>
      <c r="D17" s="49"/>
      <c r="E17" s="104">
        <f>SUM(E15:E16)</f>
        <v>0</v>
      </c>
    </row>
    <row r="18" spans="2:10" ht="15.75" thickBot="1" x14ac:dyDescent="0.3"/>
    <row r="19" spans="2:10" x14ac:dyDescent="0.25">
      <c r="B19" s="105" t="s">
        <v>17</v>
      </c>
      <c r="C19" s="106"/>
      <c r="D19" s="106"/>
      <c r="E19" s="107"/>
    </row>
    <row r="20" spans="2:10" x14ac:dyDescent="0.25">
      <c r="B20" s="108" t="s">
        <v>85</v>
      </c>
      <c r="C20" s="55" t="s">
        <v>84</v>
      </c>
      <c r="D20" s="55" t="s">
        <v>20</v>
      </c>
      <c r="E20" s="102" t="s">
        <v>6</v>
      </c>
    </row>
    <row r="21" spans="2:10" x14ac:dyDescent="0.25">
      <c r="B21" s="61" t="s">
        <v>40</v>
      </c>
      <c r="C21" s="59">
        <v>94</v>
      </c>
      <c r="D21" s="88"/>
      <c r="E21" s="60">
        <f>C21*D21</f>
        <v>0</v>
      </c>
    </row>
    <row r="22" spans="2:10" x14ac:dyDescent="0.25">
      <c r="B22" s="61" t="s">
        <v>41</v>
      </c>
      <c r="C22" s="59">
        <v>120</v>
      </c>
      <c r="D22" s="88"/>
      <c r="E22" s="60">
        <f>C22*D22</f>
        <v>0</v>
      </c>
    </row>
    <row r="23" spans="2:10" ht="15.75" thickBot="1" x14ac:dyDescent="0.3">
      <c r="B23" s="35" t="s">
        <v>19</v>
      </c>
      <c r="C23" s="36"/>
      <c r="D23" s="49"/>
      <c r="E23" s="38">
        <f>SUM(E21:E22)</f>
        <v>0</v>
      </c>
    </row>
    <row r="24" spans="2:10" x14ac:dyDescent="0.25">
      <c r="B24" s="62" t="s">
        <v>68</v>
      </c>
    </row>
    <row r="25" spans="2:10" x14ac:dyDescent="0.25">
      <c r="B25" s="62"/>
    </row>
    <row r="26" spans="2:10" ht="15.75" thickBot="1" x14ac:dyDescent="0.3"/>
    <row r="27" spans="2:10" ht="33" customHeight="1" thickBot="1" x14ac:dyDescent="0.3">
      <c r="B27" s="109" t="s">
        <v>82</v>
      </c>
      <c r="C27" s="110"/>
      <c r="D27" s="110"/>
      <c r="E27" s="111">
        <f>SUM(E11,E23,E17)</f>
        <v>0</v>
      </c>
    </row>
    <row r="28" spans="2:10" x14ac:dyDescent="0.25">
      <c r="B28" s="112"/>
      <c r="C28" s="113"/>
      <c r="D28" s="113"/>
      <c r="E28" s="113"/>
    </row>
    <row r="29" spans="2:10" ht="15.75" thickBot="1" x14ac:dyDescent="0.3">
      <c r="B29" s="112"/>
      <c r="C29" s="113"/>
      <c r="D29" s="113"/>
      <c r="E29" s="113"/>
    </row>
    <row r="30" spans="2:10" x14ac:dyDescent="0.25">
      <c r="B30" s="67" t="s">
        <v>72</v>
      </c>
      <c r="C30" s="75" t="s">
        <v>67</v>
      </c>
      <c r="D30" s="114"/>
      <c r="E30" s="69" t="s">
        <v>21</v>
      </c>
      <c r="I30" s="21" t="s">
        <v>53</v>
      </c>
      <c r="J30" s="21">
        <v>15</v>
      </c>
    </row>
    <row r="31" spans="2:10" x14ac:dyDescent="0.25">
      <c r="B31" s="61" t="s">
        <v>40</v>
      </c>
      <c r="C31" s="91" t="s">
        <v>59</v>
      </c>
      <c r="D31" s="92"/>
      <c r="E31" s="115">
        <f>VLOOKUP(C31,I30:J37,2,FALSE)</f>
        <v>0</v>
      </c>
      <c r="I31" s="21" t="s">
        <v>60</v>
      </c>
      <c r="J31" s="21">
        <v>13</v>
      </c>
    </row>
    <row r="32" spans="2:10" ht="15.75" thickBot="1" x14ac:dyDescent="0.3">
      <c r="B32" s="71" t="s">
        <v>41</v>
      </c>
      <c r="C32" s="93" t="s">
        <v>59</v>
      </c>
      <c r="D32" s="94"/>
      <c r="E32" s="116">
        <f>VLOOKUP(C32,I30:J37,2,FALSE)</f>
        <v>0</v>
      </c>
      <c r="I32" s="21" t="s">
        <v>57</v>
      </c>
      <c r="J32" s="21">
        <v>11</v>
      </c>
    </row>
    <row r="33" spans="2:10" ht="15.75" thickBot="1" x14ac:dyDescent="0.3">
      <c r="B33" s="62" t="s">
        <v>61</v>
      </c>
      <c r="E33" s="117">
        <f>AVERAGE(E31:E32)</f>
        <v>0</v>
      </c>
      <c r="I33" s="21" t="s">
        <v>51</v>
      </c>
      <c r="J33" s="21">
        <v>9</v>
      </c>
    </row>
    <row r="34" spans="2:10" ht="15.75" thickBot="1" x14ac:dyDescent="0.3">
      <c r="B34" s="62"/>
      <c r="E34" s="101"/>
      <c r="I34" s="21" t="s">
        <v>100</v>
      </c>
      <c r="J34" s="21">
        <v>5</v>
      </c>
    </row>
    <row r="35" spans="2:10" x14ac:dyDescent="0.25">
      <c r="B35" s="118" t="s">
        <v>54</v>
      </c>
      <c r="C35" s="68" t="s">
        <v>22</v>
      </c>
      <c r="D35" s="68"/>
      <c r="E35" s="69" t="s">
        <v>62</v>
      </c>
      <c r="F35" s="101"/>
      <c r="I35" s="21" t="s">
        <v>63</v>
      </c>
      <c r="J35" s="21">
        <v>1</v>
      </c>
    </row>
    <row r="36" spans="2:10" ht="26.25" thickBot="1" x14ac:dyDescent="0.3">
      <c r="B36" s="119" t="s">
        <v>55</v>
      </c>
      <c r="C36" s="132" t="s">
        <v>23</v>
      </c>
      <c r="D36" s="132"/>
      <c r="E36" s="78">
        <f>VLOOKUP(C36,I40:J44,2,FALSE)</f>
        <v>0</v>
      </c>
      <c r="F36" s="120"/>
      <c r="G36" s="57" t="s">
        <v>23</v>
      </c>
      <c r="H36" s="21">
        <v>0</v>
      </c>
      <c r="I36" s="21" t="s">
        <v>59</v>
      </c>
      <c r="J36" s="21">
        <v>0</v>
      </c>
    </row>
    <row r="37" spans="2:10" ht="15.75" thickBot="1" x14ac:dyDescent="0.3">
      <c r="B37" s="79" t="s">
        <v>56</v>
      </c>
      <c r="C37" s="79"/>
      <c r="E37" s="74">
        <f>E36</f>
        <v>0</v>
      </c>
      <c r="F37" s="120"/>
      <c r="G37" s="57" t="s">
        <v>24</v>
      </c>
      <c r="H37" s="21">
        <v>6</v>
      </c>
      <c r="I37" s="21" t="s">
        <v>70</v>
      </c>
      <c r="J37" s="21">
        <v>0</v>
      </c>
    </row>
    <row r="38" spans="2:10" x14ac:dyDescent="0.25">
      <c r="B38" s="79"/>
      <c r="C38" s="79"/>
      <c r="F38" s="120"/>
      <c r="G38" s="57"/>
    </row>
    <row r="39" spans="2:10" ht="15.75" thickBot="1" x14ac:dyDescent="0.3">
      <c r="B39" s="79"/>
      <c r="C39" s="79"/>
      <c r="F39" s="120"/>
      <c r="G39" s="57"/>
    </row>
    <row r="40" spans="2:10" x14ac:dyDescent="0.25">
      <c r="B40" s="9" t="s">
        <v>33</v>
      </c>
      <c r="C40" s="10"/>
      <c r="D40" s="10"/>
      <c r="E40" s="11"/>
      <c r="G40" s="57" t="s">
        <v>25</v>
      </c>
      <c r="H40" s="21">
        <v>9</v>
      </c>
      <c r="I40" s="57" t="s">
        <v>23</v>
      </c>
      <c r="J40" s="21">
        <v>0</v>
      </c>
    </row>
    <row r="41" spans="2:10" x14ac:dyDescent="0.25">
      <c r="B41" s="80"/>
      <c r="C41" s="121"/>
      <c r="D41" s="122"/>
      <c r="E41" s="123"/>
      <c r="G41" s="57" t="s">
        <v>26</v>
      </c>
      <c r="H41" s="21">
        <v>12</v>
      </c>
      <c r="I41" s="57" t="s">
        <v>24</v>
      </c>
      <c r="J41" s="21">
        <v>2</v>
      </c>
    </row>
    <row r="42" spans="2:10" x14ac:dyDescent="0.25">
      <c r="B42" s="80" t="s">
        <v>34</v>
      </c>
      <c r="C42" s="12"/>
      <c r="D42" s="12"/>
      <c r="E42" s="13"/>
      <c r="G42" s="57" t="s">
        <v>27</v>
      </c>
      <c r="H42" s="21">
        <v>15</v>
      </c>
      <c r="I42" s="57" t="s">
        <v>25</v>
      </c>
      <c r="J42" s="21">
        <v>4</v>
      </c>
    </row>
    <row r="43" spans="2:10" x14ac:dyDescent="0.25">
      <c r="B43" s="80"/>
      <c r="C43" s="121"/>
      <c r="D43" s="122"/>
      <c r="E43" s="123"/>
      <c r="I43" s="57" t="s">
        <v>26</v>
      </c>
      <c r="J43" s="21">
        <v>7</v>
      </c>
    </row>
    <row r="44" spans="2:10" x14ac:dyDescent="0.25">
      <c r="B44" s="80" t="s">
        <v>35</v>
      </c>
      <c r="C44" s="12"/>
      <c r="D44" s="12"/>
      <c r="E44" s="13"/>
      <c r="I44" s="57" t="s">
        <v>27</v>
      </c>
      <c r="J44" s="21">
        <v>10</v>
      </c>
    </row>
    <row r="45" spans="2:10" x14ac:dyDescent="0.25">
      <c r="B45" s="80"/>
      <c r="C45" s="124"/>
      <c r="D45" s="125"/>
      <c r="E45" s="126"/>
      <c r="G45" s="21" t="s">
        <v>28</v>
      </c>
      <c r="H45" s="21">
        <v>10</v>
      </c>
    </row>
    <row r="46" spans="2:10" x14ac:dyDescent="0.25">
      <c r="B46" s="80" t="s">
        <v>36</v>
      </c>
      <c r="C46" s="12"/>
      <c r="D46" s="12"/>
      <c r="E46" s="13"/>
      <c r="G46" s="21" t="s">
        <v>29</v>
      </c>
      <c r="H46" s="21">
        <v>8</v>
      </c>
    </row>
    <row r="47" spans="2:10" x14ac:dyDescent="0.25">
      <c r="B47" s="80"/>
      <c r="C47" s="121"/>
      <c r="D47" s="122"/>
      <c r="E47" s="123"/>
      <c r="G47" s="21" t="s">
        <v>30</v>
      </c>
      <c r="H47" s="21">
        <v>6</v>
      </c>
    </row>
    <row r="48" spans="2:10" ht="15.75" thickBot="1" x14ac:dyDescent="0.3">
      <c r="B48" s="84" t="s">
        <v>37</v>
      </c>
      <c r="C48" s="14"/>
      <c r="D48" s="14"/>
      <c r="E48" s="15"/>
      <c r="G48" s="21" t="s">
        <v>31</v>
      </c>
      <c r="H48" s="21">
        <v>4</v>
      </c>
    </row>
    <row r="49" spans="2:8" x14ac:dyDescent="0.25">
      <c r="B49" s="127"/>
      <c r="C49" s="127"/>
      <c r="D49" s="127"/>
      <c r="E49" s="127"/>
      <c r="G49" s="21" t="s">
        <v>44</v>
      </c>
      <c r="H49" s="21">
        <v>2</v>
      </c>
    </row>
    <row r="50" spans="2:8" x14ac:dyDescent="0.25">
      <c r="B50" s="128"/>
      <c r="C50" s="127"/>
      <c r="D50" s="127"/>
      <c r="E50" s="127"/>
      <c r="G50" s="21" t="s">
        <v>32</v>
      </c>
      <c r="H50" s="21">
        <v>0</v>
      </c>
    </row>
    <row r="51" spans="2:8" x14ac:dyDescent="0.25">
      <c r="B51" s="128"/>
      <c r="C51" s="129"/>
      <c r="D51" s="129"/>
      <c r="E51" s="129"/>
    </row>
    <row r="52" spans="2:8" x14ac:dyDescent="0.25">
      <c r="B52" s="128"/>
      <c r="C52" s="127"/>
      <c r="D52" s="127"/>
      <c r="E52" s="127"/>
    </row>
    <row r="53" spans="2:8" x14ac:dyDescent="0.25">
      <c r="B53" s="128"/>
      <c r="C53" s="129"/>
      <c r="D53" s="129"/>
      <c r="E53" s="129"/>
    </row>
    <row r="54" spans="2:8" x14ac:dyDescent="0.25">
      <c r="B54" s="128"/>
      <c r="C54" s="127"/>
      <c r="D54" s="127"/>
      <c r="E54" s="127"/>
    </row>
    <row r="55" spans="2:8" x14ac:dyDescent="0.25">
      <c r="B55" s="128"/>
      <c r="C55" s="129"/>
      <c r="D55" s="129"/>
      <c r="E55" s="129"/>
    </row>
    <row r="56" spans="2:8" x14ac:dyDescent="0.25">
      <c r="B56" s="128"/>
      <c r="C56" s="127"/>
      <c r="D56" s="127"/>
      <c r="E56" s="127"/>
    </row>
    <row r="57" spans="2:8" x14ac:dyDescent="0.25">
      <c r="B57" s="130"/>
      <c r="C57" s="129"/>
      <c r="D57" s="129"/>
      <c r="E57" s="129"/>
    </row>
  </sheetData>
  <sheetProtection algorithmName="SHA-512" hashValue="X1HW4moStAsPRyIwzNBifXMzuB8GGgH7hCZ7csxnU4GaTXEBuvVh6I0PFUfI90QymNJNHotK/K5vvigR/NqIJg==" saltValue="Qi7icDbBb73q2349a8KG0Q==" spinCount="100000" sheet="1" objects="1" scenarios="1" selectLockedCells="1"/>
  <protectedRanges>
    <protectedRange sqref="B40 B49" name="Bereik1_3"/>
  </protectedRanges>
  <mergeCells count="20">
    <mergeCell ref="C35:D35"/>
    <mergeCell ref="C36:D36"/>
    <mergeCell ref="B13:E13"/>
    <mergeCell ref="B19:E19"/>
    <mergeCell ref="C31:D31"/>
    <mergeCell ref="C30:D30"/>
    <mergeCell ref="C32:D32"/>
    <mergeCell ref="C51:E51"/>
    <mergeCell ref="C53:E53"/>
    <mergeCell ref="C55:E55"/>
    <mergeCell ref="B40:E40"/>
    <mergeCell ref="C57:E57"/>
    <mergeCell ref="C42:E42"/>
    <mergeCell ref="C44:E44"/>
    <mergeCell ref="C46:E46"/>
    <mergeCell ref="C48:E48"/>
    <mergeCell ref="C41:E41"/>
    <mergeCell ref="C43:E43"/>
    <mergeCell ref="C45:E45"/>
    <mergeCell ref="C47:E47"/>
  </mergeCells>
  <dataValidations xWindow="853" yWindow="604" count="2">
    <dataValidation type="list" allowBlank="1" showInputMessage="1" showErrorMessage="1" errorTitle="Verkeerde input" error="Selecteer een verwerkingsmethode " promptTitle="Verwerkingsmethode" prompt="Selecteer welke verwerkingsmethode wordt toegepast" sqref="C31:D32">
      <formula1>$I$30:$I$37</formula1>
    </dataValidation>
    <dataValidation type="list" allowBlank="1" showInputMessage="1" showErrorMessage="1" errorTitle="verkeerde invoer" error="Selecteer een geldige invoer" promptTitle="Duurzaam transport" prompt="Selecteer welke brandstof uw transportvoertuigen gebruiken" sqref="C36:D36">
      <formula1>$I$40:$I$44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5"/>
  <sheetViews>
    <sheetView zoomScale="85" zoomScaleNormal="85" workbookViewId="0">
      <selection activeCell="D10" sqref="D10"/>
    </sheetView>
  </sheetViews>
  <sheetFormatPr defaultRowHeight="15" x14ac:dyDescent="0.25"/>
  <cols>
    <col min="1" max="1" width="9.140625" style="21"/>
    <col min="2" max="2" width="64.5703125" style="21" customWidth="1"/>
    <col min="3" max="3" width="20.140625" style="21" customWidth="1"/>
    <col min="4" max="4" width="31.140625" style="21" customWidth="1"/>
    <col min="5" max="5" width="19.5703125" style="21" customWidth="1"/>
    <col min="6" max="6" width="9.140625" style="21"/>
    <col min="7" max="7" width="51" style="21" hidden="1" customWidth="1"/>
    <col min="8" max="8" width="9.140625" style="21" hidden="1" customWidth="1"/>
    <col min="9" max="16384" width="9.140625" style="21"/>
  </cols>
  <sheetData>
    <row r="2" spans="1:6" ht="18.75" x14ac:dyDescent="0.3">
      <c r="B2" s="20" t="s">
        <v>0</v>
      </c>
    </row>
    <row r="3" spans="1:6" x14ac:dyDescent="0.25">
      <c r="B3" s="22" t="s">
        <v>1</v>
      </c>
    </row>
    <row r="5" spans="1:6" x14ac:dyDescent="0.25">
      <c r="B5" s="21" t="s">
        <v>2</v>
      </c>
    </row>
    <row r="7" spans="1:6" ht="15.75" thickBot="1" x14ac:dyDescent="0.3">
      <c r="B7" s="22" t="s">
        <v>42</v>
      </c>
    </row>
    <row r="8" spans="1:6" x14ac:dyDescent="0.25">
      <c r="B8" s="24" t="s">
        <v>81</v>
      </c>
      <c r="C8" s="25"/>
      <c r="D8" s="25"/>
      <c r="E8" s="26"/>
    </row>
    <row r="9" spans="1:6" x14ac:dyDescent="0.25">
      <c r="B9" s="27" t="s">
        <v>74</v>
      </c>
      <c r="C9" s="28" t="s">
        <v>78</v>
      </c>
      <c r="D9" s="29" t="s">
        <v>79</v>
      </c>
      <c r="E9" s="30" t="s">
        <v>6</v>
      </c>
    </row>
    <row r="10" spans="1:6" x14ac:dyDescent="0.25">
      <c r="B10" s="32" t="s">
        <v>77</v>
      </c>
      <c r="C10" s="33">
        <v>1</v>
      </c>
      <c r="D10" s="86"/>
      <c r="E10" s="34">
        <f t="shared" ref="E10" si="0">C10*D10</f>
        <v>0</v>
      </c>
    </row>
    <row r="11" spans="1:6" ht="15.75" thickBot="1" x14ac:dyDescent="0.3">
      <c r="B11" s="35" t="s">
        <v>80</v>
      </c>
      <c r="C11" s="36"/>
      <c r="D11" s="37"/>
      <c r="E11" s="38">
        <f>E10</f>
        <v>0</v>
      </c>
      <c r="F11" s="39"/>
    </row>
    <row r="12" spans="1:6" ht="15.75" thickBot="1" x14ac:dyDescent="0.3">
      <c r="A12" s="46"/>
      <c r="B12" s="99"/>
      <c r="C12" s="100"/>
      <c r="D12" s="101"/>
      <c r="F12" s="39"/>
    </row>
    <row r="13" spans="1:6" x14ac:dyDescent="0.25">
      <c r="B13" s="51" t="s">
        <v>83</v>
      </c>
      <c r="C13" s="52"/>
      <c r="D13" s="52"/>
      <c r="E13" s="53"/>
    </row>
    <row r="14" spans="1:6" x14ac:dyDescent="0.25">
      <c r="B14" s="54" t="s">
        <v>3</v>
      </c>
      <c r="C14" s="55" t="s">
        <v>4</v>
      </c>
      <c r="D14" s="55" t="s">
        <v>5</v>
      </c>
      <c r="E14" s="102" t="s">
        <v>6</v>
      </c>
    </row>
    <row r="15" spans="1:6" x14ac:dyDescent="0.25">
      <c r="B15" s="103" t="s">
        <v>43</v>
      </c>
      <c r="C15" s="33">
        <v>46</v>
      </c>
      <c r="D15" s="150"/>
      <c r="E15" s="34">
        <f>C15*D15</f>
        <v>0</v>
      </c>
    </row>
    <row r="16" spans="1:6" x14ac:dyDescent="0.25">
      <c r="B16" s="133" t="s">
        <v>16</v>
      </c>
      <c r="C16" s="134"/>
      <c r="D16" s="135"/>
      <c r="E16" s="136">
        <f>E15</f>
        <v>0</v>
      </c>
    </row>
    <row r="17" spans="2:8" ht="15.75" thickBot="1" x14ac:dyDescent="0.3"/>
    <row r="18" spans="2:8" x14ac:dyDescent="0.25">
      <c r="B18" s="51" t="s">
        <v>17</v>
      </c>
      <c r="C18" s="137"/>
      <c r="D18" s="137"/>
      <c r="E18" s="138"/>
    </row>
    <row r="19" spans="2:8" x14ac:dyDescent="0.25">
      <c r="B19" s="108" t="s">
        <v>85</v>
      </c>
      <c r="C19" s="55" t="s">
        <v>84</v>
      </c>
      <c r="D19" s="55" t="s">
        <v>20</v>
      </c>
      <c r="E19" s="102" t="s">
        <v>6</v>
      </c>
    </row>
    <row r="20" spans="2:8" x14ac:dyDescent="0.25">
      <c r="B20" s="61" t="s">
        <v>43</v>
      </c>
      <c r="C20" s="33">
        <v>170</v>
      </c>
      <c r="D20" s="150"/>
      <c r="E20" s="34">
        <f>C20*D20</f>
        <v>0</v>
      </c>
    </row>
    <row r="21" spans="2:8" ht="15.75" thickBot="1" x14ac:dyDescent="0.3">
      <c r="B21" s="35" t="s">
        <v>19</v>
      </c>
      <c r="C21" s="36"/>
      <c r="D21" s="49"/>
      <c r="E21" s="38">
        <f>E20</f>
        <v>0</v>
      </c>
    </row>
    <row r="22" spans="2:8" x14ac:dyDescent="0.25">
      <c r="B22" s="62" t="s">
        <v>68</v>
      </c>
    </row>
    <row r="23" spans="2:8" x14ac:dyDescent="0.25">
      <c r="B23" s="62"/>
    </row>
    <row r="24" spans="2:8" ht="15.75" thickBot="1" x14ac:dyDescent="0.3">
      <c r="G24" s="57" t="s">
        <v>53</v>
      </c>
      <c r="H24" s="21">
        <v>15</v>
      </c>
    </row>
    <row r="25" spans="2:8" ht="30" customHeight="1" thickBot="1" x14ac:dyDescent="0.3">
      <c r="B25" s="64" t="s">
        <v>82</v>
      </c>
      <c r="C25" s="65"/>
      <c r="D25" s="65"/>
      <c r="E25" s="111">
        <f>SUM(E11,E16,E21)</f>
        <v>0</v>
      </c>
      <c r="G25" s="57" t="s">
        <v>60</v>
      </c>
      <c r="H25" s="21">
        <v>13</v>
      </c>
    </row>
    <row r="26" spans="2:8" x14ac:dyDescent="0.25">
      <c r="G26" s="57" t="s">
        <v>57</v>
      </c>
      <c r="H26" s="21">
        <v>11</v>
      </c>
    </row>
    <row r="27" spans="2:8" ht="15.75" thickBot="1" x14ac:dyDescent="0.3">
      <c r="G27" s="57" t="s">
        <v>51</v>
      </c>
      <c r="H27" s="21">
        <v>9</v>
      </c>
    </row>
    <row r="28" spans="2:8" x14ac:dyDescent="0.25">
      <c r="B28" s="139" t="s">
        <v>72</v>
      </c>
      <c r="C28" s="68" t="s">
        <v>67</v>
      </c>
      <c r="D28" s="68"/>
      <c r="E28" s="69" t="s">
        <v>21</v>
      </c>
      <c r="G28" s="57" t="s">
        <v>100</v>
      </c>
      <c r="H28" s="21">
        <v>5</v>
      </c>
    </row>
    <row r="29" spans="2:8" ht="15.75" thickBot="1" x14ac:dyDescent="0.3">
      <c r="B29" s="140" t="s">
        <v>43</v>
      </c>
      <c r="C29" s="148" t="s">
        <v>59</v>
      </c>
      <c r="D29" s="149"/>
      <c r="E29" s="116">
        <f>VLOOKUP(C29,G24:H31,2,FALSE)</f>
        <v>0</v>
      </c>
      <c r="G29" s="57" t="s">
        <v>58</v>
      </c>
      <c r="H29" s="21">
        <v>1</v>
      </c>
    </row>
    <row r="30" spans="2:8" ht="15.75" thickBot="1" x14ac:dyDescent="0.3">
      <c r="B30" s="62" t="s">
        <v>52</v>
      </c>
      <c r="E30" s="74">
        <f>E29</f>
        <v>0</v>
      </c>
      <c r="G30" s="57" t="s">
        <v>59</v>
      </c>
      <c r="H30" s="21">
        <v>0</v>
      </c>
    </row>
    <row r="31" spans="2:8" ht="15.75" thickBot="1" x14ac:dyDescent="0.3">
      <c r="G31" s="57" t="s">
        <v>71</v>
      </c>
      <c r="H31" s="21">
        <v>0</v>
      </c>
    </row>
    <row r="32" spans="2:8" x14ac:dyDescent="0.25">
      <c r="B32" s="141" t="s">
        <v>69</v>
      </c>
      <c r="C32" s="68" t="s">
        <v>22</v>
      </c>
      <c r="D32" s="68"/>
      <c r="E32" s="69" t="s">
        <v>62</v>
      </c>
      <c r="G32" s="57" t="s">
        <v>23</v>
      </c>
      <c r="H32" s="21">
        <v>0</v>
      </c>
    </row>
    <row r="33" spans="2:8" ht="26.25" thickBot="1" x14ac:dyDescent="0.3">
      <c r="B33" s="119" t="s">
        <v>55</v>
      </c>
      <c r="C33" s="132" t="s">
        <v>23</v>
      </c>
      <c r="D33" s="132"/>
      <c r="E33" s="78">
        <f>VLOOKUP(C33,G32:H36,2,FALSE)</f>
        <v>0</v>
      </c>
      <c r="G33" s="57" t="s">
        <v>24</v>
      </c>
      <c r="H33" s="21">
        <v>2</v>
      </c>
    </row>
    <row r="34" spans="2:8" ht="15.75" thickBot="1" x14ac:dyDescent="0.3">
      <c r="B34" s="79" t="s">
        <v>56</v>
      </c>
      <c r="C34" s="79"/>
      <c r="E34" s="74">
        <f>E33</f>
        <v>0</v>
      </c>
      <c r="G34" s="57" t="s">
        <v>25</v>
      </c>
      <c r="H34" s="21">
        <v>4</v>
      </c>
    </row>
    <row r="35" spans="2:8" x14ac:dyDescent="0.25">
      <c r="B35" s="142"/>
      <c r="C35" s="143"/>
      <c r="D35" s="143"/>
      <c r="E35" s="101"/>
      <c r="G35" s="57" t="s">
        <v>26</v>
      </c>
      <c r="H35" s="21">
        <v>7</v>
      </c>
    </row>
    <row r="36" spans="2:8" ht="15.75" thickBot="1" x14ac:dyDescent="0.3">
      <c r="B36" s="62"/>
      <c r="G36" s="57" t="s">
        <v>27</v>
      </c>
      <c r="H36" s="21">
        <v>10</v>
      </c>
    </row>
    <row r="37" spans="2:8" x14ac:dyDescent="0.25">
      <c r="B37" s="1" t="s">
        <v>33</v>
      </c>
      <c r="C37" s="147"/>
      <c r="D37" s="147"/>
      <c r="E37" s="146"/>
    </row>
    <row r="38" spans="2:8" x14ac:dyDescent="0.25">
      <c r="B38" s="80"/>
      <c r="C38" s="144"/>
      <c r="D38" s="144"/>
      <c r="E38" s="145"/>
    </row>
    <row r="39" spans="2:8" x14ac:dyDescent="0.25">
      <c r="B39" s="80" t="s">
        <v>34</v>
      </c>
      <c r="C39" s="16"/>
      <c r="D39" s="16"/>
      <c r="E39" s="17"/>
    </row>
    <row r="40" spans="2:8" x14ac:dyDescent="0.25">
      <c r="B40" s="80"/>
      <c r="C40" s="144"/>
      <c r="D40" s="144"/>
      <c r="E40" s="145"/>
    </row>
    <row r="41" spans="2:8" x14ac:dyDescent="0.25">
      <c r="B41" s="80" t="s">
        <v>35</v>
      </c>
      <c r="C41" s="16"/>
      <c r="D41" s="16"/>
      <c r="E41" s="17"/>
    </row>
    <row r="42" spans="2:8" x14ac:dyDescent="0.25">
      <c r="B42" s="80"/>
      <c r="C42" s="144"/>
      <c r="D42" s="144"/>
      <c r="E42" s="145"/>
    </row>
    <row r="43" spans="2:8" x14ac:dyDescent="0.25">
      <c r="B43" s="80" t="s">
        <v>36</v>
      </c>
      <c r="C43" s="16"/>
      <c r="D43" s="16"/>
      <c r="E43" s="17"/>
    </row>
    <row r="44" spans="2:8" x14ac:dyDescent="0.25">
      <c r="B44" s="80"/>
      <c r="C44" s="144"/>
      <c r="D44" s="144"/>
      <c r="E44" s="145"/>
    </row>
    <row r="45" spans="2:8" ht="15.75" thickBot="1" x14ac:dyDescent="0.3">
      <c r="B45" s="84" t="s">
        <v>37</v>
      </c>
      <c r="C45" s="18"/>
      <c r="D45" s="18"/>
      <c r="E45" s="19"/>
    </row>
  </sheetData>
  <sheetProtection algorithmName="SHA-512" hashValue="Lbj3+72dKD9oZiDKwAvmEF7SMnK0ANbbpw+CJdpLUSenECJtw5H4tcVrWTDbXBZat7qKE3QFlTqeN20DlTFikA==" saltValue="gDgPfIKLpEEgFINTHz+1SQ==" spinCount="100000" sheet="1" objects="1" scenarios="1" selectLockedCells="1"/>
  <protectedRanges>
    <protectedRange sqref="C45 C43 C39 C41 B37" name="Bereik1"/>
  </protectedRanges>
  <mergeCells count="10">
    <mergeCell ref="C41:E41"/>
    <mergeCell ref="C43:E43"/>
    <mergeCell ref="C45:E45"/>
    <mergeCell ref="B13:E13"/>
    <mergeCell ref="B18:E18"/>
    <mergeCell ref="C29:D29"/>
    <mergeCell ref="C32:D32"/>
    <mergeCell ref="C39:E39"/>
    <mergeCell ref="C28:D28"/>
    <mergeCell ref="C33:D33"/>
  </mergeCells>
  <dataValidations count="2">
    <dataValidation type="list" allowBlank="1" showInputMessage="1" showErrorMessage="1" errorTitle="verkeerde invoer" error="Selecteer een geldige invoer" promptTitle="Duurzaam transport" prompt="Selecteer welke brandstof uw transportvoertuigen gebruiken" sqref="C33:D33">
      <formula1>$G$32:$G$36</formula1>
    </dataValidation>
    <dataValidation type="list" allowBlank="1" showInputMessage="1" showErrorMessage="1" errorTitle="Verkeerde input" error="Selecteer een verwerkingsmethode " promptTitle="Verwerkingsmethode" prompt="Selecteer welke verwerkingsmethode wordt toegepast" sqref="C29:D29">
      <formula1>$G$24:$G$31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2"/>
  <sheetViews>
    <sheetView zoomScale="85" zoomScaleNormal="85" workbookViewId="0">
      <selection activeCell="D10" sqref="D10"/>
    </sheetView>
  </sheetViews>
  <sheetFormatPr defaultRowHeight="15" x14ac:dyDescent="0.25"/>
  <cols>
    <col min="1" max="1" width="9.140625" style="21"/>
    <col min="2" max="2" width="64.85546875" style="21" customWidth="1"/>
    <col min="3" max="3" width="20.140625" style="21" customWidth="1"/>
    <col min="4" max="4" width="31.85546875" style="21" customWidth="1"/>
    <col min="5" max="5" width="19.5703125" style="21" customWidth="1"/>
    <col min="6" max="6" width="9.140625" style="21"/>
    <col min="7" max="7" width="33.28515625" style="21" hidden="1" customWidth="1"/>
    <col min="8" max="8" width="9.140625" style="21" hidden="1" customWidth="1"/>
    <col min="9" max="16384" width="9.140625" style="21"/>
  </cols>
  <sheetData>
    <row r="2" spans="1:6" ht="18.75" x14ac:dyDescent="0.3">
      <c r="B2" s="20" t="s">
        <v>0</v>
      </c>
    </row>
    <row r="3" spans="1:6" x14ac:dyDescent="0.25">
      <c r="B3" s="22" t="s">
        <v>1</v>
      </c>
    </row>
    <row r="5" spans="1:6" x14ac:dyDescent="0.25">
      <c r="B5" s="21" t="s">
        <v>2</v>
      </c>
    </row>
    <row r="7" spans="1:6" ht="15.75" thickBot="1" x14ac:dyDescent="0.3">
      <c r="B7" s="22" t="s">
        <v>45</v>
      </c>
    </row>
    <row r="8" spans="1:6" x14ac:dyDescent="0.25">
      <c r="B8" s="24" t="s">
        <v>81</v>
      </c>
      <c r="C8" s="25"/>
      <c r="D8" s="25"/>
      <c r="E8" s="26"/>
    </row>
    <row r="9" spans="1:6" x14ac:dyDescent="0.25">
      <c r="B9" s="27" t="s">
        <v>74</v>
      </c>
      <c r="C9" s="28" t="s">
        <v>78</v>
      </c>
      <c r="D9" s="29" t="s">
        <v>79</v>
      </c>
      <c r="E9" s="30" t="s">
        <v>6</v>
      </c>
    </row>
    <row r="10" spans="1:6" x14ac:dyDescent="0.25">
      <c r="B10" s="32" t="s">
        <v>77</v>
      </c>
      <c r="C10" s="33">
        <v>1</v>
      </c>
      <c r="D10" s="86"/>
      <c r="E10" s="34">
        <f t="shared" ref="E10" si="0">C10*D10</f>
        <v>0</v>
      </c>
    </row>
    <row r="11" spans="1:6" ht="15.75" thickBot="1" x14ac:dyDescent="0.3">
      <c r="B11" s="35" t="s">
        <v>80</v>
      </c>
      <c r="C11" s="36"/>
      <c r="D11" s="37"/>
      <c r="E11" s="38">
        <f>E10</f>
        <v>0</v>
      </c>
      <c r="F11" s="39"/>
    </row>
    <row r="12" spans="1:6" ht="15.75" thickBot="1" x14ac:dyDescent="0.3">
      <c r="A12" s="46"/>
      <c r="B12" s="99"/>
      <c r="C12" s="100"/>
      <c r="D12" s="101"/>
      <c r="F12" s="39"/>
    </row>
    <row r="13" spans="1:6" x14ac:dyDescent="0.25">
      <c r="B13" s="51" t="s">
        <v>83</v>
      </c>
      <c r="C13" s="52"/>
      <c r="D13" s="52"/>
      <c r="E13" s="53"/>
    </row>
    <row r="14" spans="1:6" x14ac:dyDescent="0.25">
      <c r="B14" s="54" t="s">
        <v>3</v>
      </c>
      <c r="C14" s="55" t="s">
        <v>4</v>
      </c>
      <c r="D14" s="55" t="s">
        <v>5</v>
      </c>
      <c r="E14" s="102" t="s">
        <v>6</v>
      </c>
    </row>
    <row r="15" spans="1:6" x14ac:dyDescent="0.25">
      <c r="B15" s="103" t="s">
        <v>46</v>
      </c>
      <c r="C15" s="33">
        <v>60</v>
      </c>
      <c r="D15" s="154"/>
      <c r="E15" s="34">
        <f>C15*D15</f>
        <v>0</v>
      </c>
    </row>
    <row r="16" spans="1:6" x14ac:dyDescent="0.25">
      <c r="B16" s="103" t="s">
        <v>47</v>
      </c>
      <c r="C16" s="33">
        <v>13</v>
      </c>
      <c r="D16" s="154"/>
      <c r="E16" s="34">
        <f>C16*D16</f>
        <v>0</v>
      </c>
    </row>
    <row r="17" spans="2:8" x14ac:dyDescent="0.25">
      <c r="B17" s="103" t="s">
        <v>48</v>
      </c>
      <c r="C17" s="151">
        <v>12</v>
      </c>
      <c r="D17" s="155"/>
      <c r="E17" s="60">
        <f>C17*D17</f>
        <v>0</v>
      </c>
    </row>
    <row r="18" spans="2:8" ht="15.75" thickBot="1" x14ac:dyDescent="0.3">
      <c r="B18" s="35" t="s">
        <v>16</v>
      </c>
      <c r="C18" s="36"/>
      <c r="D18" s="49"/>
      <c r="E18" s="38">
        <f>SUM(E15,E16,E17)</f>
        <v>0</v>
      </c>
    </row>
    <row r="19" spans="2:8" ht="15.75" thickBot="1" x14ac:dyDescent="0.3"/>
    <row r="20" spans="2:8" x14ac:dyDescent="0.25">
      <c r="B20" s="51" t="s">
        <v>17</v>
      </c>
      <c r="C20" s="137"/>
      <c r="D20" s="137"/>
      <c r="E20" s="138"/>
    </row>
    <row r="21" spans="2:8" x14ac:dyDescent="0.25">
      <c r="B21" s="108" t="s">
        <v>85</v>
      </c>
      <c r="C21" s="55" t="s">
        <v>84</v>
      </c>
      <c r="D21" s="55" t="s">
        <v>20</v>
      </c>
      <c r="E21" s="102" t="s">
        <v>6</v>
      </c>
    </row>
    <row r="22" spans="2:8" x14ac:dyDescent="0.25">
      <c r="B22" s="61" t="s">
        <v>46</v>
      </c>
      <c r="C22" s="33">
        <v>1500</v>
      </c>
      <c r="D22" s="154"/>
      <c r="E22" s="152">
        <f>C22*D22</f>
        <v>0</v>
      </c>
    </row>
    <row r="23" spans="2:8" x14ac:dyDescent="0.25">
      <c r="B23" s="61" t="s">
        <v>47</v>
      </c>
      <c r="C23" s="33">
        <v>350</v>
      </c>
      <c r="D23" s="154"/>
      <c r="E23" s="152">
        <f>C23*D23</f>
        <v>0</v>
      </c>
    </row>
    <row r="24" spans="2:8" x14ac:dyDescent="0.25">
      <c r="B24" s="61" t="s">
        <v>48</v>
      </c>
      <c r="C24" s="151">
        <v>100</v>
      </c>
      <c r="D24" s="155"/>
      <c r="E24" s="60">
        <f>C24*D24</f>
        <v>0</v>
      </c>
    </row>
    <row r="25" spans="2:8" ht="15.75" thickBot="1" x14ac:dyDescent="0.3">
      <c r="B25" s="35" t="s">
        <v>19</v>
      </c>
      <c r="C25" s="36"/>
      <c r="D25" s="49"/>
      <c r="E25" s="38">
        <f>SUM(E22,E23,E24)</f>
        <v>0</v>
      </c>
    </row>
    <row r="26" spans="2:8" x14ac:dyDescent="0.25">
      <c r="B26" s="62" t="s">
        <v>68</v>
      </c>
    </row>
    <row r="27" spans="2:8" x14ac:dyDescent="0.25">
      <c r="B27" s="62"/>
    </row>
    <row r="28" spans="2:8" ht="15.75" thickBot="1" x14ac:dyDescent="0.3"/>
    <row r="29" spans="2:8" ht="30.75" customHeight="1" thickBot="1" x14ac:dyDescent="0.3">
      <c r="B29" s="109" t="s">
        <v>82</v>
      </c>
      <c r="C29" s="110"/>
      <c r="D29" s="110"/>
      <c r="E29" s="111">
        <f>SUM(E11,E18,E25)</f>
        <v>0</v>
      </c>
      <c r="G29" s="57" t="s">
        <v>53</v>
      </c>
      <c r="H29" s="21">
        <v>15</v>
      </c>
    </row>
    <row r="30" spans="2:8" x14ac:dyDescent="0.25">
      <c r="G30" s="57" t="s">
        <v>60</v>
      </c>
      <c r="H30" s="21">
        <v>13</v>
      </c>
    </row>
    <row r="31" spans="2:8" ht="15.75" thickBot="1" x14ac:dyDescent="0.3">
      <c r="G31" s="57" t="s">
        <v>57</v>
      </c>
      <c r="H31" s="21">
        <v>11</v>
      </c>
    </row>
    <row r="32" spans="2:8" x14ac:dyDescent="0.25">
      <c r="B32" s="139" t="s">
        <v>72</v>
      </c>
      <c r="C32" s="68" t="s">
        <v>67</v>
      </c>
      <c r="D32" s="68"/>
      <c r="E32" s="69" t="s">
        <v>21</v>
      </c>
      <c r="G32" s="57" t="s">
        <v>51</v>
      </c>
      <c r="H32" s="21">
        <v>9</v>
      </c>
    </row>
    <row r="33" spans="2:8" x14ac:dyDescent="0.25">
      <c r="B33" s="153" t="s">
        <v>46</v>
      </c>
      <c r="C33" s="156" t="s">
        <v>59</v>
      </c>
      <c r="D33" s="156"/>
      <c r="E33" s="115">
        <f>VLOOKUP(C33,G29:H36,2,FALSE)</f>
        <v>0</v>
      </c>
      <c r="G33" s="57" t="s">
        <v>100</v>
      </c>
      <c r="H33" s="21">
        <v>5</v>
      </c>
    </row>
    <row r="34" spans="2:8" x14ac:dyDescent="0.25">
      <c r="B34" s="61" t="s">
        <v>47</v>
      </c>
      <c r="C34" s="156" t="s">
        <v>59</v>
      </c>
      <c r="D34" s="156"/>
      <c r="E34" s="115">
        <f>VLOOKUP(C34,G29:H36,2,FALSE)</f>
        <v>0</v>
      </c>
      <c r="G34" s="57" t="s">
        <v>58</v>
      </c>
      <c r="H34" s="21">
        <v>1</v>
      </c>
    </row>
    <row r="35" spans="2:8" ht="15.75" thickBot="1" x14ac:dyDescent="0.3">
      <c r="B35" s="71" t="s">
        <v>48</v>
      </c>
      <c r="C35" s="157" t="s">
        <v>59</v>
      </c>
      <c r="D35" s="157"/>
      <c r="E35" s="116">
        <f>VLOOKUP(C35,G29:H36,2,FALSE)</f>
        <v>0</v>
      </c>
      <c r="G35" s="57" t="s">
        <v>59</v>
      </c>
      <c r="H35" s="21">
        <v>0</v>
      </c>
    </row>
    <row r="36" spans="2:8" ht="15.75" thickBot="1" x14ac:dyDescent="0.3">
      <c r="B36" s="62" t="s">
        <v>52</v>
      </c>
      <c r="E36" s="117">
        <f>AVERAGE(E33:E35)</f>
        <v>0</v>
      </c>
      <c r="G36" s="57" t="s">
        <v>71</v>
      </c>
      <c r="H36" s="21">
        <v>0</v>
      </c>
    </row>
    <row r="37" spans="2:8" ht="15.75" thickBot="1" x14ac:dyDescent="0.3">
      <c r="G37" s="57"/>
    </row>
    <row r="38" spans="2:8" x14ac:dyDescent="0.25">
      <c r="B38" s="141" t="s">
        <v>69</v>
      </c>
      <c r="C38" s="68" t="s">
        <v>22</v>
      </c>
      <c r="D38" s="68"/>
      <c r="E38" s="69" t="s">
        <v>62</v>
      </c>
      <c r="G38" s="57"/>
    </row>
    <row r="39" spans="2:8" ht="26.25" thickBot="1" x14ac:dyDescent="0.3">
      <c r="B39" s="119" t="s">
        <v>55</v>
      </c>
      <c r="C39" s="132" t="s">
        <v>23</v>
      </c>
      <c r="D39" s="132"/>
      <c r="E39" s="78">
        <f>VLOOKUP(C39,G39:H43,2,FALSE)</f>
        <v>0</v>
      </c>
      <c r="G39" s="57" t="s">
        <v>23</v>
      </c>
      <c r="H39" s="21">
        <v>0</v>
      </c>
    </row>
    <row r="40" spans="2:8" ht="15.75" thickBot="1" x14ac:dyDescent="0.3">
      <c r="B40" s="79" t="s">
        <v>56</v>
      </c>
      <c r="C40" s="79"/>
      <c r="E40" s="117">
        <f>E39</f>
        <v>0</v>
      </c>
      <c r="G40" s="57" t="s">
        <v>24</v>
      </c>
      <c r="H40" s="21">
        <v>2</v>
      </c>
    </row>
    <row r="41" spans="2:8" x14ac:dyDescent="0.25">
      <c r="B41" s="142"/>
      <c r="C41" s="143"/>
      <c r="D41" s="143"/>
      <c r="E41" s="120"/>
      <c r="G41" s="57" t="s">
        <v>25</v>
      </c>
      <c r="H41" s="21">
        <v>4</v>
      </c>
    </row>
    <row r="42" spans="2:8" x14ac:dyDescent="0.25">
      <c r="B42" s="62"/>
      <c r="G42" s="57" t="s">
        <v>26</v>
      </c>
      <c r="H42" s="21">
        <v>7</v>
      </c>
    </row>
    <row r="43" spans="2:8" ht="15.75" thickBot="1" x14ac:dyDescent="0.3">
      <c r="D43" s="158"/>
      <c r="G43" s="57" t="s">
        <v>27</v>
      </c>
      <c r="H43" s="21">
        <v>10</v>
      </c>
    </row>
    <row r="44" spans="2:8" x14ac:dyDescent="0.25">
      <c r="B44" s="2" t="s">
        <v>33</v>
      </c>
      <c r="C44" s="97"/>
      <c r="D44" s="97"/>
      <c r="E44" s="98"/>
    </row>
    <row r="45" spans="2:8" x14ac:dyDescent="0.25">
      <c r="B45" s="80"/>
      <c r="C45" s="81"/>
      <c r="D45" s="82"/>
      <c r="E45" s="83"/>
    </row>
    <row r="46" spans="2:8" x14ac:dyDescent="0.25">
      <c r="B46" s="80" t="s">
        <v>34</v>
      </c>
      <c r="C46" s="3"/>
      <c r="D46" s="4"/>
      <c r="E46" s="5"/>
    </row>
    <row r="47" spans="2:8" x14ac:dyDescent="0.25">
      <c r="B47" s="80"/>
      <c r="C47" s="81"/>
      <c r="D47" s="82"/>
      <c r="E47" s="83"/>
    </row>
    <row r="48" spans="2:8" x14ac:dyDescent="0.25">
      <c r="B48" s="80" t="s">
        <v>35</v>
      </c>
      <c r="C48" s="3"/>
      <c r="D48" s="4"/>
      <c r="E48" s="5"/>
    </row>
    <row r="49" spans="2:5" x14ac:dyDescent="0.25">
      <c r="B49" s="80"/>
      <c r="C49" s="81"/>
      <c r="D49" s="82"/>
      <c r="E49" s="83"/>
    </row>
    <row r="50" spans="2:5" x14ac:dyDescent="0.25">
      <c r="B50" s="80" t="s">
        <v>36</v>
      </c>
      <c r="C50" s="3"/>
      <c r="D50" s="4"/>
      <c r="E50" s="5"/>
    </row>
    <row r="51" spans="2:5" x14ac:dyDescent="0.25">
      <c r="B51" s="80"/>
      <c r="C51" s="81"/>
      <c r="D51" s="82"/>
      <c r="E51" s="83"/>
    </row>
    <row r="52" spans="2:5" ht="15.75" thickBot="1" x14ac:dyDescent="0.3">
      <c r="B52" s="84" t="s">
        <v>37</v>
      </c>
      <c r="C52" s="6"/>
      <c r="D52" s="7"/>
      <c r="E52" s="8"/>
    </row>
  </sheetData>
  <sheetProtection algorithmName="SHA-512" hashValue="onvu65+agBxJoVxz2/nXJM6JLffohqCR1iVLtL5z8lL7yqq1dPQV5w1BagHcucXYqpOVpFNLOQLNwzTdJ4B0JQ==" saltValue="rX+HCa6M+6gvLp3dzrRChw==" spinCount="100000" sheet="1" objects="1" scenarios="1" selectLockedCells="1"/>
  <protectedRanges>
    <protectedRange sqref="C52 C50 C46 C48 B44" name="Bereik1"/>
  </protectedRanges>
  <mergeCells count="12">
    <mergeCell ref="B13:E13"/>
    <mergeCell ref="B20:E20"/>
    <mergeCell ref="C32:D32"/>
    <mergeCell ref="C33:D33"/>
    <mergeCell ref="C38:D38"/>
    <mergeCell ref="C34:D34"/>
    <mergeCell ref="C35:D35"/>
    <mergeCell ref="C48:E48"/>
    <mergeCell ref="C50:E50"/>
    <mergeCell ref="C52:E52"/>
    <mergeCell ref="C46:E46"/>
    <mergeCell ref="C39:D39"/>
  </mergeCells>
  <phoneticPr fontId="7" type="noConversion"/>
  <dataValidations count="4">
    <dataValidation type="list" allowBlank="1" showInputMessage="1" showErrorMessage="1" errorTitle="verkeerde invoer" error="Selecteer een geldige invoer" promptTitle="Duurzaam transport" prompt="Selecteer welke brandstof uw transportvoertuigen gebruiken" sqref="C39:D39">
      <formula1>$G$39:$G$43</formula1>
    </dataValidation>
    <dataValidation type="list" allowBlank="1" showInputMessage="1" showErrorMessage="1" errorTitle="Verkeerde input" error="Selecteer een geldige verwerkingsmethode" promptTitle="Duurzaamheid verwerkingsmethode" prompt="Selecteer de juiste verwerkingsmethode_x000a_" sqref="C33:D33">
      <formula1>$G$29:$G$36</formula1>
    </dataValidation>
    <dataValidation type="list" allowBlank="1" showInputMessage="1" showErrorMessage="1" errorTitle="Verkeerde input" error="Selecteer een geldige waarde_x000a_" promptTitle="Duurzaamheid verwerkingsmethode" prompt="Selecteer uw verwerkingsmethode" sqref="C34:D34">
      <formula1>$G$29:$G$36</formula1>
    </dataValidation>
    <dataValidation type="list" allowBlank="1" showInputMessage="1" showErrorMessage="1" errorTitle="Verkeerde input" error="Selecteer een geldige waarde_x000a_" promptTitle="Duurzaamheid verwerkingsmethode" prompt="selecteer de juiste verwerkingsmethode_x000a_" sqref="C35:D35">
      <formula1>$G$29:$G$36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9"/>
  <sheetViews>
    <sheetView zoomScale="85" zoomScaleNormal="85" workbookViewId="0">
      <selection activeCell="D10" sqref="D10"/>
    </sheetView>
  </sheetViews>
  <sheetFormatPr defaultRowHeight="15" x14ac:dyDescent="0.25"/>
  <cols>
    <col min="1" max="1" width="9.140625" style="21"/>
    <col min="2" max="2" width="65.140625" style="21" customWidth="1"/>
    <col min="3" max="3" width="24.140625" style="21" customWidth="1"/>
    <col min="4" max="4" width="25.28515625" style="21" customWidth="1"/>
    <col min="5" max="5" width="24" style="21" bestFit="1" customWidth="1"/>
    <col min="6" max="6" width="9.140625" style="21"/>
    <col min="7" max="7" width="35.7109375" style="21" hidden="1" customWidth="1"/>
    <col min="8" max="8" width="9.140625" style="21" hidden="1" customWidth="1"/>
    <col min="9" max="9" width="0" style="21" hidden="1" customWidth="1"/>
    <col min="10" max="16384" width="9.140625" style="21"/>
  </cols>
  <sheetData>
    <row r="2" spans="2:5" ht="18.75" x14ac:dyDescent="0.3">
      <c r="B2" s="20" t="s">
        <v>0</v>
      </c>
    </row>
    <row r="3" spans="2:5" x14ac:dyDescent="0.25">
      <c r="B3" s="22" t="s">
        <v>1</v>
      </c>
    </row>
    <row r="5" spans="2:5" x14ac:dyDescent="0.25">
      <c r="B5" s="21" t="s">
        <v>2</v>
      </c>
    </row>
    <row r="7" spans="2:5" ht="15.75" thickBot="1" x14ac:dyDescent="0.3">
      <c r="B7" s="22" t="s">
        <v>49</v>
      </c>
    </row>
    <row r="8" spans="2:5" x14ac:dyDescent="0.25">
      <c r="B8" s="51" t="s">
        <v>92</v>
      </c>
      <c r="C8" s="52"/>
      <c r="D8" s="52"/>
      <c r="E8" s="53"/>
    </row>
    <row r="9" spans="2:5" x14ac:dyDescent="0.25">
      <c r="B9" s="54" t="s">
        <v>93</v>
      </c>
      <c r="C9" s="55" t="s">
        <v>87</v>
      </c>
      <c r="D9" s="55" t="s">
        <v>5</v>
      </c>
      <c r="E9" s="102" t="s">
        <v>6</v>
      </c>
    </row>
    <row r="10" spans="2:5" x14ac:dyDescent="0.25">
      <c r="B10" s="103" t="s">
        <v>50</v>
      </c>
      <c r="C10" s="33">
        <v>52</v>
      </c>
      <c r="D10" s="154"/>
      <c r="E10" s="152">
        <f>C10*D10</f>
        <v>0</v>
      </c>
    </row>
    <row r="11" spans="2:5" ht="15.75" thickBot="1" x14ac:dyDescent="0.3">
      <c r="B11" s="35" t="s">
        <v>94</v>
      </c>
      <c r="C11" s="36"/>
      <c r="D11" s="49"/>
      <c r="E11" s="38">
        <f>E10</f>
        <v>0</v>
      </c>
    </row>
    <row r="12" spans="2:5" ht="15.75" thickBot="1" x14ac:dyDescent="0.3"/>
    <row r="13" spans="2:5" x14ac:dyDescent="0.25">
      <c r="B13" s="51" t="s">
        <v>17</v>
      </c>
      <c r="C13" s="137"/>
      <c r="D13" s="137"/>
      <c r="E13" s="138"/>
    </row>
    <row r="14" spans="2:5" x14ac:dyDescent="0.25">
      <c r="B14" s="108" t="s">
        <v>96</v>
      </c>
      <c r="C14" s="55" t="s">
        <v>88</v>
      </c>
      <c r="D14" s="55" t="s">
        <v>86</v>
      </c>
      <c r="E14" s="102" t="s">
        <v>95</v>
      </c>
    </row>
    <row r="15" spans="2:5" x14ac:dyDescent="0.25">
      <c r="B15" s="61" t="s">
        <v>50</v>
      </c>
      <c r="C15" s="159">
        <v>100160</v>
      </c>
      <c r="D15" s="155"/>
      <c r="E15" s="60">
        <f>C15*D15</f>
        <v>0</v>
      </c>
    </row>
    <row r="16" spans="2:5" x14ac:dyDescent="0.25">
      <c r="B16" s="160" t="s">
        <v>98</v>
      </c>
      <c r="C16" s="159">
        <v>8840</v>
      </c>
      <c r="D16" s="167"/>
      <c r="E16" s="60">
        <f>C16*D16</f>
        <v>0</v>
      </c>
    </row>
    <row r="17" spans="2:8" ht="15.75" thickBot="1" x14ac:dyDescent="0.3">
      <c r="B17" s="35" t="s">
        <v>99</v>
      </c>
      <c r="C17" s="36"/>
      <c r="D17" s="49"/>
      <c r="E17" s="38">
        <f>E15+E16</f>
        <v>0</v>
      </c>
    </row>
    <row r="18" spans="2:8" x14ac:dyDescent="0.25">
      <c r="B18" s="161" t="s">
        <v>90</v>
      </c>
      <c r="C18" s="99"/>
      <c r="D18" s="99"/>
    </row>
    <row r="19" spans="2:8" x14ac:dyDescent="0.25">
      <c r="B19" s="162" t="s">
        <v>89</v>
      </c>
    </row>
    <row r="20" spans="2:8" ht="15.75" customHeight="1" x14ac:dyDescent="0.25">
      <c r="B20" s="162" t="s">
        <v>97</v>
      </c>
    </row>
    <row r="21" spans="2:8" ht="15.75" customHeight="1" x14ac:dyDescent="0.25">
      <c r="B21" s="62"/>
    </row>
    <row r="22" spans="2:8" ht="15.75" thickBot="1" x14ac:dyDescent="0.3"/>
    <row r="23" spans="2:8" ht="31.5" customHeight="1" thickBot="1" x14ac:dyDescent="0.3">
      <c r="B23" s="109" t="s">
        <v>91</v>
      </c>
      <c r="C23" s="163"/>
      <c r="D23" s="163"/>
      <c r="E23" s="111">
        <f>SUM(E11,E17)</f>
        <v>0</v>
      </c>
    </row>
    <row r="25" spans="2:8" ht="15.75" thickBot="1" x14ac:dyDescent="0.3"/>
    <row r="26" spans="2:8" x14ac:dyDescent="0.25">
      <c r="B26" s="141" t="s">
        <v>69</v>
      </c>
      <c r="C26" s="75" t="s">
        <v>22</v>
      </c>
      <c r="D26" s="114"/>
      <c r="E26" s="164" t="s">
        <v>62</v>
      </c>
    </row>
    <row r="27" spans="2:8" ht="26.25" thickBot="1" x14ac:dyDescent="0.3">
      <c r="B27" s="165" t="s">
        <v>55</v>
      </c>
      <c r="C27" s="95" t="s">
        <v>23</v>
      </c>
      <c r="D27" s="168"/>
      <c r="E27" s="166">
        <f>VLOOKUP(C27,G31:H35,2,FALSE)</f>
        <v>0</v>
      </c>
      <c r="G27" s="57"/>
    </row>
    <row r="28" spans="2:8" ht="15" customHeight="1" thickBot="1" x14ac:dyDescent="0.3">
      <c r="B28" s="79" t="s">
        <v>56</v>
      </c>
      <c r="C28" s="79"/>
      <c r="D28" s="79"/>
      <c r="E28" s="117">
        <v>0</v>
      </c>
      <c r="G28" s="57"/>
    </row>
    <row r="29" spans="2:8" ht="15.75" customHeight="1" x14ac:dyDescent="0.25">
      <c r="F29" s="101"/>
      <c r="G29" s="57"/>
    </row>
    <row r="30" spans="2:8" ht="15.75" customHeight="1" thickBot="1" x14ac:dyDescent="0.3">
      <c r="F30" s="101"/>
      <c r="G30" s="57"/>
    </row>
    <row r="31" spans="2:8" x14ac:dyDescent="0.25">
      <c r="B31" s="2" t="s">
        <v>33</v>
      </c>
      <c r="C31" s="97"/>
      <c r="D31" s="97"/>
      <c r="E31" s="98"/>
      <c r="F31" s="120"/>
      <c r="G31" s="57" t="s">
        <v>23</v>
      </c>
      <c r="H31" s="21">
        <v>0</v>
      </c>
    </row>
    <row r="32" spans="2:8" x14ac:dyDescent="0.25">
      <c r="B32" s="80"/>
      <c r="C32" s="81"/>
      <c r="D32" s="82"/>
      <c r="E32" s="83"/>
      <c r="F32" s="120"/>
      <c r="G32" s="57" t="s">
        <v>24</v>
      </c>
      <c r="H32" s="21">
        <v>2</v>
      </c>
    </row>
    <row r="33" spans="2:8" x14ac:dyDescent="0.25">
      <c r="B33" s="80" t="s">
        <v>34</v>
      </c>
      <c r="C33" s="3"/>
      <c r="D33" s="4"/>
      <c r="E33" s="5"/>
      <c r="G33" s="57" t="s">
        <v>25</v>
      </c>
      <c r="H33" s="21">
        <v>4</v>
      </c>
    </row>
    <row r="34" spans="2:8" x14ac:dyDescent="0.25">
      <c r="B34" s="80"/>
      <c r="C34" s="81"/>
      <c r="D34" s="82"/>
      <c r="E34" s="83"/>
      <c r="G34" s="57" t="s">
        <v>26</v>
      </c>
      <c r="H34" s="21">
        <v>7</v>
      </c>
    </row>
    <row r="35" spans="2:8" x14ac:dyDescent="0.25">
      <c r="B35" s="80" t="s">
        <v>35</v>
      </c>
      <c r="C35" s="3"/>
      <c r="D35" s="4"/>
      <c r="E35" s="5"/>
      <c r="G35" s="57" t="s">
        <v>27</v>
      </c>
      <c r="H35" s="21">
        <v>10</v>
      </c>
    </row>
    <row r="36" spans="2:8" x14ac:dyDescent="0.25">
      <c r="B36" s="80"/>
      <c r="C36" s="81"/>
      <c r="D36" s="82"/>
      <c r="E36" s="83"/>
    </row>
    <row r="37" spans="2:8" x14ac:dyDescent="0.25">
      <c r="B37" s="80" t="s">
        <v>36</v>
      </c>
      <c r="C37" s="3"/>
      <c r="D37" s="4"/>
      <c r="E37" s="5"/>
    </row>
    <row r="38" spans="2:8" x14ac:dyDescent="0.25">
      <c r="B38" s="80"/>
      <c r="C38" s="81"/>
      <c r="D38" s="82"/>
      <c r="E38" s="83"/>
    </row>
    <row r="39" spans="2:8" ht="15.75" thickBot="1" x14ac:dyDescent="0.3">
      <c r="B39" s="84" t="s">
        <v>37</v>
      </c>
      <c r="C39" s="6"/>
      <c r="D39" s="7"/>
      <c r="E39" s="8"/>
    </row>
  </sheetData>
  <sheetProtection algorithmName="SHA-512" hashValue="HiM1wwlc1R9t+t+c8eZTI21l5meljTThQvRuxKSltt1XFXerAU9l1wLDPAg5owWhbKVlepKWZEXcSSdmNJ6abw==" saltValue="xrVV0BBh5BVG8cwECPj8Mg==" spinCount="100000" sheet="1" objects="1" scenarios="1" selectLockedCells="1"/>
  <protectedRanges>
    <protectedRange sqref="C39 C37 C33 C35 B31" name="Bereik1"/>
  </protectedRanges>
  <mergeCells count="8">
    <mergeCell ref="C37:E37"/>
    <mergeCell ref="C39:E39"/>
    <mergeCell ref="B8:E8"/>
    <mergeCell ref="B13:E13"/>
    <mergeCell ref="C26:D26"/>
    <mergeCell ref="C27:D27"/>
    <mergeCell ref="C33:E33"/>
    <mergeCell ref="C35:E35"/>
  </mergeCells>
  <dataValidations count="1">
    <dataValidation type="list" allowBlank="1" showInputMessage="1" showErrorMessage="1" errorTitle="Verkeerde invoer" error="Selecteer een geldige invoer" promptTitle="Selecteer een type brandstof" sqref="C27:D27">
      <formula1>$G$31:$G$35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r m D s V m v S C R u j A A A A 9 g A A A B I A H A B D b 2 5 m a W c v U G F j a 2 F n Z S 5 4 b W w g o h g A K K A U A A A A A A A A A A A A A A A A A A A A A A A A A A A A h Y + 9 D o I w G E V f h X S n f y 6 E l D K 4 g j E x M a 5 N q d A I H 4 Y W y 7 s 5 + E i + g h h F 3 R z v u W e 4 9 3 6 9 i X z q 2 u h i B m d 7 y B D D F E U G d F 9 Z q D M 0 + m O c o F y K r d I n V Z t o l s G l k 6 s y 1 H h / T g k J I e C w w v 1 Q E 0 4 p I 4 e y 2 O n G d A p 9 Z P t f j i 0 4 r 0 A b J M X + N U Z y z F i C O e W Y C r J A U V r 4 C n z e + 2 x / o F i P r R 8 H I 6 G N N 4 U g S x T k / U E + A F B L A w Q U A A I A C A C u Y O x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r m D s V i i K R 7 g O A A A A E Q A A A B M A H A B G b 3 J t d W x h c y 9 T Z W N 0 a W 9 u M S 5 t I K I Y A C i g F A A A A A A A A A A A A A A A A A A A A A A A A A A A A C t O T S 7 J z M 9 T C I b Q h t Y A U E s B A i 0 A F A A C A A g A r m D s V m v S C R u j A A A A 9 g A A A B I A A A A A A A A A A A A A A A A A A A A A A E N v b m Z p Z y 9 Q Y W N r Y W d l L n h t b F B L A Q I t A B Q A A g A I A K 5 g 7 F Y P y u m r p A A A A O k A A A A T A A A A A A A A A A A A A A A A A O 8 A A A B b Q 2 9 u d G V u d F 9 U e X B l c 1 0 u e G 1 s U E s B A i 0 A F A A C A A g A r m D s V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O J h q g L J B q x M i l g o 9 y Y M n M A A A A A A A g A A A A A A A 2 Y A A M A A A A A Q A A A A m D B l b o 5 W T S I L Q a n b O l e K p g A A A A A E g A A A o A A A A B A A A A C 9 G u 7 / 5 / I + j E t B 4 / D 5 k Z j U U A A A A E 3 b 1 w 0 R P e I l r 5 3 d + A o R r Y Y R e A I 0 I m i L N U Y M o E e o x o Z Y t c s 1 A u W 3 Z w z E l 7 0 V A Y r 2 5 u z r 3 c n O i m z w v S T b z U w E R I 2 a J V s b C / Y n 5 k 3 h 1 C T D a a R Z F A A A A K 5 f a O i g V 9 b u Q T 6 d 3 B A K A i b G J k Q 9 < / D a t a M a s h u p > 
</file>

<file path=customXml/itemProps1.xml><?xml version="1.0" encoding="utf-8"?>
<ds:datastoreItem xmlns:ds="http://schemas.openxmlformats.org/officeDocument/2006/customXml" ds:itemID="{E520D7A3-8670-439F-B112-6AE422FD780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Perceel 1</vt:lpstr>
      <vt:lpstr>Perceel 2</vt:lpstr>
      <vt:lpstr>Perceel 3</vt:lpstr>
      <vt:lpstr>Perceel 4</vt:lpstr>
      <vt:lpstr>Perceel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Rosanne Wahl</dc:creator>
  <cp:lastModifiedBy>Evalinde van Winden</cp:lastModifiedBy>
  <dcterms:created xsi:type="dcterms:W3CDTF">2023-07-05T12:26:02Z</dcterms:created>
  <dcterms:modified xsi:type="dcterms:W3CDTF">2023-08-29T06:54:33Z</dcterms:modified>
</cp:coreProperties>
</file>