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fdMID\TeamFac\Inkoop\Inkoop vanaf 2016-12\Aanbestedingen 2022\Uitvoering\Gladheidsbestrijdingsmaterieel\Nota van Inlichtingen\"/>
    </mc:Choice>
  </mc:AlternateContent>
  <xr:revisionPtr revIDLastSave="0" documentId="13_ncr:1_{B03D350B-241D-49F7-A42E-1098A7638B10}" xr6:coauthVersionLast="47" xr6:coauthVersionMax="47" xr10:uidLastSave="{00000000-0000-0000-0000-000000000000}"/>
  <bookViews>
    <workbookView xWindow="-28920" yWindow="-120" windowWidth="29040" windowHeight="15840" xr2:uid="{6D774C3A-E984-471E-B14B-C40EC84AAD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H29" i="1" s="1"/>
  <c r="I14" i="1"/>
  <c r="G27" i="1" s="1"/>
  <c r="I12" i="1"/>
  <c r="H25" i="1" s="1"/>
  <c r="I10" i="1"/>
  <c r="H23" i="1" s="1"/>
  <c r="G25" i="1" l="1"/>
  <c r="E25" i="1"/>
  <c r="G29" i="1"/>
  <c r="F23" i="1"/>
  <c r="E27" i="1"/>
  <c r="F27" i="1"/>
  <c r="H27" i="1"/>
  <c r="H33" i="1" s="1"/>
  <c r="E23" i="1"/>
  <c r="F25" i="1"/>
  <c r="E29" i="1"/>
  <c r="F29" i="1"/>
  <c r="E33" i="1"/>
  <c r="G23" i="1"/>
  <c r="G33" i="1" l="1"/>
  <c r="F33" i="1"/>
  <c r="F36" i="1" s="1"/>
  <c r="H36" i="1" l="1"/>
  <c r="E36" i="1"/>
  <c r="G36" i="1"/>
</calcChain>
</file>

<file path=xl/sharedStrings.xml><?xml version="1.0" encoding="utf-8"?>
<sst xmlns="http://schemas.openxmlformats.org/spreadsheetml/2006/main" count="28" uniqueCount="18">
  <si>
    <t>Beoordeling in consensus en prijs (hele getallen)</t>
  </si>
  <si>
    <t>Inschrijver</t>
  </si>
  <si>
    <t>Waardering</t>
  </si>
  <si>
    <t>Percentage</t>
  </si>
  <si>
    <t>Eindbeoordeling in consensus, aantal punten</t>
  </si>
  <si>
    <t>Prijs</t>
  </si>
  <si>
    <t>TOTAAL BEHAALD AANTAL PUNTEN</t>
  </si>
  <si>
    <t>Eindrangschikking</t>
  </si>
  <si>
    <t>Gunningscriterium Kwaliteit</t>
  </si>
  <si>
    <t>Gunningscriterium Praktijktest</t>
  </si>
  <si>
    <t>Gunningscriteriu Soft- en Hardware</t>
  </si>
  <si>
    <t>AA</t>
  </si>
  <si>
    <t>BB</t>
  </si>
  <si>
    <t>CC</t>
  </si>
  <si>
    <t>DD</t>
  </si>
  <si>
    <t>Dit rekenvoorbeeld is bedoeld ter verduidelijking van de wijze van berekenen van het te behalen aantal punten</t>
  </si>
  <si>
    <t>Gunningscriterium</t>
  </si>
  <si>
    <t>Rekenvoorbeeld aanbesteding "Vervanging Gladheidbestrijdingsmaterieel"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</si>
</sst>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9" fontId="0" fillId="2" borderId="0" xfId="0" applyNumberFormat="1" applyFill="1" applyAlignment="1">
      <alignment vertical="top"/>
    </xf>
    <xf numFmtId="2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0" fillId="2" borderId="2" xfId="0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4" borderId="4" xfId="0" applyFont="1" applyFill="1" applyBorder="1" applyAlignment="1">
      <alignment vertical="top"/>
    </xf>
    <xf numFmtId="0" fontId="0" fillId="4" borderId="5" xfId="0" applyFill="1" applyBorder="1" applyAlignment="1">
      <alignment horizontal="right" vertical="top"/>
    </xf>
    <xf numFmtId="0" fontId="2" fillId="5" borderId="4" xfId="0" applyFont="1" applyFill="1" applyBorder="1" applyAlignment="1">
      <alignment horizontal="left" vertical="top"/>
    </xf>
    <xf numFmtId="9" fontId="0" fillId="5" borderId="5" xfId="0" applyNumberFormat="1" applyFill="1" applyBorder="1" applyAlignment="1">
      <alignment horizontal="right" vertical="top"/>
    </xf>
    <xf numFmtId="164" fontId="0" fillId="6" borderId="5" xfId="0" applyNumberFormat="1" applyFill="1" applyBorder="1" applyAlignment="1">
      <alignment vertical="top"/>
    </xf>
    <xf numFmtId="0" fontId="2" fillId="8" borderId="6" xfId="0" applyFont="1" applyFill="1" applyBorder="1" applyAlignment="1">
      <alignment horizontal="left" vertical="top"/>
    </xf>
    <xf numFmtId="9" fontId="0" fillId="8" borderId="7" xfId="0" applyNumberFormat="1" applyFill="1" applyBorder="1" applyAlignment="1">
      <alignment horizontal="right" vertical="top"/>
    </xf>
    <xf numFmtId="9" fontId="0" fillId="8" borderId="7" xfId="0" applyNumberFormat="1" applyFill="1" applyBorder="1" applyAlignment="1">
      <alignment vertical="top"/>
    </xf>
    <xf numFmtId="0" fontId="2" fillId="5" borderId="6" xfId="0" applyFont="1" applyFill="1" applyBorder="1" applyAlignment="1">
      <alignment horizontal="left" vertical="top"/>
    </xf>
    <xf numFmtId="9" fontId="0" fillId="5" borderId="7" xfId="0" applyNumberFormat="1" applyFill="1" applyBorder="1" applyAlignment="1">
      <alignment horizontal="right" vertical="top"/>
    </xf>
    <xf numFmtId="1" fontId="0" fillId="6" borderId="7" xfId="0" applyNumberFormat="1" applyFill="1" applyBorder="1" applyAlignment="1" applyProtection="1">
      <alignment vertical="top"/>
      <protection locked="0"/>
    </xf>
    <xf numFmtId="0" fontId="4" fillId="8" borderId="6" xfId="0" applyFont="1" applyFill="1" applyBorder="1" applyAlignment="1">
      <alignment horizontal="left" vertical="top"/>
    </xf>
    <xf numFmtId="1" fontId="0" fillId="8" borderId="7" xfId="0" applyNumberFormat="1" applyFill="1" applyBorder="1" applyAlignment="1">
      <alignment vertical="top"/>
    </xf>
    <xf numFmtId="0" fontId="2" fillId="8" borderId="8" xfId="0" applyFont="1" applyFill="1" applyBorder="1" applyAlignment="1">
      <alignment horizontal="right" vertical="top"/>
    </xf>
    <xf numFmtId="9" fontId="0" fillId="8" borderId="9" xfId="0" applyNumberFormat="1" applyFill="1" applyBorder="1" applyAlignment="1">
      <alignment horizontal="right" vertical="top"/>
    </xf>
    <xf numFmtId="9" fontId="0" fillId="8" borderId="9" xfId="0" applyNumberForma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" fontId="0" fillId="6" borderId="7" xfId="0" applyNumberFormat="1" applyFill="1" applyBorder="1" applyAlignment="1">
      <alignment vertical="top"/>
    </xf>
    <xf numFmtId="164" fontId="0" fillId="2" borderId="2" xfId="0" applyNumberFormat="1" applyFill="1" applyBorder="1" applyAlignment="1">
      <alignment vertical="top"/>
    </xf>
    <xf numFmtId="2" fontId="0" fillId="2" borderId="2" xfId="0" applyNumberFormat="1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2" fontId="2" fillId="2" borderId="0" xfId="0" applyNumberFormat="1" applyFont="1" applyFill="1" applyAlignment="1">
      <alignment horizontal="left" vertical="top"/>
    </xf>
    <xf numFmtId="0" fontId="5" fillId="2" borderId="1" xfId="0" applyFont="1" applyFill="1" applyBorder="1" applyAlignment="1">
      <alignment vertical="center"/>
    </xf>
    <xf numFmtId="0" fontId="3" fillId="8" borderId="10" xfId="0" applyFont="1" applyFill="1" applyBorder="1" applyAlignment="1">
      <alignment horizontal="left" vertical="center"/>
    </xf>
    <xf numFmtId="9" fontId="3" fillId="8" borderId="11" xfId="0" applyNumberFormat="1" applyFont="1" applyFill="1" applyBorder="1" applyAlignment="1">
      <alignment horizontal="right" vertical="center"/>
    </xf>
    <xf numFmtId="2" fontId="5" fillId="9" borderId="1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top"/>
    </xf>
    <xf numFmtId="1" fontId="3" fillId="10" borderId="3" xfId="0" applyNumberFormat="1" applyFont="1" applyFill="1" applyBorder="1" applyAlignment="1">
      <alignment horizontal="right" vertical="top"/>
    </xf>
    <xf numFmtId="0" fontId="0" fillId="2" borderId="12" xfId="0" applyFill="1" applyBorder="1" applyAlignment="1">
      <alignment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0" fillId="2" borderId="15" xfId="0" applyFill="1" applyBorder="1" applyAlignment="1">
      <alignment vertical="top"/>
    </xf>
    <xf numFmtId="0" fontId="2" fillId="2" borderId="16" xfId="0" applyFont="1" applyFill="1" applyBorder="1" applyAlignment="1">
      <alignment horizontal="right" vertical="top"/>
    </xf>
    <xf numFmtId="9" fontId="0" fillId="2" borderId="16" xfId="0" applyNumberFormat="1" applyFill="1" applyBorder="1" applyAlignment="1">
      <alignment vertical="top"/>
    </xf>
    <xf numFmtId="2" fontId="0" fillId="2" borderId="16" xfId="0" applyNumberFormat="1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3" fillId="2" borderId="0" xfId="0" applyFont="1" applyFill="1" applyAlignment="1">
      <alignment horizontal="left" vertical="center"/>
    </xf>
    <xf numFmtId="9" fontId="3" fillId="2" borderId="0" xfId="0" applyNumberFormat="1" applyFont="1" applyFill="1" applyAlignment="1">
      <alignment horizontal="right" vertical="center"/>
    </xf>
    <xf numFmtId="2" fontId="5" fillId="2" borderId="0" xfId="0" applyNumberFormat="1" applyFont="1" applyFill="1" applyAlignment="1">
      <alignment vertical="center"/>
    </xf>
    <xf numFmtId="0" fontId="2" fillId="3" borderId="5" xfId="0" applyFont="1" applyFill="1" applyBorder="1" applyAlignment="1">
      <alignment horizontal="center" vertical="top" wrapText="1"/>
    </xf>
    <xf numFmtId="164" fontId="1" fillId="7" borderId="6" xfId="0" applyNumberFormat="1" applyFont="1" applyFill="1" applyBorder="1" applyAlignment="1">
      <alignment vertical="top"/>
    </xf>
    <xf numFmtId="2" fontId="1" fillId="7" borderId="6" xfId="0" applyNumberFormat="1" applyFont="1" applyFill="1" applyBorder="1" applyAlignment="1">
      <alignment vertical="top"/>
    </xf>
    <xf numFmtId="0" fontId="6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5B15-6F16-4B3E-B216-0BCB0E3FB609}">
  <dimension ref="B2:J38"/>
  <sheetViews>
    <sheetView tabSelected="1" workbookViewId="0">
      <selection activeCell="D6" sqref="D6"/>
    </sheetView>
  </sheetViews>
  <sheetFormatPr defaultRowHeight="14.4" x14ac:dyDescent="0.3"/>
  <cols>
    <col min="3" max="3" width="48.5546875" customWidth="1"/>
    <col min="4" max="4" width="16.44140625" customWidth="1"/>
    <col min="5" max="8" width="20.6640625" customWidth="1"/>
    <col min="9" max="9" width="7" bestFit="1" customWidth="1"/>
  </cols>
  <sheetData>
    <row r="2" spans="2:10" ht="18" x14ac:dyDescent="0.35">
      <c r="B2" s="56" t="s">
        <v>17</v>
      </c>
      <c r="C2" s="56"/>
      <c r="D2" s="56"/>
      <c r="E2" s="56"/>
    </row>
    <row r="3" spans="2:10" x14ac:dyDescent="0.3">
      <c r="B3" t="s">
        <v>15</v>
      </c>
    </row>
    <row r="4" spans="2:10" ht="15" thickBot="1" x14ac:dyDescent="0.35"/>
    <row r="5" spans="2:10" ht="15" thickTop="1" x14ac:dyDescent="0.3">
      <c r="B5" s="44"/>
      <c r="C5" s="45"/>
      <c r="D5" s="46"/>
      <c r="E5" s="47"/>
      <c r="F5" s="47"/>
      <c r="G5" s="47"/>
      <c r="H5" s="47"/>
      <c r="I5" s="48"/>
      <c r="J5" s="49"/>
    </row>
    <row r="6" spans="2:10" ht="23.4" x14ac:dyDescent="0.3">
      <c r="B6" s="1"/>
      <c r="C6" s="7" t="s">
        <v>0</v>
      </c>
      <c r="D6" s="7"/>
      <c r="E6" s="5"/>
      <c r="F6" s="5"/>
      <c r="G6" s="5"/>
      <c r="H6" s="5"/>
      <c r="I6" s="5"/>
      <c r="J6" s="6"/>
    </row>
    <row r="7" spans="2:10" ht="23.4" x14ac:dyDescent="0.3">
      <c r="B7" s="1"/>
      <c r="C7" s="7"/>
      <c r="D7" s="7"/>
      <c r="E7" s="5"/>
      <c r="F7" s="5"/>
      <c r="G7" s="5"/>
      <c r="H7" s="5"/>
      <c r="I7" s="5"/>
      <c r="J7" s="6"/>
    </row>
    <row r="8" spans="2:10" x14ac:dyDescent="0.3">
      <c r="B8" s="1"/>
      <c r="C8" s="5"/>
      <c r="D8" s="5"/>
      <c r="E8" s="8" t="s">
        <v>1</v>
      </c>
      <c r="F8" s="9"/>
      <c r="G8" s="9"/>
      <c r="H8" s="9"/>
      <c r="I8" s="5"/>
      <c r="J8" s="6"/>
    </row>
    <row r="9" spans="2:10" x14ac:dyDescent="0.3">
      <c r="B9" s="1"/>
      <c r="C9" s="10" t="s">
        <v>16</v>
      </c>
      <c r="D9" s="11" t="s">
        <v>3</v>
      </c>
      <c r="E9" s="53" t="s">
        <v>11</v>
      </c>
      <c r="F9" s="53" t="s">
        <v>12</v>
      </c>
      <c r="G9" s="53" t="s">
        <v>13</v>
      </c>
      <c r="H9" s="53" t="s">
        <v>14</v>
      </c>
      <c r="I9" s="5"/>
      <c r="J9" s="6"/>
    </row>
    <row r="10" spans="2:10" x14ac:dyDescent="0.3">
      <c r="B10" s="1"/>
      <c r="C10" s="12" t="s">
        <v>5</v>
      </c>
      <c r="D10" s="13">
        <v>0.4</v>
      </c>
      <c r="E10" s="14">
        <v>15</v>
      </c>
      <c r="F10" s="14">
        <v>13</v>
      </c>
      <c r="G10" s="14">
        <v>14</v>
      </c>
      <c r="H10" s="14">
        <v>16</v>
      </c>
      <c r="I10" s="54">
        <f>SMALL(E10:H10,COUNTIF(E10:H10,0)+1)</f>
        <v>13</v>
      </c>
      <c r="J10" s="6"/>
    </row>
    <row r="11" spans="2:10" x14ac:dyDescent="0.3">
      <c r="B11" s="1"/>
      <c r="C11" s="15"/>
      <c r="D11" s="16"/>
      <c r="E11" s="17"/>
      <c r="F11" s="17"/>
      <c r="G11" s="17"/>
      <c r="H11" s="17"/>
      <c r="I11" s="5"/>
      <c r="J11" s="6"/>
    </row>
    <row r="12" spans="2:10" x14ac:dyDescent="0.3">
      <c r="B12" s="1"/>
      <c r="C12" s="18" t="s">
        <v>8</v>
      </c>
      <c r="D12" s="19">
        <v>0.15</v>
      </c>
      <c r="E12" s="20">
        <v>6</v>
      </c>
      <c r="F12" s="20">
        <v>7</v>
      </c>
      <c r="G12" s="20">
        <v>6</v>
      </c>
      <c r="H12" s="20">
        <v>4</v>
      </c>
      <c r="I12" s="55">
        <f>LARGE(E12:H12,COUNTIF(E12:H12,0)+1)</f>
        <v>7</v>
      </c>
      <c r="J12" s="6"/>
    </row>
    <row r="13" spans="2:10" x14ac:dyDescent="0.3">
      <c r="B13" s="1"/>
      <c r="C13" s="21"/>
      <c r="D13" s="16"/>
      <c r="E13" s="22"/>
      <c r="F13" s="22"/>
      <c r="G13" s="22"/>
      <c r="H13" s="22"/>
      <c r="I13" s="4"/>
      <c r="J13" s="6"/>
    </row>
    <row r="14" spans="2:10" x14ac:dyDescent="0.3">
      <c r="B14" s="1"/>
      <c r="C14" s="18" t="s">
        <v>9</v>
      </c>
      <c r="D14" s="19">
        <v>0.25</v>
      </c>
      <c r="E14" s="20">
        <v>8</v>
      </c>
      <c r="F14" s="20">
        <v>7</v>
      </c>
      <c r="G14" s="20">
        <v>8</v>
      </c>
      <c r="H14" s="20">
        <v>9</v>
      </c>
      <c r="I14" s="55">
        <f>LARGE(E14:H14,COUNTIF(E14:H14,0)+1)</f>
        <v>9</v>
      </c>
      <c r="J14" s="6"/>
    </row>
    <row r="15" spans="2:10" x14ac:dyDescent="0.3">
      <c r="B15" s="1"/>
      <c r="C15" s="15"/>
      <c r="D15" s="16"/>
      <c r="E15" s="22"/>
      <c r="F15" s="22"/>
      <c r="G15" s="22"/>
      <c r="H15" s="22"/>
      <c r="I15" s="4"/>
      <c r="J15" s="6"/>
    </row>
    <row r="16" spans="2:10" x14ac:dyDescent="0.3">
      <c r="B16" s="1"/>
      <c r="C16" s="18" t="s">
        <v>10</v>
      </c>
      <c r="D16" s="19">
        <v>0.2</v>
      </c>
      <c r="E16" s="20">
        <v>5</v>
      </c>
      <c r="F16" s="20">
        <v>7</v>
      </c>
      <c r="G16" s="20">
        <v>8</v>
      </c>
      <c r="H16" s="20">
        <v>3</v>
      </c>
      <c r="I16" s="55">
        <f>LARGE(E16:H16,COUNTIF(E16:H16,0)+1)</f>
        <v>8</v>
      </c>
      <c r="J16" s="6"/>
    </row>
    <row r="17" spans="2:10" x14ac:dyDescent="0.3">
      <c r="B17" s="1"/>
      <c r="C17" s="23"/>
      <c r="D17" s="24"/>
      <c r="E17" s="25"/>
      <c r="F17" s="25"/>
      <c r="G17" s="25"/>
      <c r="H17" s="25"/>
      <c r="I17" s="5"/>
      <c r="J17" s="6"/>
    </row>
    <row r="18" spans="2:10" x14ac:dyDescent="0.3">
      <c r="B18" s="1"/>
      <c r="C18" s="2"/>
      <c r="D18" s="3"/>
      <c r="E18" s="4"/>
      <c r="F18" s="4"/>
      <c r="G18" s="4"/>
      <c r="H18" s="4"/>
      <c r="I18" s="5"/>
      <c r="J18" s="6"/>
    </row>
    <row r="19" spans="2:10" x14ac:dyDescent="0.3">
      <c r="B19" s="1"/>
      <c r="C19" s="2"/>
      <c r="D19" s="3"/>
      <c r="E19" s="4"/>
      <c r="F19" s="4"/>
      <c r="G19" s="4"/>
      <c r="H19" s="4"/>
      <c r="I19" s="5"/>
      <c r="J19" s="6"/>
    </row>
    <row r="20" spans="2:10" ht="23.4" x14ac:dyDescent="0.3">
      <c r="B20" s="1"/>
      <c r="C20" s="7" t="s">
        <v>4</v>
      </c>
      <c r="D20" s="3"/>
      <c r="E20" s="4"/>
      <c r="F20" s="4"/>
      <c r="G20" s="4"/>
      <c r="H20" s="4"/>
      <c r="I20" s="5"/>
      <c r="J20" s="6"/>
    </row>
    <row r="21" spans="2:10" x14ac:dyDescent="0.3">
      <c r="B21" s="1"/>
      <c r="C21" s="5"/>
      <c r="D21" s="5"/>
      <c r="E21" s="8" t="s">
        <v>1</v>
      </c>
      <c r="F21" s="9"/>
      <c r="G21" s="9"/>
      <c r="H21" s="9"/>
      <c r="I21" s="5"/>
      <c r="J21" s="6"/>
    </row>
    <row r="22" spans="2:10" x14ac:dyDescent="0.3">
      <c r="B22" s="1"/>
      <c r="C22" s="10" t="s">
        <v>2</v>
      </c>
      <c r="D22" s="11" t="s">
        <v>3</v>
      </c>
      <c r="E22" s="53" t="s">
        <v>11</v>
      </c>
      <c r="F22" s="53" t="s">
        <v>12</v>
      </c>
      <c r="G22" s="53" t="s">
        <v>13</v>
      </c>
      <c r="H22" s="53" t="s">
        <v>14</v>
      </c>
      <c r="I22" s="5"/>
      <c r="J22" s="26"/>
    </row>
    <row r="23" spans="2:10" x14ac:dyDescent="0.3">
      <c r="B23" s="1"/>
      <c r="C23" s="12" t="s">
        <v>5</v>
      </c>
      <c r="D23" s="13">
        <v>0.4</v>
      </c>
      <c r="E23" s="27">
        <f>$I$10/E10*$D$10*100</f>
        <v>34.666666666666671</v>
      </c>
      <c r="F23" s="27">
        <f>$I$10/F10*$D$10*100</f>
        <v>40</v>
      </c>
      <c r="G23" s="27">
        <f>$I$10/G10*$D$10*100</f>
        <v>37.142857142857146</v>
      </c>
      <c r="H23" s="27">
        <f>$I$10/H10*$D$10*100</f>
        <v>32.5</v>
      </c>
      <c r="I23" s="5"/>
      <c r="J23" s="28"/>
    </row>
    <row r="24" spans="2:10" x14ac:dyDescent="0.3">
      <c r="B24" s="1"/>
      <c r="C24" s="15"/>
      <c r="D24" s="16"/>
      <c r="E24" s="17"/>
      <c r="F24" s="17"/>
      <c r="G24" s="17"/>
      <c r="H24" s="17"/>
      <c r="I24" s="5"/>
      <c r="J24" s="29"/>
    </row>
    <row r="25" spans="2:10" x14ac:dyDescent="0.3">
      <c r="B25" s="1"/>
      <c r="C25" s="18" t="s">
        <v>8</v>
      </c>
      <c r="D25" s="19">
        <v>0.15</v>
      </c>
      <c r="E25" s="27">
        <f>E12/$I$12*$D$25*100</f>
        <v>12.857142857142856</v>
      </c>
      <c r="F25" s="27">
        <f>F12/$I$12*$D$25*100</f>
        <v>15</v>
      </c>
      <c r="G25" s="27">
        <f>G12/$I$12*$D$25*100</f>
        <v>12.857142857142856</v>
      </c>
      <c r="H25" s="27">
        <f>H12/$I$12*$D$25*100</f>
        <v>8.5714285714285694</v>
      </c>
      <c r="I25" s="5"/>
      <c r="J25" s="6"/>
    </row>
    <row r="26" spans="2:10" x14ac:dyDescent="0.3">
      <c r="B26" s="1"/>
      <c r="C26" s="21"/>
      <c r="D26" s="16"/>
      <c r="E26" s="17"/>
      <c r="F26" s="17"/>
      <c r="G26" s="17"/>
      <c r="H26" s="17"/>
      <c r="I26" s="5"/>
      <c r="J26" s="6"/>
    </row>
    <row r="27" spans="2:10" x14ac:dyDescent="0.3">
      <c r="B27" s="1"/>
      <c r="C27" s="18" t="s">
        <v>9</v>
      </c>
      <c r="D27" s="19">
        <v>0.25</v>
      </c>
      <c r="E27" s="27">
        <f>E14/$I$14*$D$27*100</f>
        <v>22.222222222222221</v>
      </c>
      <c r="F27" s="27">
        <f>F14/$I$14*$D$27*100</f>
        <v>19.444444444444446</v>
      </c>
      <c r="G27" s="27">
        <f>G14/$I$14*$D$27*100</f>
        <v>22.222222222222221</v>
      </c>
      <c r="H27" s="27">
        <f>H14/$I$14*$D$27*100</f>
        <v>25</v>
      </c>
      <c r="I27" s="5"/>
      <c r="J27" s="6"/>
    </row>
    <row r="28" spans="2:10" x14ac:dyDescent="0.3">
      <c r="B28" s="1"/>
      <c r="C28" s="15"/>
      <c r="D28" s="16"/>
      <c r="E28" s="17"/>
      <c r="F28" s="17"/>
      <c r="G28" s="17"/>
      <c r="H28" s="17"/>
      <c r="I28" s="5"/>
      <c r="J28" s="6"/>
    </row>
    <row r="29" spans="2:10" x14ac:dyDescent="0.3">
      <c r="B29" s="1"/>
      <c r="C29" s="18" t="s">
        <v>10</v>
      </c>
      <c r="D29" s="19">
        <v>0.2</v>
      </c>
      <c r="E29" s="27">
        <f>E16/$I$16*$D$29*100</f>
        <v>12.5</v>
      </c>
      <c r="F29" s="27">
        <f>F16/$I$16*$D$29*100</f>
        <v>17.5</v>
      </c>
      <c r="G29" s="27">
        <f>G16/$I$16*$D$29*100</f>
        <v>20</v>
      </c>
      <c r="H29" s="27">
        <f>H16/$I$16*$D$29*100</f>
        <v>7.5000000000000009</v>
      </c>
      <c r="I29" s="5"/>
      <c r="J29" s="6"/>
    </row>
    <row r="30" spans="2:10" x14ac:dyDescent="0.3">
      <c r="B30" s="1"/>
      <c r="C30" s="23"/>
      <c r="D30" s="24"/>
      <c r="E30" s="25"/>
      <c r="F30" s="25"/>
      <c r="G30" s="25"/>
      <c r="H30" s="25"/>
      <c r="I30" s="5"/>
      <c r="J30" s="6"/>
    </row>
    <row r="31" spans="2:10" x14ac:dyDescent="0.3">
      <c r="B31" s="1"/>
      <c r="C31" s="30"/>
      <c r="D31" s="30"/>
      <c r="E31" s="30"/>
      <c r="F31" s="4"/>
      <c r="G31" s="4"/>
      <c r="H31" s="4"/>
      <c r="I31" s="9"/>
      <c r="J31" s="31"/>
    </row>
    <row r="32" spans="2:10" x14ac:dyDescent="0.3">
      <c r="B32" s="1"/>
      <c r="C32" s="30"/>
      <c r="D32" s="2"/>
      <c r="E32" s="32"/>
      <c r="F32" s="32"/>
      <c r="G32" s="32"/>
      <c r="H32" s="32"/>
      <c r="I32" s="9"/>
      <c r="J32" s="31"/>
    </row>
    <row r="33" spans="2:10" ht="23.4" x14ac:dyDescent="0.3">
      <c r="B33" s="33"/>
      <c r="C33" s="34"/>
      <c r="D33" s="35" t="s">
        <v>6</v>
      </c>
      <c r="E33" s="36">
        <f>SUM(E23:E29)</f>
        <v>82.246031746031747</v>
      </c>
      <c r="F33" s="36">
        <f t="shared" ref="F33:H33" si="0">SUM(F23:F29)</f>
        <v>91.944444444444443</v>
      </c>
      <c r="G33" s="36">
        <f t="shared" si="0"/>
        <v>92.222222222222229</v>
      </c>
      <c r="H33" s="36">
        <f t="shared" si="0"/>
        <v>73.571428571428569</v>
      </c>
      <c r="I33" s="37"/>
      <c r="J33" s="38"/>
    </row>
    <row r="34" spans="2:10" ht="23.4" x14ac:dyDescent="0.3">
      <c r="B34" s="33"/>
      <c r="C34" s="50"/>
      <c r="D34" s="51"/>
      <c r="E34" s="52"/>
      <c r="F34" s="52"/>
      <c r="G34" s="52"/>
      <c r="H34" s="52"/>
      <c r="I34" s="37"/>
      <c r="J34" s="38"/>
    </row>
    <row r="35" spans="2:10" x14ac:dyDescent="0.3">
      <c r="B35" s="1"/>
      <c r="C35" s="30"/>
      <c r="D35" s="2"/>
      <c r="E35" s="32"/>
      <c r="F35" s="32"/>
      <c r="G35" s="32"/>
      <c r="H35" s="32"/>
      <c r="I35" s="9"/>
      <c r="J35" s="31"/>
    </row>
    <row r="36" spans="2:10" ht="23.4" x14ac:dyDescent="0.3">
      <c r="B36" s="1"/>
      <c r="C36" s="39" t="s">
        <v>7</v>
      </c>
      <c r="D36" s="2"/>
      <c r="E36" s="40">
        <f>RANK(E33,$E$33:$H$33)</f>
        <v>3</v>
      </c>
      <c r="F36" s="40">
        <f>RANK(F33,$E$33:$H$33)</f>
        <v>2</v>
      </c>
      <c r="G36" s="40">
        <f>RANK(G33,$E$33:$H$33)</f>
        <v>1</v>
      </c>
      <c r="H36" s="40">
        <f>RANK(H33,$E$33:$H$33)</f>
        <v>4</v>
      </c>
      <c r="I36" s="9"/>
      <c r="J36" s="31"/>
    </row>
    <row r="37" spans="2:10" ht="15" thickBot="1" x14ac:dyDescent="0.35">
      <c r="B37" s="41"/>
      <c r="C37" s="42"/>
      <c r="D37" s="42"/>
      <c r="E37" s="42"/>
      <c r="F37" s="42"/>
      <c r="G37" s="42"/>
      <c r="H37" s="42"/>
      <c r="I37" s="42"/>
      <c r="J37" s="43"/>
    </row>
    <row r="38" spans="2:10" ht="15" thickTop="1" x14ac:dyDescent="0.3"/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Koomans van den Dries</dc:creator>
  <cp:lastModifiedBy>Koomans, Peter</cp:lastModifiedBy>
  <dcterms:created xsi:type="dcterms:W3CDTF">2023-01-16T12:49:16Z</dcterms:created>
  <dcterms:modified xsi:type="dcterms:W3CDTF">2023-01-24T13:18:11Z</dcterms:modified>
</cp:coreProperties>
</file>