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00-projecten-tijdelijk\00-RVB-invest\"/>
    </mc:Choice>
  </mc:AlternateContent>
  <xr:revisionPtr revIDLastSave="0" documentId="13_ncr:1_{106EC3F2-41E8-49A1-9EBF-889DD7D1C9B3}" xr6:coauthVersionLast="47" xr6:coauthVersionMax="47" xr10:uidLastSave="{00000000-0000-0000-0000-000000000000}"/>
  <bookViews>
    <workbookView xWindow="-28920" yWindow="-120" windowWidth="29040" windowHeight="15990" xr2:uid="{04248C7C-66B4-4135-BF1A-B973D6EF7330}"/>
  </bookViews>
  <sheets>
    <sheet name="INV n5" sheetId="2" r:id="rId1"/>
  </sheets>
  <definedNames>
    <definedName name="_xlnm._FilterDatabase" localSheetId="0" hidden="1">'INV n5'!$C$27:$N$570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0" i="2" l="1"/>
  <c r="N529" i="2"/>
  <c r="N527" i="2"/>
  <c r="N526" i="2"/>
  <c r="N525" i="2" s="1"/>
  <c r="N524" i="2"/>
  <c r="N523" i="2"/>
  <c r="N521" i="2"/>
  <c r="N520" i="2"/>
  <c r="N517" i="2"/>
  <c r="N516" i="2"/>
  <c r="N514" i="2"/>
  <c r="N513" i="2"/>
  <c r="N512" i="2" s="1"/>
  <c r="N511" i="2"/>
  <c r="N510" i="2"/>
  <c r="N508" i="2"/>
  <c r="N507" i="2"/>
  <c r="N504" i="2"/>
  <c r="N503" i="2"/>
  <c r="N501" i="2"/>
  <c r="N500" i="2"/>
  <c r="N475" i="2"/>
  <c r="N474" i="2"/>
  <c r="N472" i="2"/>
  <c r="N471" i="2"/>
  <c r="N469" i="2"/>
  <c r="N468" i="2"/>
  <c r="N466" i="2"/>
  <c r="N465" i="2"/>
  <c r="N400" i="2"/>
  <c r="N399" i="2"/>
  <c r="N397" i="2"/>
  <c r="N396" i="2"/>
  <c r="N394" i="2"/>
  <c r="N393" i="2"/>
  <c r="N391" i="2"/>
  <c r="N390" i="2"/>
  <c r="N462" i="2"/>
  <c r="N461" i="2"/>
  <c r="N459" i="2"/>
  <c r="N458" i="2"/>
  <c r="N456" i="2"/>
  <c r="N455" i="2"/>
  <c r="N453" i="2"/>
  <c r="N452" i="2"/>
  <c r="N449" i="2"/>
  <c r="N448" i="2"/>
  <c r="N446" i="2"/>
  <c r="N445" i="2"/>
  <c r="N387" i="2"/>
  <c r="N386" i="2"/>
  <c r="N384" i="2"/>
  <c r="N383" i="2"/>
  <c r="N381" i="2"/>
  <c r="N380" i="2"/>
  <c r="N378" i="2"/>
  <c r="N377" i="2"/>
  <c r="N374" i="2"/>
  <c r="N373" i="2"/>
  <c r="N371" i="2"/>
  <c r="N370" i="2"/>
  <c r="N528" i="2" l="1"/>
  <c r="N515" i="2"/>
  <c r="N506" i="2"/>
  <c r="N519" i="2"/>
  <c r="N522" i="2"/>
  <c r="N518" i="2" s="1"/>
  <c r="N502" i="2"/>
  <c r="N460" i="2"/>
  <c r="N398" i="2"/>
  <c r="N473" i="2"/>
  <c r="N509" i="2"/>
  <c r="N499" i="2"/>
  <c r="N464" i="2"/>
  <c r="N470" i="2"/>
  <c r="N467" i="2"/>
  <c r="N447" i="2"/>
  <c r="N392" i="2"/>
  <c r="N444" i="2"/>
  <c r="N457" i="2"/>
  <c r="N395" i="2"/>
  <c r="N389" i="2"/>
  <c r="N454" i="2"/>
  <c r="N451" i="2"/>
  <c r="N385" i="2"/>
  <c r="N369" i="2"/>
  <c r="N379" i="2"/>
  <c r="N382" i="2"/>
  <c r="N376" i="2"/>
  <c r="N372" i="2"/>
  <c r="N505" i="2" l="1"/>
  <c r="N498" i="2"/>
  <c r="N443" i="2"/>
  <c r="N463" i="2"/>
  <c r="N450" i="2"/>
  <c r="N388" i="2"/>
  <c r="N368" i="2"/>
  <c r="N375" i="2"/>
  <c r="N561" i="2" l="1"/>
  <c r="N560" i="2"/>
  <c r="N556" i="2"/>
  <c r="N555" i="2"/>
  <c r="N545" i="2"/>
  <c r="N544" i="2"/>
  <c r="N497" i="2"/>
  <c r="N496" i="2"/>
  <c r="N494" i="2"/>
  <c r="N493" i="2"/>
  <c r="N491" i="2"/>
  <c r="N490" i="2"/>
  <c r="N488" i="2"/>
  <c r="N487" i="2"/>
  <c r="N485" i="2"/>
  <c r="N484" i="2"/>
  <c r="N441" i="2"/>
  <c r="N438" i="2"/>
  <c r="N435" i="2"/>
  <c r="N434" i="2"/>
  <c r="N432" i="2"/>
  <c r="N429" i="2"/>
  <c r="N426" i="2"/>
  <c r="N425" i="2"/>
  <c r="N423" i="2"/>
  <c r="N420" i="2"/>
  <c r="N417" i="2"/>
  <c r="N414" i="2"/>
  <c r="N411" i="2"/>
  <c r="N410" i="2"/>
  <c r="N367" i="2"/>
  <c r="N366" i="2"/>
  <c r="N364" i="2"/>
  <c r="N363" i="2"/>
  <c r="N361" i="2"/>
  <c r="N360" i="2"/>
  <c r="N358" i="2"/>
  <c r="N357" i="2"/>
  <c r="N355" i="2"/>
  <c r="N354" i="2"/>
  <c r="N346" i="2"/>
  <c r="N345" i="2"/>
  <c r="N342" i="2"/>
  <c r="N341" i="2"/>
  <c r="N338" i="2"/>
  <c r="N337" i="2"/>
  <c r="N335" i="2"/>
  <c r="N334" i="2"/>
  <c r="N332" i="2"/>
  <c r="N331" i="2"/>
  <c r="N329" i="2"/>
  <c r="N328" i="2"/>
  <c r="N326" i="2"/>
  <c r="N325" i="2"/>
  <c r="N323" i="2"/>
  <c r="N322" i="2"/>
  <c r="N320" i="2"/>
  <c r="N319" i="2"/>
  <c r="N317" i="2"/>
  <c r="N316" i="2"/>
  <c r="N314" i="2"/>
  <c r="N313" i="2"/>
  <c r="N308" i="2"/>
  <c r="N307" i="2"/>
  <c r="N304" i="2"/>
  <c r="N303" i="2"/>
  <c r="N300" i="2"/>
  <c r="N299" i="2"/>
  <c r="N298" i="2"/>
  <c r="N296" i="2"/>
  <c r="N295" i="2"/>
  <c r="N288" i="2"/>
  <c r="H287" i="2"/>
  <c r="N285" i="2"/>
  <c r="H284" i="2"/>
  <c r="N281" i="2"/>
  <c r="N277" i="2"/>
  <c r="H276" i="2"/>
  <c r="N271" i="2"/>
  <c r="K265" i="2"/>
  <c r="M265" i="2" s="1"/>
  <c r="N263" i="2"/>
  <c r="K256" i="2"/>
  <c r="M256" i="2" s="1"/>
  <c r="N253" i="2"/>
  <c r="N252" i="2"/>
  <c r="N250" i="2"/>
  <c r="N249" i="2"/>
  <c r="N246" i="2"/>
  <c r="N245" i="2"/>
  <c r="N243" i="2"/>
  <c r="N242" i="2"/>
  <c r="N239" i="2"/>
  <c r="N238" i="2"/>
  <c r="N236" i="2"/>
  <c r="N235" i="2"/>
  <c r="N232" i="2"/>
  <c r="N231" i="2"/>
  <c r="N228" i="2"/>
  <c r="N227" i="2"/>
  <c r="N222" i="2"/>
  <c r="N221" i="2"/>
  <c r="N219" i="2"/>
  <c r="N218" i="2"/>
  <c r="N216" i="2"/>
  <c r="N215" i="2"/>
  <c r="N213" i="2"/>
  <c r="N212" i="2"/>
  <c r="N210" i="2"/>
  <c r="N209" i="2"/>
  <c r="N207" i="2"/>
  <c r="N206" i="2"/>
  <c r="N201" i="2"/>
  <c r="N200" i="2"/>
  <c r="N197" i="2"/>
  <c r="N196" i="2"/>
  <c r="N193" i="2"/>
  <c r="N192" i="2"/>
  <c r="N190" i="2"/>
  <c r="N189" i="2"/>
  <c r="N187" i="2"/>
  <c r="N186" i="2"/>
  <c r="N184" i="2"/>
  <c r="N183" i="2"/>
  <c r="N180" i="2"/>
  <c r="N179" i="2"/>
  <c r="N177" i="2"/>
  <c r="N176" i="2"/>
  <c r="N173" i="2"/>
  <c r="N172" i="2"/>
  <c r="N169" i="2"/>
  <c r="N168" i="2"/>
  <c r="N165" i="2"/>
  <c r="N164" i="2"/>
  <c r="N162" i="2"/>
  <c r="N161" i="2"/>
  <c r="N159" i="2"/>
  <c r="N158" i="2"/>
  <c r="N155" i="2"/>
  <c r="N154" i="2"/>
  <c r="N152" i="2"/>
  <c r="N151" i="2"/>
  <c r="N149" i="2"/>
  <c r="N148" i="2"/>
  <c r="N146" i="2"/>
  <c r="N145" i="2"/>
  <c r="N140" i="2"/>
  <c r="N139" i="2"/>
  <c r="N136" i="2"/>
  <c r="N135" i="2"/>
  <c r="N133" i="2"/>
  <c r="N132" i="2"/>
  <c r="N130" i="2"/>
  <c r="N129" i="2"/>
  <c r="N126" i="2"/>
  <c r="N125" i="2"/>
  <c r="N123" i="2"/>
  <c r="N122" i="2"/>
  <c r="N120" i="2"/>
  <c r="N119" i="2"/>
  <c r="N117" i="2"/>
  <c r="N116" i="2"/>
  <c r="N113" i="2"/>
  <c r="N112" i="2"/>
  <c r="N110" i="2"/>
  <c r="N109" i="2"/>
  <c r="N107" i="2"/>
  <c r="N106" i="2"/>
  <c r="N103" i="2"/>
  <c r="N102" i="2"/>
  <c r="N100" i="2"/>
  <c r="N99" i="2"/>
  <c r="N97" i="2"/>
  <c r="N96" i="2"/>
  <c r="N93" i="2"/>
  <c r="N92" i="2"/>
  <c r="N90" i="2"/>
  <c r="N89" i="2"/>
  <c r="N87" i="2"/>
  <c r="N86" i="2"/>
  <c r="N83" i="2"/>
  <c r="N82" i="2"/>
  <c r="N80" i="2"/>
  <c r="N79" i="2"/>
  <c r="N77" i="2"/>
  <c r="N76" i="2"/>
  <c r="N74" i="2"/>
  <c r="N73" i="2"/>
  <c r="N71" i="2"/>
  <c r="N70" i="2"/>
  <c r="N67" i="2"/>
  <c r="N66" i="2"/>
  <c r="N64" i="2"/>
  <c r="N63" i="2"/>
  <c r="N61" i="2"/>
  <c r="N60" i="2"/>
  <c r="N58" i="2"/>
  <c r="N57" i="2"/>
  <c r="N48" i="2"/>
  <c r="N47" i="2"/>
  <c r="N45" i="2"/>
  <c r="N44" i="2"/>
  <c r="N42" i="2"/>
  <c r="N41" i="2"/>
  <c r="N38" i="2"/>
  <c r="N37" i="2"/>
  <c r="N35" i="2"/>
  <c r="N34" i="2"/>
  <c r="H21" i="2"/>
  <c r="N208" i="2" l="1"/>
  <c r="N105" i="2"/>
  <c r="N340" i="2"/>
  <c r="N339" i="2" s="1"/>
  <c r="N157" i="2"/>
  <c r="N318" i="2"/>
  <c r="N171" i="2"/>
  <c r="N170" i="2" s="1"/>
  <c r="N330" i="2"/>
  <c r="N306" i="2"/>
  <c r="N305" i="2" s="1"/>
  <c r="N167" i="2"/>
  <c r="N166" i="2" s="1"/>
  <c r="N230" i="2"/>
  <c r="N229" i="2" s="1"/>
  <c r="N356" i="2"/>
  <c r="N362" i="2"/>
  <c r="N409" i="2"/>
  <c r="N147" i="2"/>
  <c r="N486" i="2"/>
  <c r="N185" i="2"/>
  <c r="N85" i="2"/>
  <c r="N95" i="2"/>
  <c r="N195" i="2"/>
  <c r="N194" i="2" s="1"/>
  <c r="N321" i="2"/>
  <c r="N40" i="2"/>
  <c r="N65" i="2"/>
  <c r="N297" i="2"/>
  <c r="N115" i="2"/>
  <c r="N217" i="2"/>
  <c r="N118" i="2"/>
  <c r="N138" i="2"/>
  <c r="N137" i="2" s="1"/>
  <c r="N128" i="2"/>
  <c r="N483" i="2"/>
  <c r="N75" i="2"/>
  <c r="N175" i="2"/>
  <c r="N88" i="2"/>
  <c r="N98" i="2"/>
  <c r="N220" i="2"/>
  <c r="N333" i="2"/>
  <c r="N78" i="2"/>
  <c r="N248" i="2"/>
  <c r="N199" i="2"/>
  <c r="N198" i="2" s="1"/>
  <c r="N211" i="2"/>
  <c r="N108" i="2"/>
  <c r="N365" i="2"/>
  <c r="N36" i="2"/>
  <c r="N46" i="2"/>
  <c r="N33" i="2"/>
  <c r="N43" i="2"/>
  <c r="N59" i="2"/>
  <c r="N69" i="2"/>
  <c r="N124" i="2"/>
  <c r="N134" i="2"/>
  <c r="N56" i="2"/>
  <c r="N81" i="2"/>
  <c r="N91" i="2"/>
  <c r="N101" i="2"/>
  <c r="N111" i="2"/>
  <c r="N121" i="2"/>
  <c r="N131" i="2"/>
  <c r="N153" i="2"/>
  <c r="N163" i="2"/>
  <c r="N62" i="2"/>
  <c r="N72" i="2"/>
  <c r="N144" i="2"/>
  <c r="N150" i="2"/>
  <c r="N160" i="2"/>
  <c r="N234" i="2"/>
  <c r="N244" i="2"/>
  <c r="N191" i="2"/>
  <c r="N241" i="2"/>
  <c r="N251" i="2"/>
  <c r="N182" i="2"/>
  <c r="N214" i="2"/>
  <c r="N226" i="2"/>
  <c r="N205" i="2"/>
  <c r="N237" i="2"/>
  <c r="N178" i="2"/>
  <c r="N188" i="2"/>
  <c r="N294" i="2"/>
  <c r="N302" i="2"/>
  <c r="N324" i="2"/>
  <c r="N344" i="2"/>
  <c r="N315" i="2"/>
  <c r="N353" i="2"/>
  <c r="N359" i="2"/>
  <c r="N312" i="2"/>
  <c r="N336" i="2"/>
  <c r="N327" i="2"/>
  <c r="N424" i="2"/>
  <c r="N433" i="2"/>
  <c r="N489" i="2"/>
  <c r="N495" i="2"/>
  <c r="N492" i="2"/>
  <c r="N543" i="2"/>
  <c r="N352" i="2" l="1"/>
  <c r="N104" i="2"/>
  <c r="N127" i="2"/>
  <c r="N247" i="2"/>
  <c r="N114" i="2"/>
  <c r="N174" i="2"/>
  <c r="N311" i="2"/>
  <c r="N225" i="2"/>
  <c r="N156" i="2"/>
  <c r="N343" i="2"/>
  <c r="N301" i="2"/>
  <c r="N32" i="2"/>
  <c r="N240" i="2"/>
  <c r="N542" i="2"/>
  <c r="N143" i="2"/>
  <c r="N94" i="2"/>
  <c r="N181" i="2"/>
  <c r="N233" i="2"/>
  <c r="N204" i="2"/>
  <c r="N55" i="2"/>
  <c r="N482" i="2"/>
  <c r="N84" i="2"/>
  <c r="N293" i="2"/>
  <c r="N68" i="2"/>
  <c r="N39" i="2"/>
  <c r="N310" i="2" l="1"/>
  <c r="N203" i="2"/>
  <c r="N534" i="2"/>
  <c r="N224" i="2"/>
  <c r="N142" i="2"/>
  <c r="N31" i="2"/>
  <c r="N292" i="2"/>
  <c r="N54" i="2"/>
  <c r="N291" i="2" l="1"/>
  <c r="N29" i="2"/>
  <c r="N256" i="2"/>
  <c r="M276" i="2"/>
  <c r="N276" i="2" s="1"/>
  <c r="N275" i="2" l="1"/>
  <c r="M262" i="2"/>
  <c r="N262" i="2" s="1"/>
  <c r="N257" i="2"/>
  <c r="N261" i="2" l="1"/>
  <c r="N274" i="2"/>
  <c r="N260" i="2" l="1"/>
  <c r="N350" i="2" l="1"/>
  <c r="M270" i="2"/>
  <c r="N270" i="2" s="1"/>
  <c r="N265" i="2"/>
  <c r="N266" i="2" l="1"/>
  <c r="N269" i="2"/>
  <c r="N268" i="2" l="1"/>
  <c r="M280" i="2" l="1"/>
  <c r="N280" i="2" s="1"/>
  <c r="N279" i="2" l="1"/>
  <c r="N278" i="2" l="1"/>
  <c r="M284" i="2" l="1"/>
  <c r="N284" i="2" s="1"/>
  <c r="M287" i="2"/>
  <c r="N287" i="2" s="1"/>
  <c r="N286" i="2" l="1"/>
  <c r="N283" i="2"/>
  <c r="N282" i="2" l="1"/>
  <c r="N259" i="2" l="1"/>
  <c r="N53" i="2" l="1"/>
  <c r="M553" i="2" l="1"/>
  <c r="N553" i="2" s="1"/>
  <c r="M558" i="2"/>
  <c r="N558" i="2" s="1"/>
  <c r="N557" i="2" l="1"/>
  <c r="N552" i="2"/>
  <c r="N551" i="2" l="1"/>
  <c r="M416" i="2"/>
  <c r="N416" i="2" s="1"/>
  <c r="M419" i="2"/>
  <c r="N419" i="2" s="1"/>
  <c r="M422" i="2"/>
  <c r="N422" i="2" s="1"/>
  <c r="M428" i="2"/>
  <c r="N428" i="2" s="1"/>
  <c r="M440" i="2"/>
  <c r="N440" i="2" s="1"/>
  <c r="M431" i="2"/>
  <c r="N431" i="2" s="1"/>
  <c r="M413" i="2"/>
  <c r="N413" i="2" s="1"/>
  <c r="M437" i="2"/>
  <c r="N437" i="2" s="1"/>
  <c r="N436" i="2" l="1"/>
  <c r="N412" i="2"/>
  <c r="N418" i="2"/>
  <c r="N430" i="2"/>
  <c r="N415" i="2"/>
  <c r="N439" i="2"/>
  <c r="N550" i="2"/>
  <c r="N421" i="2"/>
  <c r="N427" i="2"/>
  <c r="N549" i="2" l="1"/>
  <c r="N406" i="2"/>
  <c r="N404" i="2" l="1"/>
  <c r="N349" i="2"/>
  <c r="N480" i="2"/>
  <c r="M568" i="2"/>
  <c r="N568" i="2" s="1"/>
  <c r="N567" i="2" s="1"/>
  <c r="N566" i="2" l="1"/>
  <c r="N565" i="2" s="1"/>
  <c r="N564" i="2" s="1"/>
  <c r="N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Weldring, Erik</author>
  </authors>
  <commentList>
    <comment ref="M262" authorId="0" shapeId="0" xr:uid="{983DFD54-AED2-4D44-8119-942273C52255}">
      <text>
        <r>
          <rPr>
            <b/>
            <sz val="9"/>
            <color indexed="81"/>
            <rFont val="Tahoma"/>
            <family val="2"/>
          </rPr>
          <t>Weldring, Erik:</t>
        </r>
        <r>
          <rPr>
            <sz val="9"/>
            <color indexed="81"/>
            <rFont val="Tahoma"/>
            <family val="2"/>
          </rPr>
          <t xml:space="preserve">
zie rekenmotor</t>
        </r>
      </text>
    </comment>
    <comment ref="H558" authorId="0" shapeId="0" xr:uid="{7CF3AAED-A716-4C30-A43A-1D7382A12BAB}">
      <text>
        <r>
          <rPr>
            <b/>
            <sz val="9"/>
            <color indexed="81"/>
            <rFont val="Tahoma"/>
            <family val="2"/>
          </rPr>
          <t>Weldring, Erik:</t>
        </r>
        <r>
          <rPr>
            <sz val="9"/>
            <color indexed="81"/>
            <rFont val="Tahoma"/>
            <family val="2"/>
          </rPr>
          <t xml:space="preserve">
Bij defensieprojecten: uitvoeringsreserve, PvoU
Defensierichtlijn:
&lt; € 1.000.000 5,0%
&gt; € 1.000.000 2,5%</t>
        </r>
      </text>
    </comment>
  </commentList>
</comments>
</file>

<file path=xl/sharedStrings.xml><?xml version="1.0" encoding="utf-8"?>
<sst xmlns="http://schemas.openxmlformats.org/spreadsheetml/2006/main" count="940" uniqueCount="349">
  <si>
    <t>Projectnaam</t>
  </si>
  <si>
    <t>Gemeente</t>
  </si>
  <si>
    <t>BVO</t>
  </si>
  <si>
    <t>Projectnummer</t>
  </si>
  <si>
    <t>Onderdeel</t>
  </si>
  <si>
    <t>Laatste opsteldatum</t>
  </si>
  <si>
    <t>NEN 2699:2017</t>
  </si>
  <si>
    <t>Niveau 1: Rubrieken</t>
  </si>
  <si>
    <t>Niveau 2: Clusters</t>
  </si>
  <si>
    <t>Niveau 3: Elementclusters</t>
  </si>
  <si>
    <t>Niveau 4: Elementen</t>
  </si>
  <si>
    <t>Niveau 5: Technische oplossingen</t>
  </si>
  <si>
    <t>hoeveelheid</t>
  </si>
  <si>
    <t>eenheid</t>
  </si>
  <si>
    <t>€/eenheid</t>
  </si>
  <si>
    <t>totaal</t>
  </si>
  <si>
    <t>A</t>
  </si>
  <si>
    <t>GRONDKOSTEN</t>
  </si>
  <si>
    <t>Inbreng grond (inclusief bestaande opstallen)</t>
  </si>
  <si>
    <t>B</t>
  </si>
  <si>
    <t>C</t>
  </si>
  <si>
    <t>D</t>
  </si>
  <si>
    <t>E</t>
  </si>
  <si>
    <r>
      <t xml:space="preserve">Sloopwerken </t>
    </r>
    <r>
      <rPr>
        <sz val="11"/>
        <color theme="1"/>
        <rFont val="Calibri"/>
        <family val="2"/>
      </rPr>
      <t>—</t>
    </r>
    <r>
      <rPr>
        <sz val="10"/>
        <color theme="1"/>
        <rFont val="Calibri"/>
        <family val="2"/>
        <scheme val="minor"/>
      </rPr>
      <t xml:space="preserve"> milieukosten</t>
    </r>
  </si>
  <si>
    <t>Bouw(werk)</t>
  </si>
  <si>
    <t>Saneren te slopen bouwwerken</t>
  </si>
  <si>
    <t>Verwijderen opstallen</t>
  </si>
  <si>
    <t>Ondergronds</t>
  </si>
  <si>
    <t>Ondergrondse voorzieningen/ondergrondse constructies (slopen)</t>
  </si>
  <si>
    <t>Vervuilde grond (saneren)</t>
  </si>
  <si>
    <t>Kabels en leidingen (verwijderen)</t>
  </si>
  <si>
    <t>Infrastructurele voorzieningen</t>
  </si>
  <si>
    <t>F</t>
  </si>
  <si>
    <t>G</t>
  </si>
  <si>
    <t>H</t>
  </si>
  <si>
    <t>Bovenplanse verwerving (kosten minus baten)</t>
  </si>
  <si>
    <t>BOUWKOSTEN</t>
  </si>
  <si>
    <t>Bouwkundige werken</t>
  </si>
  <si>
    <t>Fundering</t>
  </si>
  <si>
    <t>(11)</t>
  </si>
  <si>
    <t>Bodemvoorzieningen</t>
  </si>
  <si>
    <t>(13)</t>
  </si>
  <si>
    <t>Vloeren op grondslag</t>
  </si>
  <si>
    <t>(16)</t>
  </si>
  <si>
    <t>Funderingsconstructies</t>
  </si>
  <si>
    <t>(17)</t>
  </si>
  <si>
    <t>Paalfunderingen</t>
  </si>
  <si>
    <t>Skelet</t>
  </si>
  <si>
    <t>(21)</t>
  </si>
  <si>
    <t>Buitenwanden (skelet)</t>
  </si>
  <si>
    <t>(22)</t>
  </si>
  <si>
    <t>Binnenwanden (skelet)</t>
  </si>
  <si>
    <t>(23)</t>
  </si>
  <si>
    <t>Vloeren (skelet)</t>
  </si>
  <si>
    <t>(27)</t>
  </si>
  <si>
    <t>Daken (skelet)</t>
  </si>
  <si>
    <t>(28)</t>
  </si>
  <si>
    <t>Hoofddraagconstructies</t>
  </si>
  <si>
    <t>Dakafbouw/dakafwerking</t>
  </si>
  <si>
    <t>Dakafbouwconstructies</t>
  </si>
  <si>
    <t>(37)</t>
  </si>
  <si>
    <t>Dakopeningen</t>
  </si>
  <si>
    <t>(47)</t>
  </si>
  <si>
    <t>Dakafwerkingen</t>
  </si>
  <si>
    <t>Gevelafbouw/gevelafwerking</t>
  </si>
  <si>
    <t>Buitenwandafbouwconstructies</t>
  </si>
  <si>
    <t>(31)</t>
  </si>
  <si>
    <t>Buitenwandopeningen</t>
  </si>
  <si>
    <t>(41)</t>
  </si>
  <si>
    <t>Buitenwandafwerkingen</t>
  </si>
  <si>
    <t>Binnenwandafbouw/binnenwandafwerking</t>
  </si>
  <si>
    <t>Binnenwandafbouwconstructies</t>
  </si>
  <si>
    <t>(32)</t>
  </si>
  <si>
    <t>Binnenwandopeningen</t>
  </si>
  <si>
    <t>(42)</t>
  </si>
  <si>
    <t>Binnenwandafwerkingen</t>
  </si>
  <si>
    <t>Vloerafbouw/vloerafwerking</t>
  </si>
  <si>
    <t>Vloerafbouwconstructies</t>
  </si>
  <si>
    <t>(33)</t>
  </si>
  <si>
    <t>Vloeropeningen</t>
  </si>
  <si>
    <t>(43)-a</t>
  </si>
  <si>
    <t>Vloerafwerkingen- hard</t>
  </si>
  <si>
    <t>(43)-b</t>
  </si>
  <si>
    <t>Vloerafwerkingen- zacht</t>
  </si>
  <si>
    <t>Trappen en hellingbanen</t>
  </si>
  <si>
    <t>(24)</t>
  </si>
  <si>
    <t>Trappen en hellingconstructies</t>
  </si>
  <si>
    <t>(34)</t>
  </si>
  <si>
    <t>Balustrades en leuningen</t>
  </si>
  <si>
    <t>(44)</t>
  </si>
  <si>
    <t>Trap- en hellingafwerkingen</t>
  </si>
  <si>
    <t>Plafonds binnen/buiten</t>
  </si>
  <si>
    <t>(45)</t>
  </si>
  <si>
    <t>Plafondafwerkingen</t>
  </si>
  <si>
    <t>Installaties</t>
  </si>
  <si>
    <t>Werktuigbouw: vloeistof- en gasinstallaties</t>
  </si>
  <si>
    <t>(51)</t>
  </si>
  <si>
    <t>Brandbestrijding werktuigbouwkundig</t>
  </si>
  <si>
    <t>(52)</t>
  </si>
  <si>
    <t>Afvoer vloeistoffen</t>
  </si>
  <si>
    <t>(53)</t>
  </si>
  <si>
    <t>Water</t>
  </si>
  <si>
    <t>(54)</t>
  </si>
  <si>
    <t>Gassen</t>
  </si>
  <si>
    <t>Werktuigbouw: klimaatinstallaties</t>
  </si>
  <si>
    <t>(55)</t>
  </si>
  <si>
    <t>Koeling</t>
  </si>
  <si>
    <t>(56)</t>
  </si>
  <si>
    <t>Verwarming</t>
  </si>
  <si>
    <t>(57)</t>
  </si>
  <si>
    <t>Luchtbehandeling</t>
  </si>
  <si>
    <t>Werktuigbouw: regelingen</t>
  </si>
  <si>
    <t>(58)</t>
  </si>
  <si>
    <t>Regeling werktuigbouwkundige installaties</t>
  </si>
  <si>
    <t>Elektrotechniek: centraal</t>
  </si>
  <si>
    <t>(61)</t>
  </si>
  <si>
    <t>Centrale elektrotechnische opwekking en distributie</t>
  </si>
  <si>
    <t>Elektrotechniek: decentraal energie</t>
  </si>
  <si>
    <t>(62)</t>
  </si>
  <si>
    <t>Elektrotechniek t.b.v. apparatuur</t>
  </si>
  <si>
    <t>(63)</t>
  </si>
  <si>
    <t>Elektrotechniek t.b.v. verlichting en armaturen</t>
  </si>
  <si>
    <t>Elektrotechniek: decentraal signaal</t>
  </si>
  <si>
    <t>(64)</t>
  </si>
  <si>
    <t>Communicatie</t>
  </si>
  <si>
    <t>(65)-a</t>
  </si>
  <si>
    <t>Beveiliging- eigenaar</t>
  </si>
  <si>
    <t>(65)-b</t>
  </si>
  <si>
    <t>Beveiliging- afnemer</t>
  </si>
  <si>
    <t>(67)</t>
  </si>
  <si>
    <t>Gebouwmanagementsysteem</t>
  </si>
  <si>
    <t>Transport</t>
  </si>
  <si>
    <t>(66)</t>
  </si>
  <si>
    <t>Transportinstallaties</t>
  </si>
  <si>
    <t>Voorzieningen</t>
  </si>
  <si>
    <t>(69)</t>
  </si>
  <si>
    <t>Bouwkundige voorzieningen t.b.v.installaties</t>
  </si>
  <si>
    <t>Vaste inrichtingen en voorzieningen</t>
  </si>
  <si>
    <t>(71)</t>
  </si>
  <si>
    <t>Vaste verkeersvoorzieningen</t>
  </si>
  <si>
    <t>(72)</t>
  </si>
  <si>
    <t>Vaste gebruikersvoorzieningen</t>
  </si>
  <si>
    <t>(73)</t>
  </si>
  <si>
    <t>Vaste keukenvoorzieningen</t>
  </si>
  <si>
    <t>(74)</t>
  </si>
  <si>
    <t>Vaste sanitairvoorzieningen</t>
  </si>
  <si>
    <t>(75)</t>
  </si>
  <si>
    <t>Vaste onderhoudsvoorzieningen</t>
  </si>
  <si>
    <t>(76)</t>
  </si>
  <si>
    <t>Vaste opslagvoorzieningen</t>
  </si>
  <si>
    <t>Terrein</t>
  </si>
  <si>
    <t>Grondvoorzieningen</t>
  </si>
  <si>
    <t>(90.1)</t>
  </si>
  <si>
    <t>Opstallen (gebouwtjes, overkappingen enz.)</t>
  </si>
  <si>
    <t>(90.2)</t>
  </si>
  <si>
    <t>Gebouwtjes en overkappingen</t>
  </si>
  <si>
    <t>Omheining en afwerking</t>
  </si>
  <si>
    <t>(90.3)</t>
  </si>
  <si>
    <t>Omheining (muren, hekken, poorten enz.)</t>
  </si>
  <si>
    <t>(90.4)</t>
  </si>
  <si>
    <t>Afwerking (verharding, beplanting, water)</t>
  </si>
  <si>
    <t>Installaties in het terrein</t>
  </si>
  <si>
    <t>(90.5)</t>
  </si>
  <si>
    <t>Werktuigbouwkundig</t>
  </si>
  <si>
    <t>(90.6)</t>
  </si>
  <si>
    <t>Elektrotechnisch</t>
  </si>
  <si>
    <t>Terreininrichting</t>
  </si>
  <si>
    <t>(90.7)</t>
  </si>
  <si>
    <t>Inrichting standaard</t>
  </si>
  <si>
    <t>(90.8)</t>
  </si>
  <si>
    <t>Inrichting bijzonder</t>
  </si>
  <si>
    <t>Subtotaal (B.1 + B.2 + B.3 + B.4)</t>
  </si>
  <si>
    <t>m2 bvo</t>
  </si>
  <si>
    <t>Algemene uitvoeringskosten/diversen</t>
  </si>
  <si>
    <t>Diversen (detaillering in ontwerpfase)</t>
  </si>
  <si>
    <t>(99)</t>
  </si>
  <si>
    <t>Diversen (in voorlopige plannen niet nader gespecificeerd)</t>
  </si>
  <si>
    <t>nadere details</t>
  </si>
  <si>
    <t>van</t>
  </si>
  <si>
    <t>Directe kosten (B.1 + B.2 + B.3 + B.4 + 5.A (99)</t>
  </si>
  <si>
    <t>Algemene uitvoeringskosten (project)</t>
  </si>
  <si>
    <t>(01)</t>
  </si>
  <si>
    <t>Algemene bouw(plaats)kosten: aanleg</t>
  </si>
  <si>
    <t>(02)</t>
  </si>
  <si>
    <t>Algemene bouw(plaats)kosten: exploitatie</t>
  </si>
  <si>
    <t>(03)</t>
  </si>
  <si>
    <t>Algemene bouw(plaats)kosten: opbreken</t>
  </si>
  <si>
    <r>
      <t>Co</t>
    </r>
    <r>
      <rPr>
        <sz val="10"/>
        <color theme="1"/>
        <rFont val="Calibri"/>
        <family val="2"/>
      </rPr>
      <t>ö</t>
    </r>
    <r>
      <rPr>
        <sz val="10"/>
        <color theme="1"/>
        <rFont val="Calibri"/>
        <family val="2"/>
        <scheme val="minor"/>
      </rPr>
      <t>rdinatiekosten nevenaannemers</t>
    </r>
  </si>
  <si>
    <t>(04)</t>
  </si>
  <si>
    <r>
      <t>Co</t>
    </r>
    <r>
      <rPr>
        <sz val="10"/>
        <color theme="1"/>
        <rFont val="Calibri"/>
        <family val="2"/>
      </rPr>
      <t>ö</t>
    </r>
    <r>
      <rPr>
        <sz val="10"/>
        <color theme="1"/>
        <rFont val="Calibri"/>
        <family val="2"/>
        <scheme val="minor"/>
      </rPr>
      <t>rdinatiekosten</t>
    </r>
  </si>
  <si>
    <t>Algemene bedrijfskosten (bouwbedrijf)</t>
  </si>
  <si>
    <t>(05)</t>
  </si>
  <si>
    <t>Opslag algemene bedrijfskosten</t>
  </si>
  <si>
    <t>Winst en risico (bouwbedrijf)</t>
  </si>
  <si>
    <t>(06)</t>
  </si>
  <si>
    <t>Opslag winst en risico</t>
  </si>
  <si>
    <t>(07)</t>
  </si>
  <si>
    <t>Opslag afkoop risico</t>
  </si>
  <si>
    <t>INRICHTINGSKOSTEN</t>
  </si>
  <si>
    <t>Bedrijfsinstallaties</t>
  </si>
  <si>
    <t>1-a</t>
  </si>
  <si>
    <t>(Machines, robots enz.)</t>
  </si>
  <si>
    <t>1-b</t>
  </si>
  <si>
    <t>Beveiligingsinstallaties Thales-Unica</t>
  </si>
  <si>
    <t>opgave</t>
  </si>
  <si>
    <t>exclusief BTW, inclusief onvoorzien</t>
  </si>
  <si>
    <t>Bouwkundige werken t.b.v. bedrijfsinstallaties</t>
  </si>
  <si>
    <t>Installaties t.b.v. bedrijfsinstallaties</t>
  </si>
  <si>
    <t>Losse inrichtingen</t>
  </si>
  <si>
    <t>Inventaris</t>
  </si>
  <si>
    <t>(81)</t>
  </si>
  <si>
    <t>Verkeersinventaris (geleiding van verkeer)</t>
  </si>
  <si>
    <t>(82)</t>
  </si>
  <si>
    <t>Gebruikersinventaris (stoffering en meubilering)</t>
  </si>
  <si>
    <t>(83)</t>
  </si>
  <si>
    <t>Keukeninventaris (koel-/vrieskast, apparaten, serviesgoed enz.)</t>
  </si>
  <si>
    <t>(84)</t>
  </si>
  <si>
    <t>Sanitairinventaris (papierhouders, spiegels, handdoeken enz.)</t>
  </si>
  <si>
    <t>(85)</t>
  </si>
  <si>
    <t>Schoonmaakinventaris (stofzuigers, vuilcontainers enz.)</t>
  </si>
  <si>
    <t>(86)</t>
  </si>
  <si>
    <t>Opslaginventaris (kasten, stellingen, garderobevoorzieningen enz.)</t>
  </si>
  <si>
    <t>(87.1)</t>
  </si>
  <si>
    <t>Bedrijfsspecifieke inventaris (bijvoorbeeld medisch)</t>
  </si>
  <si>
    <t>(87.2)</t>
  </si>
  <si>
    <t>ICT-inventaris (computers en randapparatuur enz.)</t>
  </si>
  <si>
    <t>(87.3)</t>
  </si>
  <si>
    <t>Klimaatinventaris (airco's, ventilatoren enz.)</t>
  </si>
  <si>
    <t>Bouwkundige werken t.b.v. losse inrichtingen</t>
  </si>
  <si>
    <t>Installaties t.b.v. losse inrichtingen</t>
  </si>
  <si>
    <t>BIJKOMENDE KOSTEN</t>
  </si>
  <si>
    <t>Bijkomende kosten grond</t>
  </si>
  <si>
    <t>Projectbegeleiding door de opdrachtgever</t>
  </si>
  <si>
    <t>Honoraria (planontwikkeling en -begeleiding)</t>
  </si>
  <si>
    <t>Grondonderzoek (grondmechanisch, milieu)</t>
  </si>
  <si>
    <t>Akoestisch</t>
  </si>
  <si>
    <t>Archeologisch/cultuurhistorisch</t>
  </si>
  <si>
    <t>Opstellen gemeentelijke ruimtelijke plannen</t>
  </si>
  <si>
    <t>Overige plankosten</t>
  </si>
  <si>
    <t>Heffingen</t>
  </si>
  <si>
    <t>Verzekeringen</t>
  </si>
  <si>
    <t>Risicoverrekening</t>
  </si>
  <si>
    <t>Ontwikkelaarskosten</t>
  </si>
  <si>
    <t>Verkoopkosten</t>
  </si>
  <si>
    <t>Bijkomende kosten bouw</t>
  </si>
  <si>
    <t>Honoraria (onderzoek, planontwikkeling en -begeleiding)</t>
  </si>
  <si>
    <t>1a</t>
  </si>
  <si>
    <t>Proces-/projectmanagement (intern RVB)</t>
  </si>
  <si>
    <t>1b</t>
  </si>
  <si>
    <t>Proces-/projectmanagement (extern)</t>
  </si>
  <si>
    <t>Programma van Eisen</t>
  </si>
  <si>
    <t>Architect</t>
  </si>
  <si>
    <t>Berekening volgens tabel</t>
  </si>
  <si>
    <t>Toezicht</t>
  </si>
  <si>
    <t>Constructeur</t>
  </si>
  <si>
    <t>Adviseur bouwfysica</t>
  </si>
  <si>
    <t>Grondmechanisch onderzoek en - advies</t>
  </si>
  <si>
    <t>Adviseur installaties</t>
  </si>
  <si>
    <t>Binnenhuisarchitect</t>
  </si>
  <si>
    <t>Opmeting van het terrein</t>
  </si>
  <si>
    <t>Bouwkostendeskundige</t>
  </si>
  <si>
    <t>Overige honoraria t.b.v. bouw</t>
  </si>
  <si>
    <t>Overige adviseurs</t>
  </si>
  <si>
    <t>Aansluitkosten</t>
  </si>
  <si>
    <t>Risicoverrekening (indexering + marktwerking)</t>
  </si>
  <si>
    <t>Kunst</t>
  </si>
  <si>
    <t>I</t>
  </si>
  <si>
    <t>Bijkomende kosten inrichting</t>
  </si>
  <si>
    <t>Overige honoraria t.b.v. inrichting</t>
  </si>
  <si>
    <t>Aanloopkosten (bedrijfsherhuisvesting)</t>
  </si>
  <si>
    <t>Bestuurskosten</t>
  </si>
  <si>
    <t>Werving personeel</t>
  </si>
  <si>
    <t>Vervroegde aanstellingen</t>
  </si>
  <si>
    <t>Schoonmaken eerste oplevering</t>
  </si>
  <si>
    <t>Verhuiskosten</t>
  </si>
  <si>
    <t>Openingskosten</t>
  </si>
  <si>
    <t>Leegstand</t>
  </si>
  <si>
    <t>Tijdelijke huisvesting</t>
  </si>
  <si>
    <t>Bedrijfskapitaal/kas</t>
  </si>
  <si>
    <t>ONVOORZIEN</t>
  </si>
  <si>
    <t>Onvoorzien</t>
  </si>
  <si>
    <t>Onvoorzien tot gunning</t>
  </si>
  <si>
    <t>onvoorzien tot gunning</t>
  </si>
  <si>
    <t>incl. risico's cfm risico- anlyse</t>
  </si>
  <si>
    <t>Onvoorzien na gunning</t>
  </si>
  <si>
    <t>onvoorzien na gunning, PvOU</t>
  </si>
  <si>
    <t>BELASTINGEN</t>
  </si>
  <si>
    <t>Omzetbelasting</t>
  </si>
  <si>
    <t>Omzetbelasting binnenland</t>
  </si>
  <si>
    <t>Verrekenbaar</t>
  </si>
  <si>
    <t>BTW</t>
  </si>
  <si>
    <t>[technische oplossing 1]</t>
  </si>
  <si>
    <t>[technische oplossing 2]</t>
  </si>
  <si>
    <t>[verdere toelichting}</t>
  </si>
  <si>
    <t>(Generatoren, brandstofleidingen, waterleidingen enz. t.b.v.bedrijfsinstallaties)</t>
  </si>
  <si>
    <t>(Vloeropstortingen, putten, oplegnokken enz. t.b.v.bedrijfsinstallaties)</t>
  </si>
  <si>
    <t>(Vloeropstortingen, putten, oplegnokken enz. t.b.v. losse inrichtingen)</t>
  </si>
  <si>
    <t>(Generatoren, brandstofleidingen, waterleidingen enz. t.b.v. losse inrichtingen)</t>
  </si>
  <si>
    <t>eenh.</t>
  </si>
  <si>
    <t>Voer bij grondkosten, indien van toepassing, bedragen incl. opslagen en BTW in</t>
  </si>
  <si>
    <t>INVESTERINGSKOSTEN (A+B+C+D+E+F)</t>
  </si>
  <si>
    <t>[Projectnaam]</t>
  </si>
  <si>
    <t>[Gemeente]</t>
  </si>
  <si>
    <t>[Projectnummer]</t>
  </si>
  <si>
    <t>[datum]</t>
  </si>
  <si>
    <t>[Onderdeel]</t>
  </si>
  <si>
    <t>[Variant]</t>
  </si>
  <si>
    <t>Concept RVB- invest</t>
  </si>
  <si>
    <t>Toelichting invullen tabel:</t>
  </si>
  <si>
    <t>voer hier de meest adequate eenheid in die bij de technische oplossing past, bv. m², kg, are, ....</t>
  </si>
  <si>
    <t>voeg naar believe regels toe, let wel op de sommatie van het betreffende blok</t>
  </si>
  <si>
    <t>Leges bouwaanvraag</t>
  </si>
  <si>
    <t>leges omgevingsvergunning</t>
  </si>
  <si>
    <t>post</t>
  </si>
  <si>
    <t>Precario</t>
  </si>
  <si>
    <t>CAR (opdrachtgever)</t>
  </si>
  <si>
    <t>Car- verzekering</t>
  </si>
  <si>
    <t>CAR (opdrachtnemer)</t>
  </si>
  <si>
    <t>2-a</t>
  </si>
  <si>
    <t>WA (opdrachtgever)</t>
  </si>
  <si>
    <t>2-b</t>
  </si>
  <si>
    <t>WA (opdrachtnemer)</t>
  </si>
  <si>
    <t>Marktwerking</t>
  </si>
  <si>
    <t>marktwerking</t>
  </si>
  <si>
    <t>Verrekening van loon- en prijsstijgingen</t>
  </si>
  <si>
    <t>indexering tijdens de bouw (inflatiescenario)</t>
  </si>
  <si>
    <t>Afkoop van overige risico’s</t>
  </si>
  <si>
    <t>conform regeling Utiliteitsbouw</t>
  </si>
  <si>
    <t>Risicoposten gerelateerd aan risicoanalyse</t>
  </si>
  <si>
    <t>zie E; onvoorzien</t>
  </si>
  <si>
    <t>kolom H</t>
  </si>
  <si>
    <t>kolom L</t>
  </si>
  <si>
    <t>Variant</t>
  </si>
  <si>
    <t>blok A</t>
  </si>
  <si>
    <t>Hier kosten opnemen die niet direct aan het gebouw zijn te koppelen. In kolom M bedragen invullen incl. opslagen en BTW</t>
  </si>
  <si>
    <t xml:space="preserve">blok B </t>
  </si>
  <si>
    <t>Hier alle kosten opnemen die nodig zijn om een functionerend gebouw te realiseren.</t>
  </si>
  <si>
    <t>blok C</t>
  </si>
  <si>
    <t>Hier projectspecifieke kosten opnemen die niet direct gebouwgebonden zijn.</t>
  </si>
  <si>
    <t>blok D</t>
  </si>
  <si>
    <t xml:space="preserve">Alleen invullen indien het een ontwerpopdracht betreft. </t>
  </si>
  <si>
    <t>blok E</t>
  </si>
  <si>
    <t>Prijspeil</t>
  </si>
  <si>
    <t>BDB index</t>
  </si>
  <si>
    <t>[waarde]</t>
  </si>
  <si>
    <t>op prijspeil</t>
  </si>
  <si>
    <t>op laatste opsteldatum</t>
  </si>
  <si>
    <t>Indexfactor</t>
  </si>
  <si>
    <t>Hier passende percentages opvoeren (motiveren) of een lijst met geïdentificeerde risico's opnemen en afprijzen.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</si>
</sst>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€&quot;\ #,##0;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 &quot;€&quot;\ * #,##0_ ;_ &quot;€&quot;\ * \-#,##0_ ;_ &quot;€&quot;\ * &quot;-&quot;??_ ;_ @_ "/>
    <numFmt numFmtId="166" formatCode="_-&quot;€&quot;\ * #,##0_-;_-&quot;€&quot;\ * #,##0\-;_-&quot;€&quot;\ * &quot;-&quot;_-;_-@_-"/>
    <numFmt numFmtId="167" formatCode="#,##0_ ;\-#,##0\ "/>
    <numFmt numFmtId="168" formatCode="#,###&quot; m²&quot;"/>
    <numFmt numFmtId="169" formatCode="[$-413]d/mmm/yy;@"/>
    <numFmt numFmtId="170" formatCode="#,##0.00_ ;\-#,##0.00\ "/>
  </numFmts>
  <fonts count="2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9" fillId="0" borderId="0"/>
    <xf numFmtId="9" fontId="3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1" applyProtection="1">
      <protection hidden="1"/>
    </xf>
    <xf numFmtId="0" fontId="4" fillId="0" borderId="0" xfId="1" applyFont="1" applyProtection="1">
      <protection hidden="1"/>
    </xf>
    <xf numFmtId="0" fontId="1" fillId="0" borderId="0" xfId="1" applyFont="1" applyProtection="1">
      <protection hidden="1"/>
    </xf>
    <xf numFmtId="164" fontId="3" fillId="0" borderId="0" xfId="2" applyFont="1" applyAlignment="1" applyProtection="1">
      <protection hidden="1"/>
    </xf>
    <xf numFmtId="164" fontId="1" fillId="0" borderId="0" xfId="2" applyFont="1" applyAlignment="1" applyProtection="1">
      <protection hidden="1"/>
    </xf>
    <xf numFmtId="165" fontId="1" fillId="0" borderId="0" xfId="3" applyNumberFormat="1" applyFont="1" applyAlignment="1" applyProtection="1">
      <alignment horizontal="center"/>
      <protection hidden="1"/>
    </xf>
    <xf numFmtId="42" fontId="3" fillId="0" borderId="0" xfId="3" applyNumberFormat="1" applyFont="1" applyAlignment="1" applyProtection="1">
      <alignment horizontal="center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0" fontId="6" fillId="2" borderId="1" xfId="1" applyFont="1" applyFill="1" applyBorder="1" applyAlignment="1" applyProtection="1">
      <alignment horizontal="left"/>
      <protection hidden="1"/>
    </xf>
    <xf numFmtId="166" fontId="7" fillId="2" borderId="1" xfId="1" applyNumberFormat="1" applyFont="1" applyFill="1" applyBorder="1" applyAlignment="1" applyProtection="1">
      <alignment horizontal="center"/>
      <protection hidden="1"/>
    </xf>
    <xf numFmtId="0" fontId="5" fillId="0" borderId="1" xfId="1" applyFont="1" applyBorder="1" applyProtection="1">
      <protection hidden="1"/>
    </xf>
    <xf numFmtId="0" fontId="1" fillId="2" borderId="0" xfId="1" applyFont="1" applyFill="1"/>
    <xf numFmtId="0" fontId="6" fillId="2" borderId="0" xfId="1" applyFont="1" applyFill="1" applyAlignment="1" applyProtection="1">
      <alignment horizontal="left"/>
      <protection hidden="1"/>
    </xf>
    <xf numFmtId="164" fontId="1" fillId="0" borderId="0" xfId="2" applyFont="1" applyAlignment="1"/>
    <xf numFmtId="0" fontId="6" fillId="0" borderId="0" xfId="1" applyFont="1" applyAlignment="1" applyProtection="1">
      <alignment horizontal="left" vertical="center"/>
      <protection hidden="1"/>
    </xf>
    <xf numFmtId="0" fontId="6" fillId="2" borderId="0" xfId="1" applyFont="1" applyFill="1" applyProtection="1">
      <protection hidden="1"/>
    </xf>
    <xf numFmtId="0" fontId="1" fillId="0" borderId="0" xfId="1" applyFont="1" applyAlignment="1" applyProtection="1">
      <alignment horizontal="center"/>
      <protection hidden="1"/>
    </xf>
    <xf numFmtId="168" fontId="8" fillId="0" borderId="0" xfId="1" applyNumberFormat="1" applyFont="1" applyAlignment="1" applyProtection="1">
      <alignment horizontal="left" vertical="center"/>
      <protection locked="0"/>
    </xf>
    <xf numFmtId="0" fontId="6" fillId="2" borderId="0" xfId="4" applyNumberFormat="1" applyFont="1" applyFill="1" applyAlignment="1" applyProtection="1">
      <alignment horizontal="left"/>
      <protection hidden="1"/>
    </xf>
    <xf numFmtId="0" fontId="6" fillId="0" borderId="0" xfId="1" applyFont="1" applyAlignment="1" applyProtection="1">
      <alignment vertical="center"/>
      <protection hidden="1"/>
    </xf>
    <xf numFmtId="169" fontId="6" fillId="2" borderId="0" xfId="1" applyNumberFormat="1" applyFont="1" applyFill="1" applyAlignment="1" applyProtection="1">
      <alignment horizontal="left"/>
      <protection hidden="1"/>
    </xf>
    <xf numFmtId="15" fontId="6" fillId="2" borderId="0" xfId="1" applyNumberFormat="1" applyFont="1" applyFill="1" applyAlignment="1" applyProtection="1">
      <alignment horizontal="left"/>
      <protection hidden="1"/>
    </xf>
    <xf numFmtId="0" fontId="11" fillId="2" borderId="2" xfId="1" applyFont="1" applyFill="1" applyBorder="1" applyProtection="1">
      <protection hidden="1"/>
    </xf>
    <xf numFmtId="0" fontId="11" fillId="2" borderId="3" xfId="1" applyFont="1" applyFill="1" applyBorder="1" applyProtection="1">
      <protection hidden="1"/>
    </xf>
    <xf numFmtId="42" fontId="11" fillId="0" borderId="4" xfId="1" applyNumberFormat="1" applyFont="1" applyBorder="1" applyProtection="1">
      <protection hidden="1"/>
    </xf>
    <xf numFmtId="10" fontId="12" fillId="0" borderId="0" xfId="1" applyNumberFormat="1" applyFont="1" applyProtection="1">
      <protection hidden="1"/>
    </xf>
    <xf numFmtId="0" fontId="13" fillId="0" borderId="0" xfId="1" applyFont="1" applyProtection="1">
      <protection hidden="1"/>
    </xf>
    <xf numFmtId="164" fontId="13" fillId="0" borderId="0" xfId="1" applyNumberFormat="1" applyFont="1" applyProtection="1">
      <protection hidden="1"/>
    </xf>
    <xf numFmtId="0" fontId="14" fillId="3" borderId="0" xfId="1" applyFont="1" applyFill="1" applyProtection="1">
      <protection hidden="1"/>
    </xf>
    <xf numFmtId="0" fontId="15" fillId="3" borderId="0" xfId="1" applyFont="1" applyFill="1" applyProtection="1">
      <protection hidden="1"/>
    </xf>
    <xf numFmtId="0" fontId="16" fillId="3" borderId="0" xfId="1" applyFont="1" applyFill="1" applyProtection="1">
      <protection hidden="1"/>
    </xf>
    <xf numFmtId="164" fontId="16" fillId="3" borderId="0" xfId="2" applyFont="1" applyFill="1" applyBorder="1" applyAlignment="1" applyProtection="1">
      <protection hidden="1"/>
    </xf>
    <xf numFmtId="164" fontId="15" fillId="3" borderId="0" xfId="2" applyFont="1" applyFill="1" applyBorder="1" applyAlignment="1" applyProtection="1">
      <protection hidden="1"/>
    </xf>
    <xf numFmtId="42" fontId="16" fillId="3" borderId="0" xfId="2" applyNumberFormat="1" applyFont="1" applyFill="1" applyBorder="1" applyAlignment="1" applyProtection="1">
      <protection hidden="1"/>
    </xf>
    <xf numFmtId="0" fontId="3" fillId="3" borderId="0" xfId="1" applyFill="1" applyProtection="1">
      <protection hidden="1"/>
    </xf>
    <xf numFmtId="0" fontId="17" fillId="4" borderId="0" xfId="1" applyFont="1" applyFill="1" applyProtection="1">
      <protection hidden="1"/>
    </xf>
    <xf numFmtId="0" fontId="13" fillId="4" borderId="0" xfId="1" applyFont="1" applyFill="1" applyProtection="1">
      <protection hidden="1"/>
    </xf>
    <xf numFmtId="164" fontId="13" fillId="4" borderId="0" xfId="2" applyFont="1" applyFill="1" applyBorder="1" applyAlignment="1" applyProtection="1">
      <protection hidden="1"/>
    </xf>
    <xf numFmtId="164" fontId="18" fillId="4" borderId="0" xfId="2" applyFont="1" applyFill="1" applyBorder="1" applyAlignment="1" applyProtection="1">
      <protection hidden="1"/>
    </xf>
    <xf numFmtId="42" fontId="13" fillId="4" borderId="0" xfId="2" applyNumberFormat="1" applyFont="1" applyFill="1" applyBorder="1" applyAlignment="1" applyProtection="1">
      <protection hidden="1"/>
    </xf>
    <xf numFmtId="0" fontId="1" fillId="4" borderId="0" xfId="1" applyFont="1" applyFill="1" applyProtection="1">
      <protection hidden="1"/>
    </xf>
    <xf numFmtId="0" fontId="19" fillId="5" borderId="0" xfId="1" applyFont="1" applyFill="1" applyProtection="1">
      <protection hidden="1"/>
    </xf>
    <xf numFmtId="164" fontId="13" fillId="5" borderId="0" xfId="2" applyFont="1" applyFill="1" applyBorder="1" applyAlignment="1" applyProtection="1">
      <protection hidden="1"/>
    </xf>
    <xf numFmtId="164" fontId="18" fillId="5" borderId="0" xfId="2" applyFont="1" applyFill="1" applyBorder="1" applyAlignment="1" applyProtection="1">
      <protection hidden="1"/>
    </xf>
    <xf numFmtId="42" fontId="13" fillId="5" borderId="0" xfId="2" applyNumberFormat="1" applyFont="1" applyFill="1" applyBorder="1" applyAlignment="1" applyProtection="1">
      <protection hidden="1"/>
    </xf>
    <xf numFmtId="0" fontId="0" fillId="5" borderId="0" xfId="2" applyNumberFormat="1" applyFont="1" applyFill="1" applyBorder="1" applyAlignment="1" applyProtection="1">
      <protection hidden="1"/>
    </xf>
    <xf numFmtId="0" fontId="18" fillId="0" borderId="0" xfId="1" applyFont="1" applyProtection="1">
      <protection hidden="1"/>
    </xf>
    <xf numFmtId="0" fontId="0" fillId="5" borderId="0" xfId="2" applyNumberFormat="1" applyFont="1" applyFill="1" applyAlignment="1" applyProtection="1">
      <protection hidden="1"/>
    </xf>
    <xf numFmtId="164" fontId="2" fillId="6" borderId="0" xfId="2" applyFont="1" applyFill="1" applyAlignment="1" applyProtection="1">
      <protection hidden="1"/>
    </xf>
    <xf numFmtId="164" fontId="1" fillId="6" borderId="0" xfId="2" applyFont="1" applyFill="1" applyAlignment="1" applyProtection="1">
      <protection hidden="1"/>
    </xf>
    <xf numFmtId="165" fontId="1" fillId="0" borderId="0" xfId="3" applyNumberFormat="1" applyFont="1" applyFill="1" applyBorder="1" applyAlignment="1" applyProtection="1">
      <alignment horizontal="center"/>
      <protection hidden="1"/>
    </xf>
    <xf numFmtId="42" fontId="1" fillId="0" borderId="0" xfId="3" applyNumberFormat="1" applyFont="1" applyFill="1" applyBorder="1" applyAlignment="1" applyProtection="1">
      <alignment horizontal="center"/>
      <protection hidden="1"/>
    </xf>
    <xf numFmtId="0" fontId="1" fillId="0" borderId="1" xfId="1" applyFont="1" applyBorder="1" applyProtection="1">
      <protection hidden="1"/>
    </xf>
    <xf numFmtId="165" fontId="1" fillId="0" borderId="1" xfId="3" applyNumberFormat="1" applyFont="1" applyFill="1" applyBorder="1" applyAlignment="1" applyProtection="1">
      <alignment horizontal="center"/>
      <protection hidden="1"/>
    </xf>
    <xf numFmtId="42" fontId="3" fillId="0" borderId="1" xfId="3" applyNumberFormat="1" applyFont="1" applyFill="1" applyBorder="1" applyAlignment="1" applyProtection="1">
      <alignment horizontal="center"/>
      <protection hidden="1"/>
    </xf>
    <xf numFmtId="0" fontId="20" fillId="7" borderId="0" xfId="1" applyFont="1" applyFill="1" applyProtection="1">
      <protection hidden="1"/>
    </xf>
    <xf numFmtId="0" fontId="1" fillId="3" borderId="0" xfId="1" applyFont="1" applyFill="1" applyProtection="1">
      <protection hidden="1"/>
    </xf>
    <xf numFmtId="164" fontId="14" fillId="3" borderId="0" xfId="2" applyFont="1" applyFill="1" applyAlignment="1" applyProtection="1">
      <protection hidden="1"/>
    </xf>
    <xf numFmtId="164" fontId="15" fillId="3" borderId="0" xfId="2" applyFont="1" applyFill="1" applyAlignment="1" applyProtection="1">
      <protection hidden="1"/>
    </xf>
    <xf numFmtId="164" fontId="20" fillId="3" borderId="0" xfId="2" applyFont="1" applyFill="1" applyAlignment="1" applyProtection="1">
      <protection hidden="1"/>
    </xf>
    <xf numFmtId="167" fontId="20" fillId="3" borderId="0" xfId="2" applyNumberFormat="1" applyFont="1" applyFill="1" applyAlignment="1" applyProtection="1">
      <protection hidden="1"/>
    </xf>
    <xf numFmtId="165" fontId="20" fillId="3" borderId="0" xfId="3" applyNumberFormat="1" applyFont="1" applyFill="1" applyAlignment="1" applyProtection="1">
      <protection hidden="1"/>
    </xf>
    <xf numFmtId="42" fontId="20" fillId="3" borderId="0" xfId="3" applyNumberFormat="1" applyFont="1" applyFill="1" applyAlignment="1" applyProtection="1">
      <protection hidden="1"/>
    </xf>
    <xf numFmtId="0" fontId="3" fillId="4" borderId="0" xfId="1" applyFill="1" applyProtection="1">
      <protection hidden="1"/>
    </xf>
    <xf numFmtId="164" fontId="3" fillId="4" borderId="0" xfId="2" applyFont="1" applyFill="1" applyAlignment="1" applyProtection="1">
      <protection hidden="1"/>
    </xf>
    <xf numFmtId="164" fontId="1" fillId="4" borderId="0" xfId="2" applyFont="1" applyFill="1" applyAlignment="1" applyProtection="1">
      <protection hidden="1"/>
    </xf>
    <xf numFmtId="167" fontId="3" fillId="4" borderId="0" xfId="2" applyNumberFormat="1" applyFont="1" applyFill="1" applyAlignment="1" applyProtection="1">
      <protection hidden="1"/>
    </xf>
    <xf numFmtId="165" fontId="3" fillId="4" borderId="0" xfId="3" applyNumberFormat="1" applyFont="1" applyFill="1" applyAlignment="1" applyProtection="1">
      <protection hidden="1"/>
    </xf>
    <xf numFmtId="42" fontId="3" fillId="4" borderId="0" xfId="3" applyNumberFormat="1" applyFont="1" applyFill="1" applyAlignment="1" applyProtection="1">
      <protection hidden="1"/>
    </xf>
    <xf numFmtId="164" fontId="1" fillId="5" borderId="0" xfId="2" applyFont="1" applyFill="1" applyAlignment="1" applyProtection="1">
      <protection hidden="1"/>
    </xf>
    <xf numFmtId="167" fontId="1" fillId="5" borderId="0" xfId="2" applyNumberFormat="1" applyFont="1" applyFill="1" applyAlignment="1" applyProtection="1">
      <protection hidden="1"/>
    </xf>
    <xf numFmtId="165" fontId="1" fillId="5" borderId="0" xfId="3" applyNumberFormat="1" applyFont="1" applyFill="1" applyAlignment="1" applyProtection="1">
      <protection hidden="1"/>
    </xf>
    <xf numFmtId="42" fontId="1" fillId="5" borderId="0" xfId="3" applyNumberFormat="1" applyFont="1" applyFill="1" applyAlignment="1" applyProtection="1">
      <protection hidden="1"/>
    </xf>
    <xf numFmtId="0" fontId="1" fillId="5" borderId="0" xfId="2" applyNumberFormat="1" applyFont="1" applyFill="1" applyAlignment="1" applyProtection="1">
      <protection hidden="1"/>
    </xf>
    <xf numFmtId="164" fontId="1" fillId="8" borderId="0" xfId="2" applyFont="1" applyFill="1" applyAlignment="1" applyProtection="1">
      <protection hidden="1"/>
    </xf>
    <xf numFmtId="42" fontId="1" fillId="8" borderId="0" xfId="3" applyNumberFormat="1" applyFont="1" applyFill="1" applyAlignment="1" applyProtection="1">
      <protection hidden="1"/>
    </xf>
    <xf numFmtId="0" fontId="10" fillId="0" borderId="0" xfId="1" applyFont="1" applyProtection="1">
      <protection hidden="1"/>
    </xf>
    <xf numFmtId="0" fontId="10" fillId="3" borderId="0" xfId="1" applyFont="1" applyFill="1" applyProtection="1">
      <protection hidden="1"/>
    </xf>
    <xf numFmtId="0" fontId="10" fillId="4" borderId="0" xfId="1" applyFont="1" applyFill="1" applyProtection="1">
      <protection hidden="1"/>
    </xf>
    <xf numFmtId="0" fontId="10" fillId="5" borderId="0" xfId="2" applyNumberFormat="1" applyFont="1" applyFill="1" applyAlignment="1" applyProtection="1">
      <protection hidden="1"/>
    </xf>
    <xf numFmtId="164" fontId="10" fillId="8" borderId="0" xfId="2" applyFont="1" applyFill="1" applyAlignment="1" applyProtection="1">
      <protection hidden="1"/>
    </xf>
    <xf numFmtId="164" fontId="1" fillId="6" borderId="0" xfId="2" applyFont="1" applyFill="1" applyAlignment="1" applyProtection="1">
      <protection locked="0"/>
    </xf>
    <xf numFmtId="164" fontId="10" fillId="8" borderId="0" xfId="2" applyFont="1" applyFill="1" applyAlignment="1" applyProtection="1">
      <protection locked="0"/>
    </xf>
    <xf numFmtId="170" fontId="10" fillId="6" borderId="0" xfId="2" applyNumberFormat="1" applyFont="1" applyFill="1" applyAlignment="1" applyProtection="1">
      <protection locked="0"/>
    </xf>
    <xf numFmtId="164" fontId="10" fillId="0" borderId="0" xfId="2" applyFont="1" applyFill="1" applyAlignment="1" applyProtection="1">
      <protection locked="0"/>
    </xf>
    <xf numFmtId="42" fontId="10" fillId="6" borderId="0" xfId="2" applyNumberFormat="1" applyFont="1" applyFill="1" applyAlignment="1" applyProtection="1">
      <protection locked="0"/>
    </xf>
    <xf numFmtId="42" fontId="10" fillId="8" borderId="0" xfId="3" applyNumberFormat="1" applyFont="1" applyFill="1" applyAlignment="1" applyProtection="1">
      <protection hidden="1"/>
    </xf>
    <xf numFmtId="164" fontId="21" fillId="6" borderId="0" xfId="2" applyFont="1" applyFill="1" applyAlignment="1" applyProtection="1">
      <protection locked="0"/>
    </xf>
    <xf numFmtId="164" fontId="1" fillId="8" borderId="0" xfId="2" applyFont="1" applyFill="1" applyAlignment="1" applyProtection="1">
      <protection locked="0"/>
    </xf>
    <xf numFmtId="42" fontId="1" fillId="8" borderId="0" xfId="2" applyNumberFormat="1" applyFont="1" applyFill="1" applyAlignment="1" applyProtection="1">
      <protection locked="0"/>
    </xf>
    <xf numFmtId="164" fontId="1" fillId="5" borderId="0" xfId="2" applyFont="1" applyFill="1" applyAlignment="1" applyProtection="1">
      <protection locked="0"/>
    </xf>
    <xf numFmtId="42" fontId="1" fillId="5" borderId="0" xfId="2" applyNumberFormat="1" applyFont="1" applyFill="1" applyAlignment="1" applyProtection="1">
      <protection locked="0"/>
    </xf>
    <xf numFmtId="0" fontId="1" fillId="4" borderId="0" xfId="2" applyNumberFormat="1" applyFont="1" applyFill="1" applyAlignment="1" applyProtection="1">
      <protection hidden="1"/>
    </xf>
    <xf numFmtId="164" fontId="1" fillId="4" borderId="0" xfId="2" applyFont="1" applyFill="1" applyAlignment="1" applyProtection="1">
      <protection locked="0"/>
    </xf>
    <xf numFmtId="164" fontId="3" fillId="4" borderId="0" xfId="2" applyFont="1" applyFill="1" applyAlignment="1" applyProtection="1">
      <protection locked="0"/>
    </xf>
    <xf numFmtId="164" fontId="3" fillId="5" borderId="0" xfId="2" applyFont="1" applyFill="1" applyAlignment="1" applyProtection="1">
      <protection hidden="1"/>
    </xf>
    <xf numFmtId="164" fontId="3" fillId="5" borderId="0" xfId="2" applyFont="1" applyFill="1" applyAlignment="1" applyProtection="1">
      <protection locked="0"/>
    </xf>
    <xf numFmtId="42" fontId="3" fillId="5" borderId="0" xfId="3" applyNumberFormat="1" applyFont="1" applyFill="1" applyAlignment="1" applyProtection="1">
      <protection hidden="1"/>
    </xf>
    <xf numFmtId="164" fontId="0" fillId="4" borderId="0" xfId="2" applyFont="1" applyFill="1" applyAlignment="1" applyProtection="1">
      <protection hidden="1"/>
    </xf>
    <xf numFmtId="42" fontId="1" fillId="4" borderId="0" xfId="2" applyNumberFormat="1" applyFont="1" applyFill="1" applyAlignment="1" applyProtection="1">
      <protection locked="0"/>
    </xf>
    <xf numFmtId="164" fontId="15" fillId="3" borderId="0" xfId="2" applyFont="1" applyFill="1" applyAlignment="1" applyProtection="1">
      <protection locked="0"/>
    </xf>
    <xf numFmtId="164" fontId="20" fillId="3" borderId="0" xfId="2" applyFont="1" applyFill="1" applyAlignment="1" applyProtection="1">
      <protection locked="0"/>
    </xf>
    <xf numFmtId="167" fontId="20" fillId="3" borderId="0" xfId="2" applyNumberFormat="1" applyFont="1" applyFill="1" applyAlignment="1" applyProtection="1">
      <protection locked="0"/>
    </xf>
    <xf numFmtId="42" fontId="20" fillId="3" borderId="0" xfId="2" applyNumberFormat="1" applyFont="1" applyFill="1" applyAlignment="1" applyProtection="1">
      <protection locked="0"/>
    </xf>
    <xf numFmtId="167" fontId="3" fillId="4" borderId="0" xfId="2" applyNumberFormat="1" applyFont="1" applyFill="1" applyAlignment="1" applyProtection="1">
      <protection locked="0"/>
    </xf>
    <xf numFmtId="42" fontId="3" fillId="4" borderId="0" xfId="2" applyNumberFormat="1" applyFont="1" applyFill="1" applyAlignment="1" applyProtection="1">
      <protection locked="0"/>
    </xf>
    <xf numFmtId="0" fontId="1" fillId="5" borderId="0" xfId="1" applyFont="1" applyFill="1" applyProtection="1">
      <protection hidden="1"/>
    </xf>
    <xf numFmtId="0" fontId="1" fillId="5" borderId="0" xfId="1" quotePrefix="1" applyFont="1" applyFill="1" applyProtection="1">
      <protection hidden="1"/>
    </xf>
    <xf numFmtId="164" fontId="1" fillId="8" borderId="0" xfId="2" applyFont="1" applyFill="1" applyAlignment="1" applyProtection="1">
      <alignment wrapText="1"/>
      <protection locked="0"/>
    </xf>
    <xf numFmtId="42" fontId="1" fillId="0" borderId="0" xfId="3" applyNumberFormat="1" applyFont="1" applyAlignment="1" applyProtection="1">
      <alignment horizontal="center"/>
      <protection hidden="1"/>
    </xf>
    <xf numFmtId="164" fontId="0" fillId="0" borderId="5" xfId="2" applyFont="1" applyBorder="1" applyAlignment="1" applyProtection="1">
      <protection hidden="1"/>
    </xf>
    <xf numFmtId="0" fontId="3" fillId="0" borderId="6" xfId="1" applyBorder="1" applyProtection="1">
      <protection hidden="1"/>
    </xf>
    <xf numFmtId="164" fontId="3" fillId="0" borderId="6" xfId="2" applyFont="1" applyBorder="1" applyAlignment="1" applyProtection="1">
      <protection hidden="1"/>
    </xf>
    <xf numFmtId="4" fontId="3" fillId="0" borderId="6" xfId="1" applyNumberFormat="1" applyBorder="1" applyProtection="1">
      <protection hidden="1"/>
    </xf>
    <xf numFmtId="42" fontId="3" fillId="0" borderId="6" xfId="3" applyNumberFormat="1" applyFont="1" applyBorder="1" applyAlignment="1" applyProtection="1">
      <alignment horizontal="center"/>
      <protection hidden="1"/>
    </xf>
    <xf numFmtId="42" fontId="3" fillId="0" borderId="7" xfId="3" applyNumberFormat="1" applyFont="1" applyBorder="1" applyAlignment="1" applyProtection="1">
      <alignment horizontal="center"/>
      <protection hidden="1"/>
    </xf>
    <xf numFmtId="164" fontId="3" fillId="0" borderId="0" xfId="2" applyFont="1" applyBorder="1" applyAlignment="1" applyProtection="1">
      <protection hidden="1"/>
    </xf>
    <xf numFmtId="4" fontId="3" fillId="0" borderId="0" xfId="1" applyNumberFormat="1" applyProtection="1">
      <protection hidden="1"/>
    </xf>
    <xf numFmtId="42" fontId="3" fillId="0" borderId="0" xfId="3" applyNumberFormat="1" applyFont="1" applyBorder="1" applyAlignment="1" applyProtection="1">
      <alignment horizontal="center"/>
      <protection hidden="1"/>
    </xf>
    <xf numFmtId="10" fontId="12" fillId="0" borderId="0" xfId="3" applyNumberFormat="1" applyFont="1" applyBorder="1" applyAlignment="1" applyProtection="1">
      <alignment horizontal="right"/>
      <protection hidden="1"/>
    </xf>
    <xf numFmtId="10" fontId="10" fillId="6" borderId="0" xfId="5" applyNumberFormat="1" applyFont="1" applyFill="1" applyAlignment="1" applyProtection="1">
      <protection locked="0"/>
    </xf>
    <xf numFmtId="42" fontId="10" fillId="9" borderId="0" xfId="2" applyNumberFormat="1" applyFont="1" applyFill="1" applyAlignment="1" applyProtection="1">
      <protection locked="0"/>
    </xf>
    <xf numFmtId="0" fontId="1" fillId="5" borderId="0" xfId="2" quotePrefix="1" applyNumberFormat="1" applyFont="1" applyFill="1" applyAlignment="1" applyProtection="1">
      <protection hidden="1"/>
    </xf>
    <xf numFmtId="0" fontId="1" fillId="5" borderId="0" xfId="2" applyNumberFormat="1" applyFont="1" applyFill="1" applyAlignment="1" applyProtection="1">
      <alignment horizontal="right"/>
      <protection hidden="1"/>
    </xf>
    <xf numFmtId="0" fontId="10" fillId="5" borderId="0" xfId="2" applyNumberFormat="1" applyFont="1" applyFill="1" applyAlignment="1" applyProtection="1">
      <alignment horizontal="right"/>
      <protection hidden="1"/>
    </xf>
    <xf numFmtId="164" fontId="1" fillId="0" borderId="0" xfId="2" applyFont="1" applyFill="1" applyAlignment="1" applyProtection="1">
      <protection hidden="1"/>
    </xf>
    <xf numFmtId="164" fontId="1" fillId="0" borderId="0" xfId="2" applyFont="1" applyFill="1" applyAlignment="1" applyProtection="1">
      <protection locked="0"/>
    </xf>
    <xf numFmtId="0" fontId="4" fillId="8" borderId="0" xfId="1" applyFont="1" applyFill="1" applyProtection="1">
      <protection hidden="1"/>
    </xf>
    <xf numFmtId="0" fontId="1" fillId="4" borderId="0" xfId="1" applyFont="1" applyFill="1" applyAlignment="1" applyProtection="1">
      <alignment horizontal="center"/>
      <protection hidden="1"/>
    </xf>
    <xf numFmtId="0" fontId="23" fillId="3" borderId="0" xfId="1" applyFont="1" applyFill="1" applyProtection="1">
      <protection hidden="1"/>
    </xf>
    <xf numFmtId="0" fontId="1" fillId="4" borderId="0" xfId="1" applyFont="1" applyFill="1" applyAlignment="1" applyProtection="1">
      <alignment horizontal="left"/>
      <protection hidden="1"/>
    </xf>
    <xf numFmtId="0" fontId="18" fillId="4" borderId="0" xfId="1" applyFont="1" applyFill="1" applyAlignment="1" applyProtection="1">
      <alignment horizontal="left"/>
      <protection hidden="1"/>
    </xf>
    <xf numFmtId="164" fontId="3" fillId="4" borderId="0" xfId="2" applyFont="1" applyFill="1" applyAlignment="1" applyProtection="1">
      <alignment horizontal="left"/>
      <protection hidden="1"/>
    </xf>
    <xf numFmtId="164" fontId="1" fillId="4" borderId="0" xfId="2" applyFont="1" applyFill="1" applyAlignment="1" applyProtection="1">
      <alignment horizontal="left"/>
      <protection locked="0"/>
    </xf>
    <xf numFmtId="164" fontId="3" fillId="4" borderId="0" xfId="2" applyFont="1" applyFill="1" applyAlignment="1" applyProtection="1">
      <alignment horizontal="left"/>
      <protection locked="0"/>
    </xf>
    <xf numFmtId="167" fontId="3" fillId="4" borderId="0" xfId="2" applyNumberFormat="1" applyFont="1" applyFill="1" applyAlignment="1" applyProtection="1">
      <alignment horizontal="right"/>
      <protection locked="0"/>
    </xf>
    <xf numFmtId="42" fontId="3" fillId="4" borderId="0" xfId="2" applyNumberFormat="1" applyFont="1" applyFill="1" applyAlignment="1" applyProtection="1">
      <alignment horizontal="left"/>
      <protection locked="0"/>
    </xf>
    <xf numFmtId="42" fontId="3" fillId="4" borderId="0" xfId="3" applyNumberFormat="1" applyFont="1" applyFill="1" applyAlignment="1" applyProtection="1">
      <alignment horizontal="left"/>
      <protection hidden="1"/>
    </xf>
    <xf numFmtId="10" fontId="10" fillId="9" borderId="0" xfId="5" applyNumberFormat="1" applyFont="1" applyFill="1" applyAlignment="1" applyProtection="1">
      <protection locked="0"/>
    </xf>
    <xf numFmtId="164" fontId="6" fillId="0" borderId="0" xfId="2" applyFont="1" applyFill="1" applyAlignment="1" applyProtection="1">
      <protection hidden="1"/>
    </xf>
    <xf numFmtId="164" fontId="6" fillId="0" borderId="0" xfId="2" applyFont="1" applyFill="1" applyAlignment="1" applyProtection="1">
      <protection locked="0"/>
    </xf>
    <xf numFmtId="42" fontId="10" fillId="8" borderId="0" xfId="2" applyNumberFormat="1" applyFont="1" applyFill="1" applyAlignment="1" applyProtection="1">
      <protection locked="0"/>
    </xf>
    <xf numFmtId="167" fontId="12" fillId="0" borderId="0" xfId="2" applyNumberFormat="1" applyFont="1" applyFill="1" applyAlignment="1" applyProtection="1">
      <protection locked="0"/>
    </xf>
    <xf numFmtId="167" fontId="1" fillId="5" borderId="0" xfId="2" applyNumberFormat="1" applyFont="1" applyFill="1" applyAlignment="1" applyProtection="1">
      <protection locked="0"/>
    </xf>
    <xf numFmtId="164" fontId="10" fillId="5" borderId="0" xfId="2" applyFont="1" applyFill="1" applyAlignment="1" applyProtection="1">
      <protection locked="0"/>
    </xf>
    <xf numFmtId="42" fontId="10" fillId="5" borderId="0" xfId="2" applyNumberFormat="1" applyFont="1" applyFill="1" applyAlignment="1" applyProtection="1">
      <protection locked="0"/>
    </xf>
    <xf numFmtId="164" fontId="10" fillId="4" borderId="0" xfId="2" applyFont="1" applyFill="1" applyAlignment="1" applyProtection="1">
      <alignment horizontal="left"/>
      <protection locked="0"/>
    </xf>
    <xf numFmtId="42" fontId="10" fillId="4" borderId="0" xfId="2" applyNumberFormat="1" applyFont="1" applyFill="1" applyAlignment="1" applyProtection="1">
      <alignment horizontal="left"/>
      <protection locked="0"/>
    </xf>
    <xf numFmtId="0" fontId="3" fillId="3" borderId="0" xfId="1" applyFill="1" applyAlignment="1" applyProtection="1">
      <alignment horizontal="center"/>
      <protection hidden="1"/>
    </xf>
    <xf numFmtId="5" fontId="21" fillId="6" borderId="0" xfId="2" applyNumberFormat="1" applyFont="1" applyFill="1" applyAlignment="1" applyProtection="1">
      <protection locked="0"/>
    </xf>
    <xf numFmtId="0" fontId="1" fillId="4" borderId="0" xfId="1" applyFont="1" applyFill="1" applyProtection="1">
      <protection locked="0"/>
    </xf>
    <xf numFmtId="0" fontId="10" fillId="4" borderId="0" xfId="1" applyFont="1" applyFill="1" applyProtection="1">
      <protection locked="0"/>
    </xf>
    <xf numFmtId="42" fontId="10" fillId="4" borderId="0" xfId="2" applyNumberFormat="1" applyFont="1" applyFill="1" applyAlignment="1" applyProtection="1">
      <protection locked="0"/>
    </xf>
    <xf numFmtId="42" fontId="1" fillId="4" borderId="0" xfId="1" applyNumberFormat="1" applyFont="1" applyFill="1" applyProtection="1">
      <protection hidden="1"/>
    </xf>
    <xf numFmtId="164" fontId="16" fillId="3" borderId="0" xfId="2" applyFont="1" applyFill="1" applyAlignment="1" applyProtection="1">
      <protection hidden="1"/>
    </xf>
    <xf numFmtId="165" fontId="15" fillId="3" borderId="0" xfId="3" applyNumberFormat="1" applyFont="1" applyFill="1" applyAlignment="1" applyProtection="1">
      <protection hidden="1"/>
    </xf>
    <xf numFmtId="42" fontId="16" fillId="3" borderId="0" xfId="3" applyNumberFormat="1" applyFont="1" applyFill="1" applyAlignment="1" applyProtection="1">
      <protection hidden="1"/>
    </xf>
    <xf numFmtId="165" fontId="1" fillId="0" borderId="0" xfId="3" applyNumberFormat="1" applyFont="1" applyAlignment="1" applyProtection="1">
      <protection hidden="1"/>
    </xf>
    <xf numFmtId="164" fontId="0" fillId="6" borderId="0" xfId="2" applyFont="1" applyFill="1" applyAlignment="1" applyProtection="1">
      <protection locked="0"/>
    </xf>
    <xf numFmtId="164" fontId="0" fillId="8" borderId="0" xfId="2" applyFont="1" applyFill="1" applyAlignment="1" applyProtection="1">
      <protection hidden="1"/>
    </xf>
    <xf numFmtId="164" fontId="0" fillId="5" borderId="0" xfId="2" applyFont="1" applyFill="1" applyAlignment="1" applyProtection="1">
      <protection hidden="1"/>
    </xf>
    <xf numFmtId="164" fontId="0" fillId="0" borderId="0" xfId="2" applyFont="1" applyAlignment="1" applyProtection="1">
      <protection hidden="1"/>
    </xf>
    <xf numFmtId="0" fontId="2" fillId="0" borderId="0" xfId="1" applyFont="1" applyProtection="1">
      <protection hidden="1"/>
    </xf>
    <xf numFmtId="164" fontId="10" fillId="0" borderId="0" xfId="2" applyFont="1" applyFill="1" applyAlignment="1" applyProtection="1">
      <protection hidden="1"/>
    </xf>
    <xf numFmtId="10" fontId="10" fillId="6" borderId="0" xfId="2" applyNumberFormat="1" applyFont="1" applyFill="1" applyAlignment="1" applyProtection="1">
      <protection locked="0"/>
    </xf>
    <xf numFmtId="0" fontId="0" fillId="0" borderId="0" xfId="1" applyFont="1" applyProtection="1">
      <protection hidden="1"/>
    </xf>
    <xf numFmtId="0" fontId="2" fillId="0" borderId="0" xfId="1" applyFont="1" applyAlignment="1" applyProtection="1">
      <alignment horizontal="left" textRotation="90"/>
      <protection hidden="1"/>
    </xf>
    <xf numFmtId="0" fontId="2" fillId="0" borderId="0" xfId="1" applyFont="1" applyAlignment="1" applyProtection="1">
      <alignment horizontal="left"/>
      <protection hidden="1"/>
    </xf>
    <xf numFmtId="165" fontId="1" fillId="0" borderId="0" xfId="3" applyNumberFormat="1" applyFont="1" applyAlignment="1" applyProtection="1">
      <alignment horizontal="left"/>
      <protection hidden="1"/>
    </xf>
  </cellXfs>
  <cellStyles count="6">
    <cellStyle name="Komma 2" xfId="2" xr:uid="{9AC72834-C6E4-463C-9ADC-A3ABF366BD7E}"/>
    <cellStyle name="Procent 2" xfId="5" xr:uid="{4198DA87-4D70-4679-8B41-5BBB64D5A1D5}"/>
    <cellStyle name="Standaard" xfId="0" builtinId="0"/>
    <cellStyle name="Standaard 2" xfId="1" xr:uid="{3C1A1D9D-6F7E-4F70-ABB5-104A106827EF}"/>
    <cellStyle name="Standaard_Kostenplan" xfId="4" xr:uid="{6DD8DCDC-10CD-4E29-8248-9C6273481296}"/>
    <cellStyle name="Valuta 2" xfId="3" xr:uid="{4C018932-5981-45D9-927B-0A249EDE9411}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1488-91A4-46DB-843F-73FCB3BC04D4}">
  <sheetPr>
    <tabColor rgb="FF92D050"/>
    <outlinePr summaryBelow="0"/>
    <pageSetUpPr fitToPage="1"/>
  </sheetPr>
  <dimension ref="A1:O891"/>
  <sheetViews>
    <sheetView showGridLines="0" tabSelected="1" view="pageBreakPreview" zoomScaleNormal="100" zoomScaleSheetLayoutView="100" workbookViewId="0">
      <selection activeCell="I18" sqref="I18"/>
    </sheetView>
  </sheetViews>
  <sheetFormatPr defaultRowHeight="15.75" outlineLevelRow="4" x14ac:dyDescent="0.25"/>
  <cols>
    <col min="1" max="1" width="2.5703125" style="1" customWidth="1"/>
    <col min="2" max="2" width="2.85546875" style="1" customWidth="1"/>
    <col min="3" max="3" width="2.5703125" style="2" bestFit="1" customWidth="1"/>
    <col min="4" max="4" width="2.85546875" style="1" bestFit="1" customWidth="1"/>
    <col min="5" max="5" width="2.28515625" style="3" bestFit="1" customWidth="1"/>
    <col min="6" max="6" width="6.28515625" style="1" bestFit="1" customWidth="1"/>
    <col min="7" max="7" width="3" style="4" customWidth="1"/>
    <col min="8" max="8" width="25" style="5" customWidth="1"/>
    <col min="9" max="9" width="36.140625" style="5" customWidth="1"/>
    <col min="10" max="10" width="2.7109375" style="1" customWidth="1"/>
    <col min="11" max="11" width="11.7109375" style="3" customWidth="1"/>
    <col min="12" max="12" width="8.5703125" style="1" customWidth="1"/>
    <col min="13" max="13" width="15.7109375" style="6" customWidth="1"/>
    <col min="14" max="14" width="19.140625" style="7" customWidth="1"/>
    <col min="15" max="236" width="9.140625" style="1"/>
    <col min="237" max="237" width="2.85546875" style="1" customWidth="1"/>
    <col min="238" max="238" width="2.5703125" style="1" bestFit="1" customWidth="1"/>
    <col min="239" max="239" width="2.140625" style="1" bestFit="1" customWidth="1"/>
    <col min="240" max="240" width="2.28515625" style="1" bestFit="1" customWidth="1"/>
    <col min="241" max="241" width="6" style="1" bestFit="1" customWidth="1"/>
    <col min="242" max="242" width="59.28515625" style="1" bestFit="1" customWidth="1"/>
    <col min="243" max="243" width="3.5703125" style="1" customWidth="1"/>
    <col min="244" max="244" width="10.140625" style="1" bestFit="1" customWidth="1"/>
    <col min="245" max="245" width="12.5703125" style="1" bestFit="1" customWidth="1"/>
    <col min="246" max="246" width="10.42578125" style="1" bestFit="1" customWidth="1"/>
    <col min="247" max="247" width="13.7109375" style="1" bestFit="1" customWidth="1"/>
    <col min="248" max="248" width="2" style="1" bestFit="1" customWidth="1"/>
    <col min="249" max="492" width="9.140625" style="1"/>
    <col min="493" max="493" width="2.85546875" style="1" customWidth="1"/>
    <col min="494" max="494" width="2.5703125" style="1" bestFit="1" customWidth="1"/>
    <col min="495" max="495" width="2.140625" style="1" bestFit="1" customWidth="1"/>
    <col min="496" max="496" width="2.28515625" style="1" bestFit="1" customWidth="1"/>
    <col min="497" max="497" width="6" style="1" bestFit="1" customWidth="1"/>
    <col min="498" max="498" width="59.28515625" style="1" bestFit="1" customWidth="1"/>
    <col min="499" max="499" width="3.5703125" style="1" customWidth="1"/>
    <col min="500" max="500" width="10.140625" style="1" bestFit="1" customWidth="1"/>
    <col min="501" max="501" width="12.5703125" style="1" bestFit="1" customWidth="1"/>
    <col min="502" max="502" width="10.42578125" style="1" bestFit="1" customWidth="1"/>
    <col min="503" max="503" width="13.7109375" style="1" bestFit="1" customWidth="1"/>
    <col min="504" max="504" width="2" style="1" bestFit="1" customWidth="1"/>
    <col min="505" max="748" width="9.140625" style="1"/>
    <col min="749" max="749" width="2.85546875" style="1" customWidth="1"/>
    <col min="750" max="750" width="2.5703125" style="1" bestFit="1" customWidth="1"/>
    <col min="751" max="751" width="2.140625" style="1" bestFit="1" customWidth="1"/>
    <col min="752" max="752" width="2.28515625" style="1" bestFit="1" customWidth="1"/>
    <col min="753" max="753" width="6" style="1" bestFit="1" customWidth="1"/>
    <col min="754" max="754" width="59.28515625" style="1" bestFit="1" customWidth="1"/>
    <col min="755" max="755" width="3.5703125" style="1" customWidth="1"/>
    <col min="756" max="756" width="10.140625" style="1" bestFit="1" customWidth="1"/>
    <col min="757" max="757" width="12.5703125" style="1" bestFit="1" customWidth="1"/>
    <col min="758" max="758" width="10.42578125" style="1" bestFit="1" customWidth="1"/>
    <col min="759" max="759" width="13.7109375" style="1" bestFit="1" customWidth="1"/>
    <col min="760" max="760" width="2" style="1" bestFit="1" customWidth="1"/>
    <col min="761" max="1004" width="9.140625" style="1"/>
    <col min="1005" max="1005" width="2.85546875" style="1" customWidth="1"/>
    <col min="1006" max="1006" width="2.5703125" style="1" bestFit="1" customWidth="1"/>
    <col min="1007" max="1007" width="2.140625" style="1" bestFit="1" customWidth="1"/>
    <col min="1008" max="1008" width="2.28515625" style="1" bestFit="1" customWidth="1"/>
    <col min="1009" max="1009" width="6" style="1" bestFit="1" customWidth="1"/>
    <col min="1010" max="1010" width="59.28515625" style="1" bestFit="1" customWidth="1"/>
    <col min="1011" max="1011" width="3.5703125" style="1" customWidth="1"/>
    <col min="1012" max="1012" width="10.140625" style="1" bestFit="1" customWidth="1"/>
    <col min="1013" max="1013" width="12.5703125" style="1" bestFit="1" customWidth="1"/>
    <col min="1014" max="1014" width="10.42578125" style="1" bestFit="1" customWidth="1"/>
    <col min="1015" max="1015" width="13.7109375" style="1" bestFit="1" customWidth="1"/>
    <col min="1016" max="1016" width="2" style="1" bestFit="1" customWidth="1"/>
    <col min="1017" max="1260" width="9.140625" style="1"/>
    <col min="1261" max="1261" width="2.85546875" style="1" customWidth="1"/>
    <col min="1262" max="1262" width="2.5703125" style="1" bestFit="1" customWidth="1"/>
    <col min="1263" max="1263" width="2.140625" style="1" bestFit="1" customWidth="1"/>
    <col min="1264" max="1264" width="2.28515625" style="1" bestFit="1" customWidth="1"/>
    <col min="1265" max="1265" width="6" style="1" bestFit="1" customWidth="1"/>
    <col min="1266" max="1266" width="59.28515625" style="1" bestFit="1" customWidth="1"/>
    <col min="1267" max="1267" width="3.5703125" style="1" customWidth="1"/>
    <col min="1268" max="1268" width="10.140625" style="1" bestFit="1" customWidth="1"/>
    <col min="1269" max="1269" width="12.5703125" style="1" bestFit="1" customWidth="1"/>
    <col min="1270" max="1270" width="10.42578125" style="1" bestFit="1" customWidth="1"/>
    <col min="1271" max="1271" width="13.7109375" style="1" bestFit="1" customWidth="1"/>
    <col min="1272" max="1272" width="2" style="1" bestFit="1" customWidth="1"/>
    <col min="1273" max="1516" width="9.140625" style="1"/>
    <col min="1517" max="1517" width="2.85546875" style="1" customWidth="1"/>
    <col min="1518" max="1518" width="2.5703125" style="1" bestFit="1" customWidth="1"/>
    <col min="1519" max="1519" width="2.140625" style="1" bestFit="1" customWidth="1"/>
    <col min="1520" max="1520" width="2.28515625" style="1" bestFit="1" customWidth="1"/>
    <col min="1521" max="1521" width="6" style="1" bestFit="1" customWidth="1"/>
    <col min="1522" max="1522" width="59.28515625" style="1" bestFit="1" customWidth="1"/>
    <col min="1523" max="1523" width="3.5703125" style="1" customWidth="1"/>
    <col min="1524" max="1524" width="10.140625" style="1" bestFit="1" customWidth="1"/>
    <col min="1525" max="1525" width="12.5703125" style="1" bestFit="1" customWidth="1"/>
    <col min="1526" max="1526" width="10.42578125" style="1" bestFit="1" customWidth="1"/>
    <col min="1527" max="1527" width="13.7109375" style="1" bestFit="1" customWidth="1"/>
    <col min="1528" max="1528" width="2" style="1" bestFit="1" customWidth="1"/>
    <col min="1529" max="1772" width="9.140625" style="1"/>
    <col min="1773" max="1773" width="2.85546875" style="1" customWidth="1"/>
    <col min="1774" max="1774" width="2.5703125" style="1" bestFit="1" customWidth="1"/>
    <col min="1775" max="1775" width="2.140625" style="1" bestFit="1" customWidth="1"/>
    <col min="1776" max="1776" width="2.28515625" style="1" bestFit="1" customWidth="1"/>
    <col min="1777" max="1777" width="6" style="1" bestFit="1" customWidth="1"/>
    <col min="1778" max="1778" width="59.28515625" style="1" bestFit="1" customWidth="1"/>
    <col min="1779" max="1779" width="3.5703125" style="1" customWidth="1"/>
    <col min="1780" max="1780" width="10.140625" style="1" bestFit="1" customWidth="1"/>
    <col min="1781" max="1781" width="12.5703125" style="1" bestFit="1" customWidth="1"/>
    <col min="1782" max="1782" width="10.42578125" style="1" bestFit="1" customWidth="1"/>
    <col min="1783" max="1783" width="13.7109375" style="1" bestFit="1" customWidth="1"/>
    <col min="1784" max="1784" width="2" style="1" bestFit="1" customWidth="1"/>
    <col min="1785" max="2028" width="9.140625" style="1"/>
    <col min="2029" max="2029" width="2.85546875" style="1" customWidth="1"/>
    <col min="2030" max="2030" width="2.5703125" style="1" bestFit="1" customWidth="1"/>
    <col min="2031" max="2031" width="2.140625" style="1" bestFit="1" customWidth="1"/>
    <col min="2032" max="2032" width="2.28515625" style="1" bestFit="1" customWidth="1"/>
    <col min="2033" max="2033" width="6" style="1" bestFit="1" customWidth="1"/>
    <col min="2034" max="2034" width="59.28515625" style="1" bestFit="1" customWidth="1"/>
    <col min="2035" max="2035" width="3.5703125" style="1" customWidth="1"/>
    <col min="2036" max="2036" width="10.140625" style="1" bestFit="1" customWidth="1"/>
    <col min="2037" max="2037" width="12.5703125" style="1" bestFit="1" customWidth="1"/>
    <col min="2038" max="2038" width="10.42578125" style="1" bestFit="1" customWidth="1"/>
    <col min="2039" max="2039" width="13.7109375" style="1" bestFit="1" customWidth="1"/>
    <col min="2040" max="2040" width="2" style="1" bestFit="1" customWidth="1"/>
    <col min="2041" max="2284" width="9.140625" style="1"/>
    <col min="2285" max="2285" width="2.85546875" style="1" customWidth="1"/>
    <col min="2286" max="2286" width="2.5703125" style="1" bestFit="1" customWidth="1"/>
    <col min="2287" max="2287" width="2.140625" style="1" bestFit="1" customWidth="1"/>
    <col min="2288" max="2288" width="2.28515625" style="1" bestFit="1" customWidth="1"/>
    <col min="2289" max="2289" width="6" style="1" bestFit="1" customWidth="1"/>
    <col min="2290" max="2290" width="59.28515625" style="1" bestFit="1" customWidth="1"/>
    <col min="2291" max="2291" width="3.5703125" style="1" customWidth="1"/>
    <col min="2292" max="2292" width="10.140625" style="1" bestFit="1" customWidth="1"/>
    <col min="2293" max="2293" width="12.5703125" style="1" bestFit="1" customWidth="1"/>
    <col min="2294" max="2294" width="10.42578125" style="1" bestFit="1" customWidth="1"/>
    <col min="2295" max="2295" width="13.7109375" style="1" bestFit="1" customWidth="1"/>
    <col min="2296" max="2296" width="2" style="1" bestFit="1" customWidth="1"/>
    <col min="2297" max="2540" width="9.140625" style="1"/>
    <col min="2541" max="2541" width="2.85546875" style="1" customWidth="1"/>
    <col min="2542" max="2542" width="2.5703125" style="1" bestFit="1" customWidth="1"/>
    <col min="2543" max="2543" width="2.140625" style="1" bestFit="1" customWidth="1"/>
    <col min="2544" max="2544" width="2.28515625" style="1" bestFit="1" customWidth="1"/>
    <col min="2545" max="2545" width="6" style="1" bestFit="1" customWidth="1"/>
    <col min="2546" max="2546" width="59.28515625" style="1" bestFit="1" customWidth="1"/>
    <col min="2547" max="2547" width="3.5703125" style="1" customWidth="1"/>
    <col min="2548" max="2548" width="10.140625" style="1" bestFit="1" customWidth="1"/>
    <col min="2549" max="2549" width="12.5703125" style="1" bestFit="1" customWidth="1"/>
    <col min="2550" max="2550" width="10.42578125" style="1" bestFit="1" customWidth="1"/>
    <col min="2551" max="2551" width="13.7109375" style="1" bestFit="1" customWidth="1"/>
    <col min="2552" max="2552" width="2" style="1" bestFit="1" customWidth="1"/>
    <col min="2553" max="2796" width="9.140625" style="1"/>
    <col min="2797" max="2797" width="2.85546875" style="1" customWidth="1"/>
    <col min="2798" max="2798" width="2.5703125" style="1" bestFit="1" customWidth="1"/>
    <col min="2799" max="2799" width="2.140625" style="1" bestFit="1" customWidth="1"/>
    <col min="2800" max="2800" width="2.28515625" style="1" bestFit="1" customWidth="1"/>
    <col min="2801" max="2801" width="6" style="1" bestFit="1" customWidth="1"/>
    <col min="2802" max="2802" width="59.28515625" style="1" bestFit="1" customWidth="1"/>
    <col min="2803" max="2803" width="3.5703125" style="1" customWidth="1"/>
    <col min="2804" max="2804" width="10.140625" style="1" bestFit="1" customWidth="1"/>
    <col min="2805" max="2805" width="12.5703125" style="1" bestFit="1" customWidth="1"/>
    <col min="2806" max="2806" width="10.42578125" style="1" bestFit="1" customWidth="1"/>
    <col min="2807" max="2807" width="13.7109375" style="1" bestFit="1" customWidth="1"/>
    <col min="2808" max="2808" width="2" style="1" bestFit="1" customWidth="1"/>
    <col min="2809" max="3052" width="9.140625" style="1"/>
    <col min="3053" max="3053" width="2.85546875" style="1" customWidth="1"/>
    <col min="3054" max="3054" width="2.5703125" style="1" bestFit="1" customWidth="1"/>
    <col min="3055" max="3055" width="2.140625" style="1" bestFit="1" customWidth="1"/>
    <col min="3056" max="3056" width="2.28515625" style="1" bestFit="1" customWidth="1"/>
    <col min="3057" max="3057" width="6" style="1" bestFit="1" customWidth="1"/>
    <col min="3058" max="3058" width="59.28515625" style="1" bestFit="1" customWidth="1"/>
    <col min="3059" max="3059" width="3.5703125" style="1" customWidth="1"/>
    <col min="3060" max="3060" width="10.140625" style="1" bestFit="1" customWidth="1"/>
    <col min="3061" max="3061" width="12.5703125" style="1" bestFit="1" customWidth="1"/>
    <col min="3062" max="3062" width="10.42578125" style="1" bestFit="1" customWidth="1"/>
    <col min="3063" max="3063" width="13.7109375" style="1" bestFit="1" customWidth="1"/>
    <col min="3064" max="3064" width="2" style="1" bestFit="1" customWidth="1"/>
    <col min="3065" max="3308" width="9.140625" style="1"/>
    <col min="3309" max="3309" width="2.85546875" style="1" customWidth="1"/>
    <col min="3310" max="3310" width="2.5703125" style="1" bestFit="1" customWidth="1"/>
    <col min="3311" max="3311" width="2.140625" style="1" bestFit="1" customWidth="1"/>
    <col min="3312" max="3312" width="2.28515625" style="1" bestFit="1" customWidth="1"/>
    <col min="3313" max="3313" width="6" style="1" bestFit="1" customWidth="1"/>
    <col min="3314" max="3314" width="59.28515625" style="1" bestFit="1" customWidth="1"/>
    <col min="3315" max="3315" width="3.5703125" style="1" customWidth="1"/>
    <col min="3316" max="3316" width="10.140625" style="1" bestFit="1" customWidth="1"/>
    <col min="3317" max="3317" width="12.5703125" style="1" bestFit="1" customWidth="1"/>
    <col min="3318" max="3318" width="10.42578125" style="1" bestFit="1" customWidth="1"/>
    <col min="3319" max="3319" width="13.7109375" style="1" bestFit="1" customWidth="1"/>
    <col min="3320" max="3320" width="2" style="1" bestFit="1" customWidth="1"/>
    <col min="3321" max="3564" width="9.140625" style="1"/>
    <col min="3565" max="3565" width="2.85546875" style="1" customWidth="1"/>
    <col min="3566" max="3566" width="2.5703125" style="1" bestFit="1" customWidth="1"/>
    <col min="3567" max="3567" width="2.140625" style="1" bestFit="1" customWidth="1"/>
    <col min="3568" max="3568" width="2.28515625" style="1" bestFit="1" customWidth="1"/>
    <col min="3569" max="3569" width="6" style="1" bestFit="1" customWidth="1"/>
    <col min="3570" max="3570" width="59.28515625" style="1" bestFit="1" customWidth="1"/>
    <col min="3571" max="3571" width="3.5703125" style="1" customWidth="1"/>
    <col min="3572" max="3572" width="10.140625" style="1" bestFit="1" customWidth="1"/>
    <col min="3573" max="3573" width="12.5703125" style="1" bestFit="1" customWidth="1"/>
    <col min="3574" max="3574" width="10.42578125" style="1" bestFit="1" customWidth="1"/>
    <col min="3575" max="3575" width="13.7109375" style="1" bestFit="1" customWidth="1"/>
    <col min="3576" max="3576" width="2" style="1" bestFit="1" customWidth="1"/>
    <col min="3577" max="3820" width="9.140625" style="1"/>
    <col min="3821" max="3821" width="2.85546875" style="1" customWidth="1"/>
    <col min="3822" max="3822" width="2.5703125" style="1" bestFit="1" customWidth="1"/>
    <col min="3823" max="3823" width="2.140625" style="1" bestFit="1" customWidth="1"/>
    <col min="3824" max="3824" width="2.28515625" style="1" bestFit="1" customWidth="1"/>
    <col min="3825" max="3825" width="6" style="1" bestFit="1" customWidth="1"/>
    <col min="3826" max="3826" width="59.28515625" style="1" bestFit="1" customWidth="1"/>
    <col min="3827" max="3827" width="3.5703125" style="1" customWidth="1"/>
    <col min="3828" max="3828" width="10.140625" style="1" bestFit="1" customWidth="1"/>
    <col min="3829" max="3829" width="12.5703125" style="1" bestFit="1" customWidth="1"/>
    <col min="3830" max="3830" width="10.42578125" style="1" bestFit="1" customWidth="1"/>
    <col min="3831" max="3831" width="13.7109375" style="1" bestFit="1" customWidth="1"/>
    <col min="3832" max="3832" width="2" style="1" bestFit="1" customWidth="1"/>
    <col min="3833" max="4076" width="9.140625" style="1"/>
    <col min="4077" max="4077" width="2.85546875" style="1" customWidth="1"/>
    <col min="4078" max="4078" width="2.5703125" style="1" bestFit="1" customWidth="1"/>
    <col min="4079" max="4079" width="2.140625" style="1" bestFit="1" customWidth="1"/>
    <col min="4080" max="4080" width="2.28515625" style="1" bestFit="1" customWidth="1"/>
    <col min="4081" max="4081" width="6" style="1" bestFit="1" customWidth="1"/>
    <col min="4082" max="4082" width="59.28515625" style="1" bestFit="1" customWidth="1"/>
    <col min="4083" max="4083" width="3.5703125" style="1" customWidth="1"/>
    <col min="4084" max="4084" width="10.140625" style="1" bestFit="1" customWidth="1"/>
    <col min="4085" max="4085" width="12.5703125" style="1" bestFit="1" customWidth="1"/>
    <col min="4086" max="4086" width="10.42578125" style="1" bestFit="1" customWidth="1"/>
    <col min="4087" max="4087" width="13.7109375" style="1" bestFit="1" customWidth="1"/>
    <col min="4088" max="4088" width="2" style="1" bestFit="1" customWidth="1"/>
    <col min="4089" max="4332" width="9.140625" style="1"/>
    <col min="4333" max="4333" width="2.85546875" style="1" customWidth="1"/>
    <col min="4334" max="4334" width="2.5703125" style="1" bestFit="1" customWidth="1"/>
    <col min="4335" max="4335" width="2.140625" style="1" bestFit="1" customWidth="1"/>
    <col min="4336" max="4336" width="2.28515625" style="1" bestFit="1" customWidth="1"/>
    <col min="4337" max="4337" width="6" style="1" bestFit="1" customWidth="1"/>
    <col min="4338" max="4338" width="59.28515625" style="1" bestFit="1" customWidth="1"/>
    <col min="4339" max="4339" width="3.5703125" style="1" customWidth="1"/>
    <col min="4340" max="4340" width="10.140625" style="1" bestFit="1" customWidth="1"/>
    <col min="4341" max="4341" width="12.5703125" style="1" bestFit="1" customWidth="1"/>
    <col min="4342" max="4342" width="10.42578125" style="1" bestFit="1" customWidth="1"/>
    <col min="4343" max="4343" width="13.7109375" style="1" bestFit="1" customWidth="1"/>
    <col min="4344" max="4344" width="2" style="1" bestFit="1" customWidth="1"/>
    <col min="4345" max="4588" width="9.140625" style="1"/>
    <col min="4589" max="4589" width="2.85546875" style="1" customWidth="1"/>
    <col min="4590" max="4590" width="2.5703125" style="1" bestFit="1" customWidth="1"/>
    <col min="4591" max="4591" width="2.140625" style="1" bestFit="1" customWidth="1"/>
    <col min="4592" max="4592" width="2.28515625" style="1" bestFit="1" customWidth="1"/>
    <col min="4593" max="4593" width="6" style="1" bestFit="1" customWidth="1"/>
    <col min="4594" max="4594" width="59.28515625" style="1" bestFit="1" customWidth="1"/>
    <col min="4595" max="4595" width="3.5703125" style="1" customWidth="1"/>
    <col min="4596" max="4596" width="10.140625" style="1" bestFit="1" customWidth="1"/>
    <col min="4597" max="4597" width="12.5703125" style="1" bestFit="1" customWidth="1"/>
    <col min="4598" max="4598" width="10.42578125" style="1" bestFit="1" customWidth="1"/>
    <col min="4599" max="4599" width="13.7109375" style="1" bestFit="1" customWidth="1"/>
    <col min="4600" max="4600" width="2" style="1" bestFit="1" customWidth="1"/>
    <col min="4601" max="4844" width="9.140625" style="1"/>
    <col min="4845" max="4845" width="2.85546875" style="1" customWidth="1"/>
    <col min="4846" max="4846" width="2.5703125" style="1" bestFit="1" customWidth="1"/>
    <col min="4847" max="4847" width="2.140625" style="1" bestFit="1" customWidth="1"/>
    <col min="4848" max="4848" width="2.28515625" style="1" bestFit="1" customWidth="1"/>
    <col min="4849" max="4849" width="6" style="1" bestFit="1" customWidth="1"/>
    <col min="4850" max="4850" width="59.28515625" style="1" bestFit="1" customWidth="1"/>
    <col min="4851" max="4851" width="3.5703125" style="1" customWidth="1"/>
    <col min="4852" max="4852" width="10.140625" style="1" bestFit="1" customWidth="1"/>
    <col min="4853" max="4853" width="12.5703125" style="1" bestFit="1" customWidth="1"/>
    <col min="4854" max="4854" width="10.42578125" style="1" bestFit="1" customWidth="1"/>
    <col min="4855" max="4855" width="13.7109375" style="1" bestFit="1" customWidth="1"/>
    <col min="4856" max="4856" width="2" style="1" bestFit="1" customWidth="1"/>
    <col min="4857" max="5100" width="9.140625" style="1"/>
    <col min="5101" max="5101" width="2.85546875" style="1" customWidth="1"/>
    <col min="5102" max="5102" width="2.5703125" style="1" bestFit="1" customWidth="1"/>
    <col min="5103" max="5103" width="2.140625" style="1" bestFit="1" customWidth="1"/>
    <col min="5104" max="5104" width="2.28515625" style="1" bestFit="1" customWidth="1"/>
    <col min="5105" max="5105" width="6" style="1" bestFit="1" customWidth="1"/>
    <col min="5106" max="5106" width="59.28515625" style="1" bestFit="1" customWidth="1"/>
    <col min="5107" max="5107" width="3.5703125" style="1" customWidth="1"/>
    <col min="5108" max="5108" width="10.140625" style="1" bestFit="1" customWidth="1"/>
    <col min="5109" max="5109" width="12.5703125" style="1" bestFit="1" customWidth="1"/>
    <col min="5110" max="5110" width="10.42578125" style="1" bestFit="1" customWidth="1"/>
    <col min="5111" max="5111" width="13.7109375" style="1" bestFit="1" customWidth="1"/>
    <col min="5112" max="5112" width="2" style="1" bestFit="1" customWidth="1"/>
    <col min="5113" max="5356" width="9.140625" style="1"/>
    <col min="5357" max="5357" width="2.85546875" style="1" customWidth="1"/>
    <col min="5358" max="5358" width="2.5703125" style="1" bestFit="1" customWidth="1"/>
    <col min="5359" max="5359" width="2.140625" style="1" bestFit="1" customWidth="1"/>
    <col min="5360" max="5360" width="2.28515625" style="1" bestFit="1" customWidth="1"/>
    <col min="5361" max="5361" width="6" style="1" bestFit="1" customWidth="1"/>
    <col min="5362" max="5362" width="59.28515625" style="1" bestFit="1" customWidth="1"/>
    <col min="5363" max="5363" width="3.5703125" style="1" customWidth="1"/>
    <col min="5364" max="5364" width="10.140625" style="1" bestFit="1" customWidth="1"/>
    <col min="5365" max="5365" width="12.5703125" style="1" bestFit="1" customWidth="1"/>
    <col min="5366" max="5366" width="10.42578125" style="1" bestFit="1" customWidth="1"/>
    <col min="5367" max="5367" width="13.7109375" style="1" bestFit="1" customWidth="1"/>
    <col min="5368" max="5368" width="2" style="1" bestFit="1" customWidth="1"/>
    <col min="5369" max="5612" width="9.140625" style="1"/>
    <col min="5613" max="5613" width="2.85546875" style="1" customWidth="1"/>
    <col min="5614" max="5614" width="2.5703125" style="1" bestFit="1" customWidth="1"/>
    <col min="5615" max="5615" width="2.140625" style="1" bestFit="1" customWidth="1"/>
    <col min="5616" max="5616" width="2.28515625" style="1" bestFit="1" customWidth="1"/>
    <col min="5617" max="5617" width="6" style="1" bestFit="1" customWidth="1"/>
    <col min="5618" max="5618" width="59.28515625" style="1" bestFit="1" customWidth="1"/>
    <col min="5619" max="5619" width="3.5703125" style="1" customWidth="1"/>
    <col min="5620" max="5620" width="10.140625" style="1" bestFit="1" customWidth="1"/>
    <col min="5621" max="5621" width="12.5703125" style="1" bestFit="1" customWidth="1"/>
    <col min="5622" max="5622" width="10.42578125" style="1" bestFit="1" customWidth="1"/>
    <col min="5623" max="5623" width="13.7109375" style="1" bestFit="1" customWidth="1"/>
    <col min="5624" max="5624" width="2" style="1" bestFit="1" customWidth="1"/>
    <col min="5625" max="5868" width="9.140625" style="1"/>
    <col min="5869" max="5869" width="2.85546875" style="1" customWidth="1"/>
    <col min="5870" max="5870" width="2.5703125" style="1" bestFit="1" customWidth="1"/>
    <col min="5871" max="5871" width="2.140625" style="1" bestFit="1" customWidth="1"/>
    <col min="5872" max="5872" width="2.28515625" style="1" bestFit="1" customWidth="1"/>
    <col min="5873" max="5873" width="6" style="1" bestFit="1" customWidth="1"/>
    <col min="5874" max="5874" width="59.28515625" style="1" bestFit="1" customWidth="1"/>
    <col min="5875" max="5875" width="3.5703125" style="1" customWidth="1"/>
    <col min="5876" max="5876" width="10.140625" style="1" bestFit="1" customWidth="1"/>
    <col min="5877" max="5877" width="12.5703125" style="1" bestFit="1" customWidth="1"/>
    <col min="5878" max="5878" width="10.42578125" style="1" bestFit="1" customWidth="1"/>
    <col min="5879" max="5879" width="13.7109375" style="1" bestFit="1" customWidth="1"/>
    <col min="5880" max="5880" width="2" style="1" bestFit="1" customWidth="1"/>
    <col min="5881" max="6124" width="9.140625" style="1"/>
    <col min="6125" max="6125" width="2.85546875" style="1" customWidth="1"/>
    <col min="6126" max="6126" width="2.5703125" style="1" bestFit="1" customWidth="1"/>
    <col min="6127" max="6127" width="2.140625" style="1" bestFit="1" customWidth="1"/>
    <col min="6128" max="6128" width="2.28515625" style="1" bestFit="1" customWidth="1"/>
    <col min="6129" max="6129" width="6" style="1" bestFit="1" customWidth="1"/>
    <col min="6130" max="6130" width="59.28515625" style="1" bestFit="1" customWidth="1"/>
    <col min="6131" max="6131" width="3.5703125" style="1" customWidth="1"/>
    <col min="6132" max="6132" width="10.140625" style="1" bestFit="1" customWidth="1"/>
    <col min="6133" max="6133" width="12.5703125" style="1" bestFit="1" customWidth="1"/>
    <col min="6134" max="6134" width="10.42578125" style="1" bestFit="1" customWidth="1"/>
    <col min="6135" max="6135" width="13.7109375" style="1" bestFit="1" customWidth="1"/>
    <col min="6136" max="6136" width="2" style="1" bestFit="1" customWidth="1"/>
    <col min="6137" max="6380" width="9.140625" style="1"/>
    <col min="6381" max="6381" width="2.85546875" style="1" customWidth="1"/>
    <col min="6382" max="6382" width="2.5703125" style="1" bestFit="1" customWidth="1"/>
    <col min="6383" max="6383" width="2.140625" style="1" bestFit="1" customWidth="1"/>
    <col min="6384" max="6384" width="2.28515625" style="1" bestFit="1" customWidth="1"/>
    <col min="6385" max="6385" width="6" style="1" bestFit="1" customWidth="1"/>
    <col min="6386" max="6386" width="59.28515625" style="1" bestFit="1" customWidth="1"/>
    <col min="6387" max="6387" width="3.5703125" style="1" customWidth="1"/>
    <col min="6388" max="6388" width="10.140625" style="1" bestFit="1" customWidth="1"/>
    <col min="6389" max="6389" width="12.5703125" style="1" bestFit="1" customWidth="1"/>
    <col min="6390" max="6390" width="10.42578125" style="1" bestFit="1" customWidth="1"/>
    <col min="6391" max="6391" width="13.7109375" style="1" bestFit="1" customWidth="1"/>
    <col min="6392" max="6392" width="2" style="1" bestFit="1" customWidth="1"/>
    <col min="6393" max="6636" width="9.140625" style="1"/>
    <col min="6637" max="6637" width="2.85546875" style="1" customWidth="1"/>
    <col min="6638" max="6638" width="2.5703125" style="1" bestFit="1" customWidth="1"/>
    <col min="6639" max="6639" width="2.140625" style="1" bestFit="1" customWidth="1"/>
    <col min="6640" max="6640" width="2.28515625" style="1" bestFit="1" customWidth="1"/>
    <col min="6641" max="6641" width="6" style="1" bestFit="1" customWidth="1"/>
    <col min="6642" max="6642" width="59.28515625" style="1" bestFit="1" customWidth="1"/>
    <col min="6643" max="6643" width="3.5703125" style="1" customWidth="1"/>
    <col min="6644" max="6644" width="10.140625" style="1" bestFit="1" customWidth="1"/>
    <col min="6645" max="6645" width="12.5703125" style="1" bestFit="1" customWidth="1"/>
    <col min="6646" max="6646" width="10.42578125" style="1" bestFit="1" customWidth="1"/>
    <col min="6647" max="6647" width="13.7109375" style="1" bestFit="1" customWidth="1"/>
    <col min="6648" max="6648" width="2" style="1" bestFit="1" customWidth="1"/>
    <col min="6649" max="6892" width="9.140625" style="1"/>
    <col min="6893" max="6893" width="2.85546875" style="1" customWidth="1"/>
    <col min="6894" max="6894" width="2.5703125" style="1" bestFit="1" customWidth="1"/>
    <col min="6895" max="6895" width="2.140625" style="1" bestFit="1" customWidth="1"/>
    <col min="6896" max="6896" width="2.28515625" style="1" bestFit="1" customWidth="1"/>
    <col min="6897" max="6897" width="6" style="1" bestFit="1" customWidth="1"/>
    <col min="6898" max="6898" width="59.28515625" style="1" bestFit="1" customWidth="1"/>
    <col min="6899" max="6899" width="3.5703125" style="1" customWidth="1"/>
    <col min="6900" max="6900" width="10.140625" style="1" bestFit="1" customWidth="1"/>
    <col min="6901" max="6901" width="12.5703125" style="1" bestFit="1" customWidth="1"/>
    <col min="6902" max="6902" width="10.42578125" style="1" bestFit="1" customWidth="1"/>
    <col min="6903" max="6903" width="13.7109375" style="1" bestFit="1" customWidth="1"/>
    <col min="6904" max="6904" width="2" style="1" bestFit="1" customWidth="1"/>
    <col min="6905" max="7148" width="9.140625" style="1"/>
    <col min="7149" max="7149" width="2.85546875" style="1" customWidth="1"/>
    <col min="7150" max="7150" width="2.5703125" style="1" bestFit="1" customWidth="1"/>
    <col min="7151" max="7151" width="2.140625" style="1" bestFit="1" customWidth="1"/>
    <col min="7152" max="7152" width="2.28515625" style="1" bestFit="1" customWidth="1"/>
    <col min="7153" max="7153" width="6" style="1" bestFit="1" customWidth="1"/>
    <col min="7154" max="7154" width="59.28515625" style="1" bestFit="1" customWidth="1"/>
    <col min="7155" max="7155" width="3.5703125" style="1" customWidth="1"/>
    <col min="7156" max="7156" width="10.140625" style="1" bestFit="1" customWidth="1"/>
    <col min="7157" max="7157" width="12.5703125" style="1" bestFit="1" customWidth="1"/>
    <col min="7158" max="7158" width="10.42578125" style="1" bestFit="1" customWidth="1"/>
    <col min="7159" max="7159" width="13.7109375" style="1" bestFit="1" customWidth="1"/>
    <col min="7160" max="7160" width="2" style="1" bestFit="1" customWidth="1"/>
    <col min="7161" max="7404" width="9.140625" style="1"/>
    <col min="7405" max="7405" width="2.85546875" style="1" customWidth="1"/>
    <col min="7406" max="7406" width="2.5703125" style="1" bestFit="1" customWidth="1"/>
    <col min="7407" max="7407" width="2.140625" style="1" bestFit="1" customWidth="1"/>
    <col min="7408" max="7408" width="2.28515625" style="1" bestFit="1" customWidth="1"/>
    <col min="7409" max="7409" width="6" style="1" bestFit="1" customWidth="1"/>
    <col min="7410" max="7410" width="59.28515625" style="1" bestFit="1" customWidth="1"/>
    <col min="7411" max="7411" width="3.5703125" style="1" customWidth="1"/>
    <col min="7412" max="7412" width="10.140625" style="1" bestFit="1" customWidth="1"/>
    <col min="7413" max="7413" width="12.5703125" style="1" bestFit="1" customWidth="1"/>
    <col min="7414" max="7414" width="10.42578125" style="1" bestFit="1" customWidth="1"/>
    <col min="7415" max="7415" width="13.7109375" style="1" bestFit="1" customWidth="1"/>
    <col min="7416" max="7416" width="2" style="1" bestFit="1" customWidth="1"/>
    <col min="7417" max="7660" width="9.140625" style="1"/>
    <col min="7661" max="7661" width="2.85546875" style="1" customWidth="1"/>
    <col min="7662" max="7662" width="2.5703125" style="1" bestFit="1" customWidth="1"/>
    <col min="7663" max="7663" width="2.140625" style="1" bestFit="1" customWidth="1"/>
    <col min="7664" max="7664" width="2.28515625" style="1" bestFit="1" customWidth="1"/>
    <col min="7665" max="7665" width="6" style="1" bestFit="1" customWidth="1"/>
    <col min="7666" max="7666" width="59.28515625" style="1" bestFit="1" customWidth="1"/>
    <col min="7667" max="7667" width="3.5703125" style="1" customWidth="1"/>
    <col min="7668" max="7668" width="10.140625" style="1" bestFit="1" customWidth="1"/>
    <col min="7669" max="7669" width="12.5703125" style="1" bestFit="1" customWidth="1"/>
    <col min="7670" max="7670" width="10.42578125" style="1" bestFit="1" customWidth="1"/>
    <col min="7671" max="7671" width="13.7109375" style="1" bestFit="1" customWidth="1"/>
    <col min="7672" max="7672" width="2" style="1" bestFit="1" customWidth="1"/>
    <col min="7673" max="7916" width="9.140625" style="1"/>
    <col min="7917" max="7917" width="2.85546875" style="1" customWidth="1"/>
    <col min="7918" max="7918" width="2.5703125" style="1" bestFit="1" customWidth="1"/>
    <col min="7919" max="7919" width="2.140625" style="1" bestFit="1" customWidth="1"/>
    <col min="7920" max="7920" width="2.28515625" style="1" bestFit="1" customWidth="1"/>
    <col min="7921" max="7921" width="6" style="1" bestFit="1" customWidth="1"/>
    <col min="7922" max="7922" width="59.28515625" style="1" bestFit="1" customWidth="1"/>
    <col min="7923" max="7923" width="3.5703125" style="1" customWidth="1"/>
    <col min="7924" max="7924" width="10.140625" style="1" bestFit="1" customWidth="1"/>
    <col min="7925" max="7925" width="12.5703125" style="1" bestFit="1" customWidth="1"/>
    <col min="7926" max="7926" width="10.42578125" style="1" bestFit="1" customWidth="1"/>
    <col min="7927" max="7927" width="13.7109375" style="1" bestFit="1" customWidth="1"/>
    <col min="7928" max="7928" width="2" style="1" bestFit="1" customWidth="1"/>
    <col min="7929" max="8172" width="9.140625" style="1"/>
    <col min="8173" max="8173" width="2.85546875" style="1" customWidth="1"/>
    <col min="8174" max="8174" width="2.5703125" style="1" bestFit="1" customWidth="1"/>
    <col min="8175" max="8175" width="2.140625" style="1" bestFit="1" customWidth="1"/>
    <col min="8176" max="8176" width="2.28515625" style="1" bestFit="1" customWidth="1"/>
    <col min="8177" max="8177" width="6" style="1" bestFit="1" customWidth="1"/>
    <col min="8178" max="8178" width="59.28515625" style="1" bestFit="1" customWidth="1"/>
    <col min="8179" max="8179" width="3.5703125" style="1" customWidth="1"/>
    <col min="8180" max="8180" width="10.140625" style="1" bestFit="1" customWidth="1"/>
    <col min="8181" max="8181" width="12.5703125" style="1" bestFit="1" customWidth="1"/>
    <col min="8182" max="8182" width="10.42578125" style="1" bestFit="1" customWidth="1"/>
    <col min="8183" max="8183" width="13.7109375" style="1" bestFit="1" customWidth="1"/>
    <col min="8184" max="8184" width="2" style="1" bestFit="1" customWidth="1"/>
    <col min="8185" max="8428" width="9.140625" style="1"/>
    <col min="8429" max="8429" width="2.85546875" style="1" customWidth="1"/>
    <col min="8430" max="8430" width="2.5703125" style="1" bestFit="1" customWidth="1"/>
    <col min="8431" max="8431" width="2.140625" style="1" bestFit="1" customWidth="1"/>
    <col min="8432" max="8432" width="2.28515625" style="1" bestFit="1" customWidth="1"/>
    <col min="8433" max="8433" width="6" style="1" bestFit="1" customWidth="1"/>
    <col min="8434" max="8434" width="59.28515625" style="1" bestFit="1" customWidth="1"/>
    <col min="8435" max="8435" width="3.5703125" style="1" customWidth="1"/>
    <col min="8436" max="8436" width="10.140625" style="1" bestFit="1" customWidth="1"/>
    <col min="8437" max="8437" width="12.5703125" style="1" bestFit="1" customWidth="1"/>
    <col min="8438" max="8438" width="10.42578125" style="1" bestFit="1" customWidth="1"/>
    <col min="8439" max="8439" width="13.7109375" style="1" bestFit="1" customWidth="1"/>
    <col min="8440" max="8440" width="2" style="1" bestFit="1" customWidth="1"/>
    <col min="8441" max="8684" width="9.140625" style="1"/>
    <col min="8685" max="8685" width="2.85546875" style="1" customWidth="1"/>
    <col min="8686" max="8686" width="2.5703125" style="1" bestFit="1" customWidth="1"/>
    <col min="8687" max="8687" width="2.140625" style="1" bestFit="1" customWidth="1"/>
    <col min="8688" max="8688" width="2.28515625" style="1" bestFit="1" customWidth="1"/>
    <col min="8689" max="8689" width="6" style="1" bestFit="1" customWidth="1"/>
    <col min="8690" max="8690" width="59.28515625" style="1" bestFit="1" customWidth="1"/>
    <col min="8691" max="8691" width="3.5703125" style="1" customWidth="1"/>
    <col min="8692" max="8692" width="10.140625" style="1" bestFit="1" customWidth="1"/>
    <col min="8693" max="8693" width="12.5703125" style="1" bestFit="1" customWidth="1"/>
    <col min="8694" max="8694" width="10.42578125" style="1" bestFit="1" customWidth="1"/>
    <col min="8695" max="8695" width="13.7109375" style="1" bestFit="1" customWidth="1"/>
    <col min="8696" max="8696" width="2" style="1" bestFit="1" customWidth="1"/>
    <col min="8697" max="8940" width="9.140625" style="1"/>
    <col min="8941" max="8941" width="2.85546875" style="1" customWidth="1"/>
    <col min="8942" max="8942" width="2.5703125" style="1" bestFit="1" customWidth="1"/>
    <col min="8943" max="8943" width="2.140625" style="1" bestFit="1" customWidth="1"/>
    <col min="8944" max="8944" width="2.28515625" style="1" bestFit="1" customWidth="1"/>
    <col min="8945" max="8945" width="6" style="1" bestFit="1" customWidth="1"/>
    <col min="8946" max="8946" width="59.28515625" style="1" bestFit="1" customWidth="1"/>
    <col min="8947" max="8947" width="3.5703125" style="1" customWidth="1"/>
    <col min="8948" max="8948" width="10.140625" style="1" bestFit="1" customWidth="1"/>
    <col min="8949" max="8949" width="12.5703125" style="1" bestFit="1" customWidth="1"/>
    <col min="8950" max="8950" width="10.42578125" style="1" bestFit="1" customWidth="1"/>
    <col min="8951" max="8951" width="13.7109375" style="1" bestFit="1" customWidth="1"/>
    <col min="8952" max="8952" width="2" style="1" bestFit="1" customWidth="1"/>
    <col min="8953" max="9196" width="9.140625" style="1"/>
    <col min="9197" max="9197" width="2.85546875" style="1" customWidth="1"/>
    <col min="9198" max="9198" width="2.5703125" style="1" bestFit="1" customWidth="1"/>
    <col min="9199" max="9199" width="2.140625" style="1" bestFit="1" customWidth="1"/>
    <col min="9200" max="9200" width="2.28515625" style="1" bestFit="1" customWidth="1"/>
    <col min="9201" max="9201" width="6" style="1" bestFit="1" customWidth="1"/>
    <col min="9202" max="9202" width="59.28515625" style="1" bestFit="1" customWidth="1"/>
    <col min="9203" max="9203" width="3.5703125" style="1" customWidth="1"/>
    <col min="9204" max="9204" width="10.140625" style="1" bestFit="1" customWidth="1"/>
    <col min="9205" max="9205" width="12.5703125" style="1" bestFit="1" customWidth="1"/>
    <col min="9206" max="9206" width="10.42578125" style="1" bestFit="1" customWidth="1"/>
    <col min="9207" max="9207" width="13.7109375" style="1" bestFit="1" customWidth="1"/>
    <col min="9208" max="9208" width="2" style="1" bestFit="1" customWidth="1"/>
    <col min="9209" max="9452" width="9.140625" style="1"/>
    <col min="9453" max="9453" width="2.85546875" style="1" customWidth="1"/>
    <col min="9454" max="9454" width="2.5703125" style="1" bestFit="1" customWidth="1"/>
    <col min="9455" max="9455" width="2.140625" style="1" bestFit="1" customWidth="1"/>
    <col min="9456" max="9456" width="2.28515625" style="1" bestFit="1" customWidth="1"/>
    <col min="9457" max="9457" width="6" style="1" bestFit="1" customWidth="1"/>
    <col min="9458" max="9458" width="59.28515625" style="1" bestFit="1" customWidth="1"/>
    <col min="9459" max="9459" width="3.5703125" style="1" customWidth="1"/>
    <col min="9460" max="9460" width="10.140625" style="1" bestFit="1" customWidth="1"/>
    <col min="9461" max="9461" width="12.5703125" style="1" bestFit="1" customWidth="1"/>
    <col min="9462" max="9462" width="10.42578125" style="1" bestFit="1" customWidth="1"/>
    <col min="9463" max="9463" width="13.7109375" style="1" bestFit="1" customWidth="1"/>
    <col min="9464" max="9464" width="2" style="1" bestFit="1" customWidth="1"/>
    <col min="9465" max="9708" width="9.140625" style="1"/>
    <col min="9709" max="9709" width="2.85546875" style="1" customWidth="1"/>
    <col min="9710" max="9710" width="2.5703125" style="1" bestFit="1" customWidth="1"/>
    <col min="9711" max="9711" width="2.140625" style="1" bestFit="1" customWidth="1"/>
    <col min="9712" max="9712" width="2.28515625" style="1" bestFit="1" customWidth="1"/>
    <col min="9713" max="9713" width="6" style="1" bestFit="1" customWidth="1"/>
    <col min="9714" max="9714" width="59.28515625" style="1" bestFit="1" customWidth="1"/>
    <col min="9715" max="9715" width="3.5703125" style="1" customWidth="1"/>
    <col min="9716" max="9716" width="10.140625" style="1" bestFit="1" customWidth="1"/>
    <col min="9717" max="9717" width="12.5703125" style="1" bestFit="1" customWidth="1"/>
    <col min="9718" max="9718" width="10.42578125" style="1" bestFit="1" customWidth="1"/>
    <col min="9719" max="9719" width="13.7109375" style="1" bestFit="1" customWidth="1"/>
    <col min="9720" max="9720" width="2" style="1" bestFit="1" customWidth="1"/>
    <col min="9721" max="9964" width="9.140625" style="1"/>
    <col min="9965" max="9965" width="2.85546875" style="1" customWidth="1"/>
    <col min="9966" max="9966" width="2.5703125" style="1" bestFit="1" customWidth="1"/>
    <col min="9967" max="9967" width="2.140625" style="1" bestFit="1" customWidth="1"/>
    <col min="9968" max="9968" width="2.28515625" style="1" bestFit="1" customWidth="1"/>
    <col min="9969" max="9969" width="6" style="1" bestFit="1" customWidth="1"/>
    <col min="9970" max="9970" width="59.28515625" style="1" bestFit="1" customWidth="1"/>
    <col min="9971" max="9971" width="3.5703125" style="1" customWidth="1"/>
    <col min="9972" max="9972" width="10.140625" style="1" bestFit="1" customWidth="1"/>
    <col min="9973" max="9973" width="12.5703125" style="1" bestFit="1" customWidth="1"/>
    <col min="9974" max="9974" width="10.42578125" style="1" bestFit="1" customWidth="1"/>
    <col min="9975" max="9975" width="13.7109375" style="1" bestFit="1" customWidth="1"/>
    <col min="9976" max="9976" width="2" style="1" bestFit="1" customWidth="1"/>
    <col min="9977" max="10220" width="9.140625" style="1"/>
    <col min="10221" max="10221" width="2.85546875" style="1" customWidth="1"/>
    <col min="10222" max="10222" width="2.5703125" style="1" bestFit="1" customWidth="1"/>
    <col min="10223" max="10223" width="2.140625" style="1" bestFit="1" customWidth="1"/>
    <col min="10224" max="10224" width="2.28515625" style="1" bestFit="1" customWidth="1"/>
    <col min="10225" max="10225" width="6" style="1" bestFit="1" customWidth="1"/>
    <col min="10226" max="10226" width="59.28515625" style="1" bestFit="1" customWidth="1"/>
    <col min="10227" max="10227" width="3.5703125" style="1" customWidth="1"/>
    <col min="10228" max="10228" width="10.140625" style="1" bestFit="1" customWidth="1"/>
    <col min="10229" max="10229" width="12.5703125" style="1" bestFit="1" customWidth="1"/>
    <col min="10230" max="10230" width="10.42578125" style="1" bestFit="1" customWidth="1"/>
    <col min="10231" max="10231" width="13.7109375" style="1" bestFit="1" customWidth="1"/>
    <col min="10232" max="10232" width="2" style="1" bestFit="1" customWidth="1"/>
    <col min="10233" max="10476" width="9.140625" style="1"/>
    <col min="10477" max="10477" width="2.85546875" style="1" customWidth="1"/>
    <col min="10478" max="10478" width="2.5703125" style="1" bestFit="1" customWidth="1"/>
    <col min="10479" max="10479" width="2.140625" style="1" bestFit="1" customWidth="1"/>
    <col min="10480" max="10480" width="2.28515625" style="1" bestFit="1" customWidth="1"/>
    <col min="10481" max="10481" width="6" style="1" bestFit="1" customWidth="1"/>
    <col min="10482" max="10482" width="59.28515625" style="1" bestFit="1" customWidth="1"/>
    <col min="10483" max="10483" width="3.5703125" style="1" customWidth="1"/>
    <col min="10484" max="10484" width="10.140625" style="1" bestFit="1" customWidth="1"/>
    <col min="10485" max="10485" width="12.5703125" style="1" bestFit="1" customWidth="1"/>
    <col min="10486" max="10486" width="10.42578125" style="1" bestFit="1" customWidth="1"/>
    <col min="10487" max="10487" width="13.7109375" style="1" bestFit="1" customWidth="1"/>
    <col min="10488" max="10488" width="2" style="1" bestFit="1" customWidth="1"/>
    <col min="10489" max="10732" width="9.140625" style="1"/>
    <col min="10733" max="10733" width="2.85546875" style="1" customWidth="1"/>
    <col min="10734" max="10734" width="2.5703125" style="1" bestFit="1" customWidth="1"/>
    <col min="10735" max="10735" width="2.140625" style="1" bestFit="1" customWidth="1"/>
    <col min="10736" max="10736" width="2.28515625" style="1" bestFit="1" customWidth="1"/>
    <col min="10737" max="10737" width="6" style="1" bestFit="1" customWidth="1"/>
    <col min="10738" max="10738" width="59.28515625" style="1" bestFit="1" customWidth="1"/>
    <col min="10739" max="10739" width="3.5703125" style="1" customWidth="1"/>
    <col min="10740" max="10740" width="10.140625" style="1" bestFit="1" customWidth="1"/>
    <col min="10741" max="10741" width="12.5703125" style="1" bestFit="1" customWidth="1"/>
    <col min="10742" max="10742" width="10.42578125" style="1" bestFit="1" customWidth="1"/>
    <col min="10743" max="10743" width="13.7109375" style="1" bestFit="1" customWidth="1"/>
    <col min="10744" max="10744" width="2" style="1" bestFit="1" customWidth="1"/>
    <col min="10745" max="10988" width="9.140625" style="1"/>
    <col min="10989" max="10989" width="2.85546875" style="1" customWidth="1"/>
    <col min="10990" max="10990" width="2.5703125" style="1" bestFit="1" customWidth="1"/>
    <col min="10991" max="10991" width="2.140625" style="1" bestFit="1" customWidth="1"/>
    <col min="10992" max="10992" width="2.28515625" style="1" bestFit="1" customWidth="1"/>
    <col min="10993" max="10993" width="6" style="1" bestFit="1" customWidth="1"/>
    <col min="10994" max="10994" width="59.28515625" style="1" bestFit="1" customWidth="1"/>
    <col min="10995" max="10995" width="3.5703125" style="1" customWidth="1"/>
    <col min="10996" max="10996" width="10.140625" style="1" bestFit="1" customWidth="1"/>
    <col min="10997" max="10997" width="12.5703125" style="1" bestFit="1" customWidth="1"/>
    <col min="10998" max="10998" width="10.42578125" style="1" bestFit="1" customWidth="1"/>
    <col min="10999" max="10999" width="13.7109375" style="1" bestFit="1" customWidth="1"/>
    <col min="11000" max="11000" width="2" style="1" bestFit="1" customWidth="1"/>
    <col min="11001" max="11244" width="9.140625" style="1"/>
    <col min="11245" max="11245" width="2.85546875" style="1" customWidth="1"/>
    <col min="11246" max="11246" width="2.5703125" style="1" bestFit="1" customWidth="1"/>
    <col min="11247" max="11247" width="2.140625" style="1" bestFit="1" customWidth="1"/>
    <col min="11248" max="11248" width="2.28515625" style="1" bestFit="1" customWidth="1"/>
    <col min="11249" max="11249" width="6" style="1" bestFit="1" customWidth="1"/>
    <col min="11250" max="11250" width="59.28515625" style="1" bestFit="1" customWidth="1"/>
    <col min="11251" max="11251" width="3.5703125" style="1" customWidth="1"/>
    <col min="11252" max="11252" width="10.140625" style="1" bestFit="1" customWidth="1"/>
    <col min="11253" max="11253" width="12.5703125" style="1" bestFit="1" customWidth="1"/>
    <col min="11254" max="11254" width="10.42578125" style="1" bestFit="1" customWidth="1"/>
    <col min="11255" max="11255" width="13.7109375" style="1" bestFit="1" customWidth="1"/>
    <col min="11256" max="11256" width="2" style="1" bestFit="1" customWidth="1"/>
    <col min="11257" max="11500" width="9.140625" style="1"/>
    <col min="11501" max="11501" width="2.85546875" style="1" customWidth="1"/>
    <col min="11502" max="11502" width="2.5703125" style="1" bestFit="1" customWidth="1"/>
    <col min="11503" max="11503" width="2.140625" style="1" bestFit="1" customWidth="1"/>
    <col min="11504" max="11504" width="2.28515625" style="1" bestFit="1" customWidth="1"/>
    <col min="11505" max="11505" width="6" style="1" bestFit="1" customWidth="1"/>
    <col min="11506" max="11506" width="59.28515625" style="1" bestFit="1" customWidth="1"/>
    <col min="11507" max="11507" width="3.5703125" style="1" customWidth="1"/>
    <col min="11508" max="11508" width="10.140625" style="1" bestFit="1" customWidth="1"/>
    <col min="11509" max="11509" width="12.5703125" style="1" bestFit="1" customWidth="1"/>
    <col min="11510" max="11510" width="10.42578125" style="1" bestFit="1" customWidth="1"/>
    <col min="11511" max="11511" width="13.7109375" style="1" bestFit="1" customWidth="1"/>
    <col min="11512" max="11512" width="2" style="1" bestFit="1" customWidth="1"/>
    <col min="11513" max="11756" width="9.140625" style="1"/>
    <col min="11757" max="11757" width="2.85546875" style="1" customWidth="1"/>
    <col min="11758" max="11758" width="2.5703125" style="1" bestFit="1" customWidth="1"/>
    <col min="11759" max="11759" width="2.140625" style="1" bestFit="1" customWidth="1"/>
    <col min="11760" max="11760" width="2.28515625" style="1" bestFit="1" customWidth="1"/>
    <col min="11761" max="11761" width="6" style="1" bestFit="1" customWidth="1"/>
    <col min="11762" max="11762" width="59.28515625" style="1" bestFit="1" customWidth="1"/>
    <col min="11763" max="11763" width="3.5703125" style="1" customWidth="1"/>
    <col min="11764" max="11764" width="10.140625" style="1" bestFit="1" customWidth="1"/>
    <col min="11765" max="11765" width="12.5703125" style="1" bestFit="1" customWidth="1"/>
    <col min="11766" max="11766" width="10.42578125" style="1" bestFit="1" customWidth="1"/>
    <col min="11767" max="11767" width="13.7109375" style="1" bestFit="1" customWidth="1"/>
    <col min="11768" max="11768" width="2" style="1" bestFit="1" customWidth="1"/>
    <col min="11769" max="12012" width="9.140625" style="1"/>
    <col min="12013" max="12013" width="2.85546875" style="1" customWidth="1"/>
    <col min="12014" max="12014" width="2.5703125" style="1" bestFit="1" customWidth="1"/>
    <col min="12015" max="12015" width="2.140625" style="1" bestFit="1" customWidth="1"/>
    <col min="12016" max="12016" width="2.28515625" style="1" bestFit="1" customWidth="1"/>
    <col min="12017" max="12017" width="6" style="1" bestFit="1" customWidth="1"/>
    <col min="12018" max="12018" width="59.28515625" style="1" bestFit="1" customWidth="1"/>
    <col min="12019" max="12019" width="3.5703125" style="1" customWidth="1"/>
    <col min="12020" max="12020" width="10.140625" style="1" bestFit="1" customWidth="1"/>
    <col min="12021" max="12021" width="12.5703125" style="1" bestFit="1" customWidth="1"/>
    <col min="12022" max="12022" width="10.42578125" style="1" bestFit="1" customWidth="1"/>
    <col min="12023" max="12023" width="13.7109375" style="1" bestFit="1" customWidth="1"/>
    <col min="12024" max="12024" width="2" style="1" bestFit="1" customWidth="1"/>
    <col min="12025" max="12268" width="9.140625" style="1"/>
    <col min="12269" max="12269" width="2.85546875" style="1" customWidth="1"/>
    <col min="12270" max="12270" width="2.5703125" style="1" bestFit="1" customWidth="1"/>
    <col min="12271" max="12271" width="2.140625" style="1" bestFit="1" customWidth="1"/>
    <col min="12272" max="12272" width="2.28515625" style="1" bestFit="1" customWidth="1"/>
    <col min="12273" max="12273" width="6" style="1" bestFit="1" customWidth="1"/>
    <col min="12274" max="12274" width="59.28515625" style="1" bestFit="1" customWidth="1"/>
    <col min="12275" max="12275" width="3.5703125" style="1" customWidth="1"/>
    <col min="12276" max="12276" width="10.140625" style="1" bestFit="1" customWidth="1"/>
    <col min="12277" max="12277" width="12.5703125" style="1" bestFit="1" customWidth="1"/>
    <col min="12278" max="12278" width="10.42578125" style="1" bestFit="1" customWidth="1"/>
    <col min="12279" max="12279" width="13.7109375" style="1" bestFit="1" customWidth="1"/>
    <col min="12280" max="12280" width="2" style="1" bestFit="1" customWidth="1"/>
    <col min="12281" max="12524" width="9.140625" style="1"/>
    <col min="12525" max="12525" width="2.85546875" style="1" customWidth="1"/>
    <col min="12526" max="12526" width="2.5703125" style="1" bestFit="1" customWidth="1"/>
    <col min="12527" max="12527" width="2.140625" style="1" bestFit="1" customWidth="1"/>
    <col min="12528" max="12528" width="2.28515625" style="1" bestFit="1" customWidth="1"/>
    <col min="12529" max="12529" width="6" style="1" bestFit="1" customWidth="1"/>
    <col min="12530" max="12530" width="59.28515625" style="1" bestFit="1" customWidth="1"/>
    <col min="12531" max="12531" width="3.5703125" style="1" customWidth="1"/>
    <col min="12532" max="12532" width="10.140625" style="1" bestFit="1" customWidth="1"/>
    <col min="12533" max="12533" width="12.5703125" style="1" bestFit="1" customWidth="1"/>
    <col min="12534" max="12534" width="10.42578125" style="1" bestFit="1" customWidth="1"/>
    <col min="12535" max="12535" width="13.7109375" style="1" bestFit="1" customWidth="1"/>
    <col min="12536" max="12536" width="2" style="1" bestFit="1" customWidth="1"/>
    <col min="12537" max="12780" width="9.140625" style="1"/>
    <col min="12781" max="12781" width="2.85546875" style="1" customWidth="1"/>
    <col min="12782" max="12782" width="2.5703125" style="1" bestFit="1" customWidth="1"/>
    <col min="12783" max="12783" width="2.140625" style="1" bestFit="1" customWidth="1"/>
    <col min="12784" max="12784" width="2.28515625" style="1" bestFit="1" customWidth="1"/>
    <col min="12785" max="12785" width="6" style="1" bestFit="1" customWidth="1"/>
    <col min="12786" max="12786" width="59.28515625" style="1" bestFit="1" customWidth="1"/>
    <col min="12787" max="12787" width="3.5703125" style="1" customWidth="1"/>
    <col min="12788" max="12788" width="10.140625" style="1" bestFit="1" customWidth="1"/>
    <col min="12789" max="12789" width="12.5703125" style="1" bestFit="1" customWidth="1"/>
    <col min="12790" max="12790" width="10.42578125" style="1" bestFit="1" customWidth="1"/>
    <col min="12791" max="12791" width="13.7109375" style="1" bestFit="1" customWidth="1"/>
    <col min="12792" max="12792" width="2" style="1" bestFit="1" customWidth="1"/>
    <col min="12793" max="13036" width="9.140625" style="1"/>
    <col min="13037" max="13037" width="2.85546875" style="1" customWidth="1"/>
    <col min="13038" max="13038" width="2.5703125" style="1" bestFit="1" customWidth="1"/>
    <col min="13039" max="13039" width="2.140625" style="1" bestFit="1" customWidth="1"/>
    <col min="13040" max="13040" width="2.28515625" style="1" bestFit="1" customWidth="1"/>
    <col min="13041" max="13041" width="6" style="1" bestFit="1" customWidth="1"/>
    <col min="13042" max="13042" width="59.28515625" style="1" bestFit="1" customWidth="1"/>
    <col min="13043" max="13043" width="3.5703125" style="1" customWidth="1"/>
    <col min="13044" max="13044" width="10.140625" style="1" bestFit="1" customWidth="1"/>
    <col min="13045" max="13045" width="12.5703125" style="1" bestFit="1" customWidth="1"/>
    <col min="13046" max="13046" width="10.42578125" style="1" bestFit="1" customWidth="1"/>
    <col min="13047" max="13047" width="13.7109375" style="1" bestFit="1" customWidth="1"/>
    <col min="13048" max="13048" width="2" style="1" bestFit="1" customWidth="1"/>
    <col min="13049" max="13292" width="9.140625" style="1"/>
    <col min="13293" max="13293" width="2.85546875" style="1" customWidth="1"/>
    <col min="13294" max="13294" width="2.5703125" style="1" bestFit="1" customWidth="1"/>
    <col min="13295" max="13295" width="2.140625" style="1" bestFit="1" customWidth="1"/>
    <col min="13296" max="13296" width="2.28515625" style="1" bestFit="1" customWidth="1"/>
    <col min="13297" max="13297" width="6" style="1" bestFit="1" customWidth="1"/>
    <col min="13298" max="13298" width="59.28515625" style="1" bestFit="1" customWidth="1"/>
    <col min="13299" max="13299" width="3.5703125" style="1" customWidth="1"/>
    <col min="13300" max="13300" width="10.140625" style="1" bestFit="1" customWidth="1"/>
    <col min="13301" max="13301" width="12.5703125" style="1" bestFit="1" customWidth="1"/>
    <col min="13302" max="13302" width="10.42578125" style="1" bestFit="1" customWidth="1"/>
    <col min="13303" max="13303" width="13.7109375" style="1" bestFit="1" customWidth="1"/>
    <col min="13304" max="13304" width="2" style="1" bestFit="1" customWidth="1"/>
    <col min="13305" max="13548" width="9.140625" style="1"/>
    <col min="13549" max="13549" width="2.85546875" style="1" customWidth="1"/>
    <col min="13550" max="13550" width="2.5703125" style="1" bestFit="1" customWidth="1"/>
    <col min="13551" max="13551" width="2.140625" style="1" bestFit="1" customWidth="1"/>
    <col min="13552" max="13552" width="2.28515625" style="1" bestFit="1" customWidth="1"/>
    <col min="13553" max="13553" width="6" style="1" bestFit="1" customWidth="1"/>
    <col min="13554" max="13554" width="59.28515625" style="1" bestFit="1" customWidth="1"/>
    <col min="13555" max="13555" width="3.5703125" style="1" customWidth="1"/>
    <col min="13556" max="13556" width="10.140625" style="1" bestFit="1" customWidth="1"/>
    <col min="13557" max="13557" width="12.5703125" style="1" bestFit="1" customWidth="1"/>
    <col min="13558" max="13558" width="10.42578125" style="1" bestFit="1" customWidth="1"/>
    <col min="13559" max="13559" width="13.7109375" style="1" bestFit="1" customWidth="1"/>
    <col min="13560" max="13560" width="2" style="1" bestFit="1" customWidth="1"/>
    <col min="13561" max="13804" width="9.140625" style="1"/>
    <col min="13805" max="13805" width="2.85546875" style="1" customWidth="1"/>
    <col min="13806" max="13806" width="2.5703125" style="1" bestFit="1" customWidth="1"/>
    <col min="13807" max="13807" width="2.140625" style="1" bestFit="1" customWidth="1"/>
    <col min="13808" max="13808" width="2.28515625" style="1" bestFit="1" customWidth="1"/>
    <col min="13809" max="13809" width="6" style="1" bestFit="1" customWidth="1"/>
    <col min="13810" max="13810" width="59.28515625" style="1" bestFit="1" customWidth="1"/>
    <col min="13811" max="13811" width="3.5703125" style="1" customWidth="1"/>
    <col min="13812" max="13812" width="10.140625" style="1" bestFit="1" customWidth="1"/>
    <col min="13813" max="13813" width="12.5703125" style="1" bestFit="1" customWidth="1"/>
    <col min="13814" max="13814" width="10.42578125" style="1" bestFit="1" customWidth="1"/>
    <col min="13815" max="13815" width="13.7109375" style="1" bestFit="1" customWidth="1"/>
    <col min="13816" max="13816" width="2" style="1" bestFit="1" customWidth="1"/>
    <col min="13817" max="14060" width="9.140625" style="1"/>
    <col min="14061" max="14061" width="2.85546875" style="1" customWidth="1"/>
    <col min="14062" max="14062" width="2.5703125" style="1" bestFit="1" customWidth="1"/>
    <col min="14063" max="14063" width="2.140625" style="1" bestFit="1" customWidth="1"/>
    <col min="14064" max="14064" width="2.28515625" style="1" bestFit="1" customWidth="1"/>
    <col min="14065" max="14065" width="6" style="1" bestFit="1" customWidth="1"/>
    <col min="14066" max="14066" width="59.28515625" style="1" bestFit="1" customWidth="1"/>
    <col min="14067" max="14067" width="3.5703125" style="1" customWidth="1"/>
    <col min="14068" max="14068" width="10.140625" style="1" bestFit="1" customWidth="1"/>
    <col min="14069" max="14069" width="12.5703125" style="1" bestFit="1" customWidth="1"/>
    <col min="14070" max="14070" width="10.42578125" style="1" bestFit="1" customWidth="1"/>
    <col min="14071" max="14071" width="13.7109375" style="1" bestFit="1" customWidth="1"/>
    <col min="14072" max="14072" width="2" style="1" bestFit="1" customWidth="1"/>
    <col min="14073" max="14316" width="9.140625" style="1"/>
    <col min="14317" max="14317" width="2.85546875" style="1" customWidth="1"/>
    <col min="14318" max="14318" width="2.5703125" style="1" bestFit="1" customWidth="1"/>
    <col min="14319" max="14319" width="2.140625" style="1" bestFit="1" customWidth="1"/>
    <col min="14320" max="14320" width="2.28515625" style="1" bestFit="1" customWidth="1"/>
    <col min="14321" max="14321" width="6" style="1" bestFit="1" customWidth="1"/>
    <col min="14322" max="14322" width="59.28515625" style="1" bestFit="1" customWidth="1"/>
    <col min="14323" max="14323" width="3.5703125" style="1" customWidth="1"/>
    <col min="14324" max="14324" width="10.140625" style="1" bestFit="1" customWidth="1"/>
    <col min="14325" max="14325" width="12.5703125" style="1" bestFit="1" customWidth="1"/>
    <col min="14326" max="14326" width="10.42578125" style="1" bestFit="1" customWidth="1"/>
    <col min="14327" max="14327" width="13.7109375" style="1" bestFit="1" customWidth="1"/>
    <col min="14328" max="14328" width="2" style="1" bestFit="1" customWidth="1"/>
    <col min="14329" max="14572" width="9.140625" style="1"/>
    <col min="14573" max="14573" width="2.85546875" style="1" customWidth="1"/>
    <col min="14574" max="14574" width="2.5703125" style="1" bestFit="1" customWidth="1"/>
    <col min="14575" max="14575" width="2.140625" style="1" bestFit="1" customWidth="1"/>
    <col min="14576" max="14576" width="2.28515625" style="1" bestFit="1" customWidth="1"/>
    <col min="14577" max="14577" width="6" style="1" bestFit="1" customWidth="1"/>
    <col min="14578" max="14578" width="59.28515625" style="1" bestFit="1" customWidth="1"/>
    <col min="14579" max="14579" width="3.5703125" style="1" customWidth="1"/>
    <col min="14580" max="14580" width="10.140625" style="1" bestFit="1" customWidth="1"/>
    <col min="14581" max="14581" width="12.5703125" style="1" bestFit="1" customWidth="1"/>
    <col min="14582" max="14582" width="10.42578125" style="1" bestFit="1" customWidth="1"/>
    <col min="14583" max="14583" width="13.7109375" style="1" bestFit="1" customWidth="1"/>
    <col min="14584" max="14584" width="2" style="1" bestFit="1" customWidth="1"/>
    <col min="14585" max="14828" width="9.140625" style="1"/>
    <col min="14829" max="14829" width="2.85546875" style="1" customWidth="1"/>
    <col min="14830" max="14830" width="2.5703125" style="1" bestFit="1" customWidth="1"/>
    <col min="14831" max="14831" width="2.140625" style="1" bestFit="1" customWidth="1"/>
    <col min="14832" max="14832" width="2.28515625" style="1" bestFit="1" customWidth="1"/>
    <col min="14833" max="14833" width="6" style="1" bestFit="1" customWidth="1"/>
    <col min="14834" max="14834" width="59.28515625" style="1" bestFit="1" customWidth="1"/>
    <col min="14835" max="14835" width="3.5703125" style="1" customWidth="1"/>
    <col min="14836" max="14836" width="10.140625" style="1" bestFit="1" customWidth="1"/>
    <col min="14837" max="14837" width="12.5703125" style="1" bestFit="1" customWidth="1"/>
    <col min="14838" max="14838" width="10.42578125" style="1" bestFit="1" customWidth="1"/>
    <col min="14839" max="14839" width="13.7109375" style="1" bestFit="1" customWidth="1"/>
    <col min="14840" max="14840" width="2" style="1" bestFit="1" customWidth="1"/>
    <col min="14841" max="15084" width="9.140625" style="1"/>
    <col min="15085" max="15085" width="2.85546875" style="1" customWidth="1"/>
    <col min="15086" max="15086" width="2.5703125" style="1" bestFit="1" customWidth="1"/>
    <col min="15087" max="15087" width="2.140625" style="1" bestFit="1" customWidth="1"/>
    <col min="15088" max="15088" width="2.28515625" style="1" bestFit="1" customWidth="1"/>
    <col min="15089" max="15089" width="6" style="1" bestFit="1" customWidth="1"/>
    <col min="15090" max="15090" width="59.28515625" style="1" bestFit="1" customWidth="1"/>
    <col min="15091" max="15091" width="3.5703125" style="1" customWidth="1"/>
    <col min="15092" max="15092" width="10.140625" style="1" bestFit="1" customWidth="1"/>
    <col min="15093" max="15093" width="12.5703125" style="1" bestFit="1" customWidth="1"/>
    <col min="15094" max="15094" width="10.42578125" style="1" bestFit="1" customWidth="1"/>
    <col min="15095" max="15095" width="13.7109375" style="1" bestFit="1" customWidth="1"/>
    <col min="15096" max="15096" width="2" style="1" bestFit="1" customWidth="1"/>
    <col min="15097" max="15340" width="9.140625" style="1"/>
    <col min="15341" max="15341" width="2.85546875" style="1" customWidth="1"/>
    <col min="15342" max="15342" width="2.5703125" style="1" bestFit="1" customWidth="1"/>
    <col min="15343" max="15343" width="2.140625" style="1" bestFit="1" customWidth="1"/>
    <col min="15344" max="15344" width="2.28515625" style="1" bestFit="1" customWidth="1"/>
    <col min="15345" max="15345" width="6" style="1" bestFit="1" customWidth="1"/>
    <col min="15346" max="15346" width="59.28515625" style="1" bestFit="1" customWidth="1"/>
    <col min="15347" max="15347" width="3.5703125" style="1" customWidth="1"/>
    <col min="15348" max="15348" width="10.140625" style="1" bestFit="1" customWidth="1"/>
    <col min="15349" max="15349" width="12.5703125" style="1" bestFit="1" customWidth="1"/>
    <col min="15350" max="15350" width="10.42578125" style="1" bestFit="1" customWidth="1"/>
    <col min="15351" max="15351" width="13.7109375" style="1" bestFit="1" customWidth="1"/>
    <col min="15352" max="15352" width="2" style="1" bestFit="1" customWidth="1"/>
    <col min="15353" max="15596" width="9.140625" style="1"/>
    <col min="15597" max="15597" width="2.85546875" style="1" customWidth="1"/>
    <col min="15598" max="15598" width="2.5703125" style="1" bestFit="1" customWidth="1"/>
    <col min="15599" max="15599" width="2.140625" style="1" bestFit="1" customWidth="1"/>
    <col min="15600" max="15600" width="2.28515625" style="1" bestFit="1" customWidth="1"/>
    <col min="15601" max="15601" width="6" style="1" bestFit="1" customWidth="1"/>
    <col min="15602" max="15602" width="59.28515625" style="1" bestFit="1" customWidth="1"/>
    <col min="15603" max="15603" width="3.5703125" style="1" customWidth="1"/>
    <col min="15604" max="15604" width="10.140625" style="1" bestFit="1" customWidth="1"/>
    <col min="15605" max="15605" width="12.5703125" style="1" bestFit="1" customWidth="1"/>
    <col min="15606" max="15606" width="10.42578125" style="1" bestFit="1" customWidth="1"/>
    <col min="15607" max="15607" width="13.7109375" style="1" bestFit="1" customWidth="1"/>
    <col min="15608" max="15608" width="2" style="1" bestFit="1" customWidth="1"/>
    <col min="15609" max="15852" width="9.140625" style="1"/>
    <col min="15853" max="15853" width="2.85546875" style="1" customWidth="1"/>
    <col min="15854" max="15854" width="2.5703125" style="1" bestFit="1" customWidth="1"/>
    <col min="15855" max="15855" width="2.140625" style="1" bestFit="1" customWidth="1"/>
    <col min="15856" max="15856" width="2.28515625" style="1" bestFit="1" customWidth="1"/>
    <col min="15857" max="15857" width="6" style="1" bestFit="1" customWidth="1"/>
    <col min="15858" max="15858" width="59.28515625" style="1" bestFit="1" customWidth="1"/>
    <col min="15859" max="15859" width="3.5703125" style="1" customWidth="1"/>
    <col min="15860" max="15860" width="10.140625" style="1" bestFit="1" customWidth="1"/>
    <col min="15861" max="15861" width="12.5703125" style="1" bestFit="1" customWidth="1"/>
    <col min="15862" max="15862" width="10.42578125" style="1" bestFit="1" customWidth="1"/>
    <col min="15863" max="15863" width="13.7109375" style="1" bestFit="1" customWidth="1"/>
    <col min="15864" max="15864" width="2" style="1" bestFit="1" customWidth="1"/>
    <col min="15865" max="16108" width="9.140625" style="1"/>
    <col min="16109" max="16109" width="2.85546875" style="1" customWidth="1"/>
    <col min="16110" max="16110" width="2.5703125" style="1" bestFit="1" customWidth="1"/>
    <col min="16111" max="16111" width="2.140625" style="1" bestFit="1" customWidth="1"/>
    <col min="16112" max="16112" width="2.28515625" style="1" bestFit="1" customWidth="1"/>
    <col min="16113" max="16113" width="6" style="1" bestFit="1" customWidth="1"/>
    <col min="16114" max="16114" width="59.28515625" style="1" bestFit="1" customWidth="1"/>
    <col min="16115" max="16115" width="3.5703125" style="1" customWidth="1"/>
    <col min="16116" max="16116" width="10.140625" style="1" bestFit="1" customWidth="1"/>
    <col min="16117" max="16117" width="12.5703125" style="1" bestFit="1" customWidth="1"/>
    <col min="16118" max="16118" width="10.42578125" style="1" bestFit="1" customWidth="1"/>
    <col min="16119" max="16119" width="13.7109375" style="1" bestFit="1" customWidth="1"/>
    <col min="16120" max="16120" width="2" style="1" bestFit="1" customWidth="1"/>
    <col min="16121" max="16384" width="9.140625" style="1"/>
  </cols>
  <sheetData>
    <row r="1" spans="1:15" ht="15" x14ac:dyDescent="0.25">
      <c r="A1" s="3"/>
      <c r="B1" s="3"/>
      <c r="C1" s="3"/>
      <c r="D1" s="3"/>
      <c r="F1" s="3"/>
      <c r="G1" s="5"/>
      <c r="J1" s="3"/>
      <c r="L1" s="3"/>
      <c r="N1" s="110"/>
      <c r="O1" s="3"/>
    </row>
    <row r="2" spans="1:15" ht="15" x14ac:dyDescent="0.25">
      <c r="A2" s="3"/>
      <c r="B2" s="3"/>
      <c r="C2" s="3"/>
      <c r="D2" s="3"/>
      <c r="E2" s="8"/>
      <c r="F2" s="8"/>
      <c r="G2" s="9"/>
      <c r="H2" s="10"/>
      <c r="I2" s="10"/>
      <c r="J2" s="10"/>
      <c r="K2" s="10"/>
      <c r="L2" s="10"/>
      <c r="M2" s="10"/>
      <c r="N2" s="11" t="s">
        <v>307</v>
      </c>
      <c r="O2" s="3"/>
    </row>
    <row r="3" spans="1:15" ht="15" x14ac:dyDescent="0.25">
      <c r="A3" s="3"/>
      <c r="B3" s="3"/>
      <c r="C3" s="3"/>
      <c r="D3" s="3"/>
      <c r="E3" s="13" t="s">
        <v>0</v>
      </c>
      <c r="F3" s="13"/>
      <c r="G3" s="13"/>
      <c r="H3" s="14"/>
      <c r="I3" s="15" t="s">
        <v>301</v>
      </c>
      <c r="J3" s="12"/>
      <c r="L3" s="3"/>
      <c r="M3" s="3"/>
      <c r="N3" s="16"/>
      <c r="O3" s="3"/>
    </row>
    <row r="4" spans="1:15" ht="15" x14ac:dyDescent="0.25">
      <c r="A4" s="3"/>
      <c r="B4" s="3"/>
      <c r="C4" s="3"/>
      <c r="D4" s="3"/>
      <c r="E4" s="13" t="s">
        <v>1</v>
      </c>
      <c r="F4" s="3"/>
      <c r="G4" s="13"/>
      <c r="H4" s="14"/>
      <c r="I4" s="13" t="s">
        <v>302</v>
      </c>
      <c r="J4" s="12"/>
      <c r="K4" s="13" t="s">
        <v>2</v>
      </c>
      <c r="L4" s="18">
        <v>0</v>
      </c>
      <c r="N4" s="16"/>
      <c r="O4" s="3"/>
    </row>
    <row r="5" spans="1:15" ht="15" x14ac:dyDescent="0.25">
      <c r="A5" s="3"/>
      <c r="B5" s="3"/>
      <c r="C5" s="3"/>
      <c r="D5" s="3"/>
      <c r="E5" s="19" t="s">
        <v>3</v>
      </c>
      <c r="F5" s="13"/>
      <c r="G5" s="13"/>
      <c r="H5" s="14"/>
      <c r="I5" s="15" t="s">
        <v>303</v>
      </c>
      <c r="J5" s="12"/>
      <c r="K5" s="12" t="s">
        <v>4</v>
      </c>
      <c r="L5" s="20" t="s">
        <v>305</v>
      </c>
      <c r="N5" s="16"/>
      <c r="O5" s="3"/>
    </row>
    <row r="6" spans="1:15" ht="15" x14ac:dyDescent="0.25">
      <c r="A6" s="3"/>
      <c r="B6" s="3"/>
      <c r="C6" s="3"/>
      <c r="D6" s="3"/>
      <c r="E6" s="13" t="s">
        <v>5</v>
      </c>
      <c r="F6" s="21"/>
      <c r="G6" s="21"/>
      <c r="H6" s="14"/>
      <c r="I6" s="21" t="s">
        <v>304</v>
      </c>
      <c r="J6" s="12"/>
      <c r="K6" s="22" t="s">
        <v>332</v>
      </c>
      <c r="L6" s="20" t="s">
        <v>306</v>
      </c>
      <c r="N6" s="16"/>
      <c r="O6" s="3"/>
    </row>
    <row r="7" spans="1:15" ht="15" x14ac:dyDescent="0.25">
      <c r="A7" s="3"/>
      <c r="B7" s="3"/>
      <c r="C7" s="3"/>
      <c r="D7" s="3"/>
      <c r="E7" s="13" t="s">
        <v>342</v>
      </c>
      <c r="F7" s="21"/>
      <c r="G7" s="21"/>
      <c r="H7" s="14"/>
      <c r="I7" s="21" t="s">
        <v>304</v>
      </c>
      <c r="J7" s="12"/>
      <c r="K7" s="22" t="s">
        <v>343</v>
      </c>
      <c r="L7" s="20" t="s">
        <v>344</v>
      </c>
      <c r="M7" s="169" t="s">
        <v>345</v>
      </c>
      <c r="N7" s="16"/>
      <c r="O7" s="3"/>
    </row>
    <row r="8" spans="1:15" ht="15" x14ac:dyDescent="0.25">
      <c r="A8" s="3"/>
      <c r="B8" s="3"/>
      <c r="C8" s="3"/>
      <c r="D8" s="3"/>
      <c r="E8" s="166" t="s">
        <v>347</v>
      </c>
      <c r="F8" s="3"/>
      <c r="G8" s="3"/>
      <c r="H8" s="3"/>
      <c r="I8" s="20" t="s">
        <v>344</v>
      </c>
      <c r="J8" s="3"/>
      <c r="L8" s="20" t="s">
        <v>344</v>
      </c>
      <c r="M8" s="3" t="s">
        <v>346</v>
      </c>
      <c r="N8" s="3"/>
      <c r="O8" s="3"/>
    </row>
    <row r="9" spans="1:15" ht="15" x14ac:dyDescent="0.25">
      <c r="A9" s="3"/>
      <c r="B9" s="3"/>
      <c r="C9" s="3"/>
      <c r="D9" s="3"/>
      <c r="F9" s="3"/>
      <c r="G9" s="3"/>
      <c r="H9" s="3"/>
      <c r="I9" s="3"/>
      <c r="J9" s="3"/>
      <c r="L9" s="3"/>
      <c r="M9" s="3"/>
      <c r="N9" s="3"/>
      <c r="O9" s="3"/>
    </row>
    <row r="10" spans="1:15" ht="15" x14ac:dyDescent="0.25">
      <c r="A10" s="3"/>
      <c r="B10" s="3"/>
      <c r="C10" s="3"/>
      <c r="D10" s="3"/>
      <c r="E10" s="163" t="s">
        <v>308</v>
      </c>
      <c r="F10" s="3"/>
      <c r="G10" s="5"/>
      <c r="J10" s="3"/>
      <c r="L10" s="3"/>
      <c r="N10" s="110"/>
      <c r="O10" s="3"/>
    </row>
    <row r="11" spans="1:15" ht="15" x14ac:dyDescent="0.25">
      <c r="A11" s="3"/>
      <c r="B11" s="3"/>
      <c r="C11" s="3"/>
      <c r="D11" s="3"/>
      <c r="E11" s="3" t="s">
        <v>330</v>
      </c>
      <c r="F11" s="3"/>
      <c r="G11" s="5"/>
      <c r="H11" s="82" t="s">
        <v>291</v>
      </c>
      <c r="I11" s="5" t="s">
        <v>310</v>
      </c>
      <c r="J11" s="3"/>
      <c r="L11" s="3"/>
      <c r="N11" s="110"/>
      <c r="O11" s="3"/>
    </row>
    <row r="12" spans="1:15" ht="15" x14ac:dyDescent="0.25">
      <c r="A12" s="3"/>
      <c r="B12" s="3"/>
      <c r="C12" s="3"/>
      <c r="D12" s="3"/>
      <c r="E12" s="3" t="s">
        <v>331</v>
      </c>
      <c r="F12" s="3"/>
      <c r="G12" s="5"/>
      <c r="H12" s="127" t="s">
        <v>298</v>
      </c>
      <c r="I12" s="5" t="s">
        <v>309</v>
      </c>
      <c r="J12" s="3"/>
      <c r="L12" s="3"/>
      <c r="N12" s="110"/>
      <c r="O12" s="3"/>
    </row>
    <row r="13" spans="1:15" ht="15" x14ac:dyDescent="0.25">
      <c r="A13" s="3"/>
      <c r="B13" s="3"/>
      <c r="C13" s="3"/>
      <c r="D13" s="3"/>
      <c r="E13" s="3" t="s">
        <v>333</v>
      </c>
      <c r="F13" s="3"/>
      <c r="G13" s="5"/>
      <c r="H13" s="5" t="s">
        <v>17</v>
      </c>
      <c r="I13" s="5" t="s">
        <v>334</v>
      </c>
      <c r="J13" s="3"/>
      <c r="L13" s="3"/>
      <c r="N13" s="110"/>
      <c r="O13" s="3"/>
    </row>
    <row r="14" spans="1:15" ht="15" x14ac:dyDescent="0.25">
      <c r="A14" s="3"/>
      <c r="B14" s="3"/>
      <c r="C14" s="3"/>
      <c r="D14" s="3"/>
      <c r="E14" s="3" t="s">
        <v>335</v>
      </c>
      <c r="F14" s="3"/>
      <c r="G14" s="5"/>
      <c r="H14" s="5" t="s">
        <v>36</v>
      </c>
      <c r="I14" s="5" t="s">
        <v>336</v>
      </c>
      <c r="J14" s="3"/>
      <c r="L14" s="3"/>
      <c r="N14" s="110"/>
      <c r="O14" s="3"/>
    </row>
    <row r="15" spans="1:15" ht="15" x14ac:dyDescent="0.25">
      <c r="A15" s="3"/>
      <c r="B15" s="3"/>
      <c r="C15" s="3"/>
      <c r="D15" s="3"/>
      <c r="E15" s="3" t="s">
        <v>337</v>
      </c>
      <c r="F15" s="3"/>
      <c r="G15" s="5"/>
      <c r="H15" s="5" t="s">
        <v>198</v>
      </c>
      <c r="I15" s="5" t="s">
        <v>338</v>
      </c>
      <c r="J15" s="3"/>
      <c r="L15" s="3"/>
      <c r="N15" s="110"/>
      <c r="O15" s="3"/>
    </row>
    <row r="16" spans="1:15" ht="15" x14ac:dyDescent="0.25">
      <c r="A16" s="3"/>
      <c r="B16" s="3"/>
      <c r="C16" s="3"/>
      <c r="D16" s="3"/>
      <c r="E16" s="3" t="s">
        <v>339</v>
      </c>
      <c r="F16" s="3"/>
      <c r="G16" s="5"/>
      <c r="H16" s="5" t="s">
        <v>230</v>
      </c>
      <c r="I16" s="5" t="s">
        <v>340</v>
      </c>
      <c r="J16" s="3"/>
      <c r="L16" s="3"/>
      <c r="N16" s="110"/>
      <c r="O16" s="3"/>
    </row>
    <row r="17" spans="1:15" ht="15" x14ac:dyDescent="0.25">
      <c r="A17" s="3"/>
      <c r="B17" s="3"/>
      <c r="C17" s="3"/>
      <c r="D17" s="3"/>
      <c r="E17" s="3" t="s">
        <v>341</v>
      </c>
      <c r="F17" s="3"/>
      <c r="G17" s="5"/>
      <c r="H17" s="5" t="s">
        <v>279</v>
      </c>
      <c r="I17" s="162" t="s">
        <v>348</v>
      </c>
      <c r="J17" s="3"/>
      <c r="L17" s="3"/>
      <c r="N17" s="110"/>
      <c r="O17" s="3"/>
    </row>
    <row r="18" spans="1:15" thickBot="1" x14ac:dyDescent="0.3">
      <c r="A18" s="3"/>
      <c r="B18" s="3"/>
      <c r="C18" s="3"/>
      <c r="D18" s="3"/>
      <c r="F18" s="3"/>
      <c r="G18" s="5"/>
      <c r="J18" s="3"/>
      <c r="L18" s="3"/>
      <c r="N18" s="110"/>
      <c r="O18" s="3"/>
    </row>
    <row r="19" spans="1:15" ht="15" customHeight="1" thickBot="1" x14ac:dyDescent="0.35">
      <c r="D19" s="23" t="s">
        <v>300</v>
      </c>
      <c r="E19" s="24"/>
      <c r="F19" s="24"/>
      <c r="G19" s="24"/>
      <c r="H19" s="24"/>
      <c r="I19" s="24"/>
      <c r="J19" s="24"/>
      <c r="K19" s="24"/>
      <c r="L19" s="24"/>
      <c r="M19" s="24"/>
      <c r="N19" s="25">
        <f>N29+N53+N291+N349+N549+N564</f>
        <v>0</v>
      </c>
    </row>
    <row r="20" spans="1:15" x14ac:dyDescent="0.25">
      <c r="N20" s="26"/>
    </row>
    <row r="21" spans="1:15" ht="18.75" x14ac:dyDescent="0.3">
      <c r="B21" s="27" t="s">
        <v>6</v>
      </c>
      <c r="H21" s="28" t="str">
        <f>$H$27</f>
        <v>Niveau 5: Technische oplossingen</v>
      </c>
    </row>
    <row r="22" spans="1:15" ht="6" customHeight="1" x14ac:dyDescent="0.25"/>
    <row r="23" spans="1:15" ht="17.25" x14ac:dyDescent="0.3">
      <c r="A23" s="167"/>
      <c r="D23" s="29" t="s">
        <v>7</v>
      </c>
      <c r="E23" s="30"/>
      <c r="F23" s="31"/>
      <c r="G23" s="32"/>
      <c r="H23" s="33"/>
      <c r="I23" s="33"/>
      <c r="J23" s="32"/>
      <c r="K23" s="33"/>
      <c r="L23" s="32"/>
      <c r="M23" s="33"/>
      <c r="N23" s="34"/>
    </row>
    <row r="24" spans="1:15" ht="18.75" x14ac:dyDescent="0.3">
      <c r="A24" s="168"/>
      <c r="D24" s="35"/>
      <c r="E24" s="36" t="s">
        <v>8</v>
      </c>
      <c r="F24" s="37"/>
      <c r="G24" s="38"/>
      <c r="H24" s="39"/>
      <c r="I24" s="39"/>
      <c r="J24" s="38"/>
      <c r="K24" s="39"/>
      <c r="L24" s="38"/>
      <c r="M24" s="39"/>
      <c r="N24" s="40"/>
    </row>
    <row r="25" spans="1:15" ht="18.75" x14ac:dyDescent="0.3">
      <c r="A25" s="168"/>
      <c r="D25" s="35"/>
      <c r="E25" s="41"/>
      <c r="F25" s="42" t="s">
        <v>9</v>
      </c>
      <c r="G25" s="43"/>
      <c r="H25" s="44"/>
      <c r="I25" s="44"/>
      <c r="J25" s="43"/>
      <c r="K25" s="44"/>
      <c r="L25" s="43"/>
      <c r="M25" s="44"/>
      <c r="N25" s="45"/>
    </row>
    <row r="26" spans="1:15" ht="18.75" customHeight="1" x14ac:dyDescent="0.25">
      <c r="A26" s="168"/>
      <c r="D26" s="35"/>
      <c r="E26" s="41"/>
      <c r="F26" s="46"/>
      <c r="G26" s="47" t="s">
        <v>10</v>
      </c>
      <c r="H26" s="47"/>
      <c r="I26" s="47"/>
    </row>
    <row r="27" spans="1:15" ht="18" customHeight="1" x14ac:dyDescent="0.25">
      <c r="A27" s="168"/>
      <c r="D27" s="35"/>
      <c r="E27" s="41"/>
      <c r="F27" s="48"/>
      <c r="H27" s="49" t="s">
        <v>11</v>
      </c>
      <c r="I27" s="50"/>
      <c r="K27" s="17" t="s">
        <v>12</v>
      </c>
      <c r="L27" s="17" t="s">
        <v>13</v>
      </c>
      <c r="M27" s="51" t="s">
        <v>14</v>
      </c>
      <c r="N27" s="52" t="s">
        <v>15</v>
      </c>
    </row>
    <row r="28" spans="1:15" ht="3.75" customHeight="1" x14ac:dyDescent="0.25">
      <c r="D28" s="35"/>
      <c r="E28" s="41"/>
      <c r="F28" s="48"/>
      <c r="K28" s="53"/>
      <c r="L28" s="53"/>
      <c r="M28" s="54"/>
      <c r="N28" s="55"/>
    </row>
    <row r="29" spans="1:15" ht="14.25" customHeight="1" x14ac:dyDescent="0.3">
      <c r="C29" s="56" t="s">
        <v>16</v>
      </c>
      <c r="D29" s="35"/>
      <c r="E29" s="57"/>
      <c r="F29" s="35"/>
      <c r="G29" s="58" t="s">
        <v>17</v>
      </c>
      <c r="H29" s="59"/>
      <c r="I29" s="59" t="s">
        <v>299</v>
      </c>
      <c r="J29" s="60"/>
      <c r="K29" s="61"/>
      <c r="L29" s="60"/>
      <c r="M29" s="62"/>
      <c r="N29" s="63">
        <f>SUM(N30,N31,N50,N51)</f>
        <v>0</v>
      </c>
    </row>
    <row r="30" spans="1:15" ht="14.25" hidden="1" customHeight="1" outlineLevel="1" x14ac:dyDescent="0.25">
      <c r="D30" s="35">
        <v>1</v>
      </c>
      <c r="E30" s="41"/>
      <c r="F30" s="64"/>
      <c r="G30" s="65" t="s">
        <v>18</v>
      </c>
      <c r="H30" s="66"/>
      <c r="I30" s="66"/>
      <c r="J30" s="65"/>
      <c r="K30" s="67"/>
      <c r="L30" s="65"/>
      <c r="M30" s="68"/>
      <c r="N30" s="69"/>
    </row>
    <row r="31" spans="1:15" ht="14.25" customHeight="1" outlineLevel="1" x14ac:dyDescent="0.25">
      <c r="D31" s="35">
        <v>2</v>
      </c>
      <c r="E31" s="41"/>
      <c r="F31" s="93"/>
      <c r="G31" s="65" t="s">
        <v>23</v>
      </c>
      <c r="H31" s="94"/>
      <c r="I31" s="94"/>
      <c r="J31" s="95"/>
      <c r="K31" s="67"/>
      <c r="L31" s="65"/>
      <c r="M31" s="68"/>
      <c r="N31" s="69">
        <f>SUM(N32:N48)/3</f>
        <v>0</v>
      </c>
    </row>
    <row r="32" spans="1:15" ht="14.25" customHeight="1" outlineLevel="2" x14ac:dyDescent="0.25">
      <c r="D32" s="35"/>
      <c r="E32" s="41" t="s">
        <v>16</v>
      </c>
      <c r="F32" s="74"/>
      <c r="G32" s="70" t="s">
        <v>24</v>
      </c>
      <c r="H32" s="91"/>
      <c r="I32" s="91"/>
      <c r="J32" s="91"/>
      <c r="K32" s="71"/>
      <c r="L32" s="70"/>
      <c r="M32" s="72"/>
      <c r="N32" s="73">
        <f>SUM(N33:N38)/2</f>
        <v>0</v>
      </c>
    </row>
    <row r="33" spans="4:14" ht="14.25" customHeight="1" outlineLevel="3" x14ac:dyDescent="0.25">
      <c r="D33" s="35"/>
      <c r="E33" s="41"/>
      <c r="F33" s="74">
        <v>1</v>
      </c>
      <c r="G33" s="75" t="s">
        <v>25</v>
      </c>
      <c r="H33" s="89"/>
      <c r="I33" s="89"/>
      <c r="J33" s="89"/>
      <c r="K33" s="89"/>
      <c r="L33" s="89"/>
      <c r="M33" s="90"/>
      <c r="N33" s="76">
        <f>SUM(N34:N35)</f>
        <v>0</v>
      </c>
    </row>
    <row r="34" spans="4:14" s="77" customFormat="1" ht="14.25" customHeight="1" outlineLevel="4" x14ac:dyDescent="0.2">
      <c r="D34" s="78"/>
      <c r="E34" s="79"/>
      <c r="F34" s="80"/>
      <c r="G34" s="81"/>
      <c r="H34" s="159" t="s">
        <v>291</v>
      </c>
      <c r="I34" s="82"/>
      <c r="J34" s="83"/>
      <c r="K34" s="84">
        <v>0</v>
      </c>
      <c r="L34" s="85" t="s">
        <v>298</v>
      </c>
      <c r="M34" s="86">
        <v>0</v>
      </c>
      <c r="N34" s="87">
        <f>K34*M34</f>
        <v>0</v>
      </c>
    </row>
    <row r="35" spans="4:14" s="77" customFormat="1" ht="14.25" customHeight="1" outlineLevel="4" x14ac:dyDescent="0.2">
      <c r="D35" s="78"/>
      <c r="E35" s="79"/>
      <c r="F35" s="80"/>
      <c r="G35" s="81"/>
      <c r="H35" s="159" t="s">
        <v>292</v>
      </c>
      <c r="I35" s="82"/>
      <c r="J35" s="83"/>
      <c r="K35" s="84">
        <v>0</v>
      </c>
      <c r="L35" s="85" t="s">
        <v>298</v>
      </c>
      <c r="M35" s="86">
        <v>0</v>
      </c>
      <c r="N35" s="87">
        <f>K35*M35</f>
        <v>0</v>
      </c>
    </row>
    <row r="36" spans="4:14" ht="14.25" customHeight="1" outlineLevel="3" x14ac:dyDescent="0.25">
      <c r="D36" s="35"/>
      <c r="E36" s="41"/>
      <c r="F36" s="74">
        <v>2</v>
      </c>
      <c r="G36" s="75" t="s">
        <v>26</v>
      </c>
      <c r="H36" s="89"/>
      <c r="I36" s="89"/>
      <c r="J36" s="89"/>
      <c r="K36" s="89"/>
      <c r="L36" s="89"/>
      <c r="M36" s="90"/>
      <c r="N36" s="76">
        <f>SUM(N37:N38)</f>
        <v>0</v>
      </c>
    </row>
    <row r="37" spans="4:14" s="77" customFormat="1" ht="14.25" customHeight="1" outlineLevel="4" x14ac:dyDescent="0.2">
      <c r="D37" s="78"/>
      <c r="E37" s="79"/>
      <c r="F37" s="80"/>
      <c r="G37" s="81"/>
      <c r="H37" s="159" t="s">
        <v>291</v>
      </c>
      <c r="I37" s="82"/>
      <c r="J37" s="83"/>
      <c r="K37" s="84">
        <v>0</v>
      </c>
      <c r="L37" s="85" t="s">
        <v>298</v>
      </c>
      <c r="M37" s="86">
        <v>0</v>
      </c>
      <c r="N37" s="87">
        <f>K37*M37</f>
        <v>0</v>
      </c>
    </row>
    <row r="38" spans="4:14" s="77" customFormat="1" ht="14.25" customHeight="1" outlineLevel="4" x14ac:dyDescent="0.2">
      <c r="D38" s="78"/>
      <c r="E38" s="79"/>
      <c r="F38" s="80"/>
      <c r="G38" s="81"/>
      <c r="H38" s="159" t="s">
        <v>292</v>
      </c>
      <c r="I38" s="82"/>
      <c r="J38" s="83"/>
      <c r="K38" s="84">
        <v>0</v>
      </c>
      <c r="L38" s="85" t="s">
        <v>298</v>
      </c>
      <c r="M38" s="86">
        <v>0</v>
      </c>
      <c r="N38" s="87">
        <f>K38*M38</f>
        <v>0</v>
      </c>
    </row>
    <row r="39" spans="4:14" ht="14.25" customHeight="1" outlineLevel="2" x14ac:dyDescent="0.25">
      <c r="D39" s="35"/>
      <c r="E39" s="41" t="s">
        <v>19</v>
      </c>
      <c r="F39" s="74"/>
      <c r="G39" s="70" t="s">
        <v>27</v>
      </c>
      <c r="H39" s="91"/>
      <c r="I39" s="91"/>
      <c r="J39" s="91"/>
      <c r="K39" s="71"/>
      <c r="L39" s="70"/>
      <c r="M39" s="72"/>
      <c r="N39" s="73">
        <f>SUM(N40:N48)/2</f>
        <v>0</v>
      </c>
    </row>
    <row r="40" spans="4:14" ht="14.25" customHeight="1" outlineLevel="3" x14ac:dyDescent="0.25">
      <c r="D40" s="35"/>
      <c r="E40" s="41"/>
      <c r="F40" s="74">
        <v>1</v>
      </c>
      <c r="G40" s="75" t="s">
        <v>28</v>
      </c>
      <c r="H40" s="89"/>
      <c r="I40" s="89"/>
      <c r="J40" s="89"/>
      <c r="K40" s="89"/>
      <c r="L40" s="89"/>
      <c r="M40" s="90"/>
      <c r="N40" s="76">
        <f>SUM(N41:N42)</f>
        <v>0</v>
      </c>
    </row>
    <row r="41" spans="4:14" s="77" customFormat="1" ht="14.25" customHeight="1" outlineLevel="4" x14ac:dyDescent="0.2">
      <c r="D41" s="78"/>
      <c r="E41" s="79"/>
      <c r="F41" s="80"/>
      <c r="G41" s="81"/>
      <c r="H41" s="159" t="s">
        <v>291</v>
      </c>
      <c r="I41" s="82"/>
      <c r="J41" s="83"/>
      <c r="K41" s="84">
        <v>0</v>
      </c>
      <c r="L41" s="85" t="s">
        <v>298</v>
      </c>
      <c r="M41" s="86">
        <v>0</v>
      </c>
      <c r="N41" s="87">
        <f>K41*M41</f>
        <v>0</v>
      </c>
    </row>
    <row r="42" spans="4:14" s="77" customFormat="1" ht="14.25" customHeight="1" outlineLevel="4" x14ac:dyDescent="0.2">
      <c r="D42" s="78"/>
      <c r="E42" s="79"/>
      <c r="F42" s="80"/>
      <c r="G42" s="81"/>
      <c r="H42" s="159" t="s">
        <v>292</v>
      </c>
      <c r="I42" s="82"/>
      <c r="J42" s="83"/>
      <c r="K42" s="84">
        <v>0</v>
      </c>
      <c r="L42" s="85" t="s">
        <v>298</v>
      </c>
      <c r="M42" s="86">
        <v>0</v>
      </c>
      <c r="N42" s="87">
        <f>K42*M42</f>
        <v>0</v>
      </c>
    </row>
    <row r="43" spans="4:14" ht="14.25" customHeight="1" outlineLevel="3" x14ac:dyDescent="0.25">
      <c r="D43" s="35"/>
      <c r="E43" s="41"/>
      <c r="F43" s="74">
        <v>2</v>
      </c>
      <c r="G43" s="75" t="s">
        <v>29</v>
      </c>
      <c r="H43" s="89"/>
      <c r="I43" s="89"/>
      <c r="J43" s="89"/>
      <c r="K43" s="89"/>
      <c r="L43" s="89"/>
      <c r="M43" s="90"/>
      <c r="N43" s="76">
        <f>SUM(N44:N45)</f>
        <v>0</v>
      </c>
    </row>
    <row r="44" spans="4:14" s="77" customFormat="1" ht="14.25" customHeight="1" outlineLevel="4" x14ac:dyDescent="0.2">
      <c r="D44" s="78"/>
      <c r="E44" s="79"/>
      <c r="F44" s="80"/>
      <c r="G44" s="81"/>
      <c r="H44" s="159" t="s">
        <v>291</v>
      </c>
      <c r="I44" s="82"/>
      <c r="J44" s="83"/>
      <c r="K44" s="84">
        <v>0</v>
      </c>
      <c r="L44" s="85" t="s">
        <v>298</v>
      </c>
      <c r="M44" s="86">
        <v>0</v>
      </c>
      <c r="N44" s="87">
        <f>K44*M44</f>
        <v>0</v>
      </c>
    </row>
    <row r="45" spans="4:14" s="77" customFormat="1" ht="14.25" customHeight="1" outlineLevel="4" x14ac:dyDescent="0.2">
      <c r="D45" s="78"/>
      <c r="E45" s="79"/>
      <c r="F45" s="80"/>
      <c r="G45" s="81"/>
      <c r="H45" s="159" t="s">
        <v>292</v>
      </c>
      <c r="I45" s="82"/>
      <c r="J45" s="83"/>
      <c r="K45" s="84">
        <v>0</v>
      </c>
      <c r="L45" s="85" t="s">
        <v>298</v>
      </c>
      <c r="M45" s="86">
        <v>0</v>
      </c>
      <c r="N45" s="87">
        <f>K45*M45</f>
        <v>0</v>
      </c>
    </row>
    <row r="46" spans="4:14" ht="14.25" customHeight="1" outlineLevel="3" x14ac:dyDescent="0.25">
      <c r="D46" s="35"/>
      <c r="E46" s="41"/>
      <c r="F46" s="74">
        <v>3</v>
      </c>
      <c r="G46" s="75" t="s">
        <v>30</v>
      </c>
      <c r="H46" s="89"/>
      <c r="I46" s="89"/>
      <c r="J46" s="89"/>
      <c r="K46" s="89"/>
      <c r="L46" s="89"/>
      <c r="M46" s="90"/>
      <c r="N46" s="76">
        <f>SUM(N47:N48)</f>
        <v>0</v>
      </c>
    </row>
    <row r="47" spans="4:14" s="77" customFormat="1" ht="14.25" customHeight="1" outlineLevel="4" x14ac:dyDescent="0.2">
      <c r="D47" s="78"/>
      <c r="E47" s="79"/>
      <c r="F47" s="80"/>
      <c r="G47" s="81"/>
      <c r="H47" s="159" t="s">
        <v>291</v>
      </c>
      <c r="I47" s="82"/>
      <c r="J47" s="83"/>
      <c r="K47" s="84">
        <v>0</v>
      </c>
      <c r="L47" s="85" t="s">
        <v>298</v>
      </c>
      <c r="M47" s="86">
        <v>0</v>
      </c>
      <c r="N47" s="87">
        <f>K47*M47</f>
        <v>0</v>
      </c>
    </row>
    <row r="48" spans="4:14" s="77" customFormat="1" ht="14.25" customHeight="1" outlineLevel="4" x14ac:dyDescent="0.2">
      <c r="D48" s="78"/>
      <c r="E48" s="79"/>
      <c r="F48" s="80"/>
      <c r="G48" s="81"/>
      <c r="H48" s="159" t="s">
        <v>292</v>
      </c>
      <c r="I48" s="82"/>
      <c r="J48" s="83"/>
      <c r="K48" s="84">
        <v>0</v>
      </c>
      <c r="L48" s="85" t="s">
        <v>298</v>
      </c>
      <c r="M48" s="86">
        <v>0</v>
      </c>
      <c r="N48" s="87">
        <f>K48*M48</f>
        <v>0</v>
      </c>
    </row>
    <row r="49" spans="3:14" ht="14.25" customHeight="1" outlineLevel="2" x14ac:dyDescent="0.25">
      <c r="D49" s="35"/>
      <c r="E49" s="41"/>
      <c r="F49" s="74"/>
      <c r="G49" s="96"/>
      <c r="H49" s="91"/>
      <c r="I49" s="91"/>
      <c r="J49" s="97"/>
      <c r="K49" s="91"/>
      <c r="L49" s="97"/>
      <c r="M49" s="92"/>
      <c r="N49" s="98"/>
    </row>
    <row r="50" spans="3:14" ht="14.25" hidden="1" customHeight="1" outlineLevel="1" x14ac:dyDescent="0.25">
      <c r="D50" s="35">
        <v>3</v>
      </c>
      <c r="E50" s="41"/>
      <c r="F50" s="93"/>
      <c r="G50" s="65" t="s">
        <v>31</v>
      </c>
      <c r="H50" s="94"/>
      <c r="I50" s="94"/>
      <c r="J50" s="95"/>
      <c r="K50" s="67"/>
      <c r="L50" s="65"/>
      <c r="M50" s="68"/>
      <c r="N50" s="69"/>
    </row>
    <row r="51" spans="3:14" ht="14.25" hidden="1" customHeight="1" outlineLevel="1" x14ac:dyDescent="0.25">
      <c r="D51" s="35">
        <v>4</v>
      </c>
      <c r="E51" s="41"/>
      <c r="F51" s="93"/>
      <c r="G51" s="99" t="s">
        <v>35</v>
      </c>
      <c r="H51" s="94"/>
      <c r="I51" s="94"/>
      <c r="J51" s="95"/>
      <c r="K51" s="67"/>
      <c r="L51" s="65"/>
      <c r="M51" s="68"/>
      <c r="N51" s="69"/>
    </row>
    <row r="52" spans="3:14" ht="14.25" customHeight="1" outlineLevel="1" x14ac:dyDescent="0.25">
      <c r="D52" s="35"/>
      <c r="E52" s="41"/>
      <c r="F52" s="93"/>
      <c r="G52" s="65"/>
      <c r="H52" s="94"/>
      <c r="I52" s="94"/>
      <c r="J52" s="95"/>
      <c r="K52" s="94"/>
      <c r="L52" s="95"/>
      <c r="M52" s="100"/>
      <c r="N52" s="69"/>
    </row>
    <row r="53" spans="3:14" ht="14.25" customHeight="1" x14ac:dyDescent="0.25">
      <c r="C53" s="56" t="s">
        <v>19</v>
      </c>
      <c r="D53" s="31"/>
      <c r="E53" s="30"/>
      <c r="F53" s="30"/>
      <c r="G53" s="60" t="s">
        <v>36</v>
      </c>
      <c r="H53" s="101"/>
      <c r="I53" s="101"/>
      <c r="J53" s="102"/>
      <c r="K53" s="103"/>
      <c r="L53" s="102"/>
      <c r="M53" s="104"/>
      <c r="N53" s="63">
        <f>N54+N142+N203+N224+N259</f>
        <v>0</v>
      </c>
    </row>
    <row r="54" spans="3:14" ht="14.25" customHeight="1" outlineLevel="1" x14ac:dyDescent="0.25">
      <c r="D54" s="35">
        <v>1</v>
      </c>
      <c r="E54" s="41"/>
      <c r="F54" s="41"/>
      <c r="G54" s="65" t="s">
        <v>37</v>
      </c>
      <c r="H54" s="94"/>
      <c r="I54" s="94"/>
      <c r="J54" s="95"/>
      <c r="K54" s="105"/>
      <c r="L54" s="95"/>
      <c r="M54" s="106"/>
      <c r="N54" s="69">
        <f>SUM(N55:N140)/3</f>
        <v>0</v>
      </c>
    </row>
    <row r="55" spans="3:14" ht="14.25" customHeight="1" outlineLevel="2" x14ac:dyDescent="0.25">
      <c r="D55" s="35"/>
      <c r="E55" s="41" t="s">
        <v>16</v>
      </c>
      <c r="F55" s="107"/>
      <c r="G55" s="70" t="s">
        <v>38</v>
      </c>
      <c r="H55" s="91"/>
      <c r="I55" s="91"/>
      <c r="J55" s="91"/>
      <c r="K55" s="71"/>
      <c r="L55" s="70"/>
      <c r="M55" s="72"/>
      <c r="N55" s="73">
        <f>SUM(N56:N67)/2</f>
        <v>0</v>
      </c>
    </row>
    <row r="56" spans="3:14" ht="14.25" customHeight="1" outlineLevel="3" x14ac:dyDescent="0.25">
      <c r="D56" s="35"/>
      <c r="E56" s="41"/>
      <c r="F56" s="74" t="s">
        <v>39</v>
      </c>
      <c r="G56" s="75" t="s">
        <v>40</v>
      </c>
      <c r="H56" s="89"/>
      <c r="I56" s="89"/>
      <c r="J56" s="89"/>
      <c r="K56" s="89"/>
      <c r="L56" s="89"/>
      <c r="M56" s="90"/>
      <c r="N56" s="76">
        <f>SUM(N57:N58)</f>
        <v>0</v>
      </c>
    </row>
    <row r="57" spans="3:14" s="77" customFormat="1" ht="14.25" customHeight="1" outlineLevel="4" x14ac:dyDescent="0.2">
      <c r="D57" s="78"/>
      <c r="E57" s="79"/>
      <c r="F57" s="80"/>
      <c r="G57" s="81"/>
      <c r="H57" s="159" t="s">
        <v>291</v>
      </c>
      <c r="I57" s="82"/>
      <c r="J57" s="83"/>
      <c r="K57" s="84">
        <v>0</v>
      </c>
      <c r="L57" s="85" t="s">
        <v>298</v>
      </c>
      <c r="M57" s="86">
        <v>0</v>
      </c>
      <c r="N57" s="87">
        <f>K57*M57</f>
        <v>0</v>
      </c>
    </row>
    <row r="58" spans="3:14" s="77" customFormat="1" ht="14.25" customHeight="1" outlineLevel="4" x14ac:dyDescent="0.2">
      <c r="D58" s="78"/>
      <c r="E58" s="79"/>
      <c r="F58" s="80"/>
      <c r="G58" s="81"/>
      <c r="H58" s="159" t="s">
        <v>292</v>
      </c>
      <c r="I58" s="82"/>
      <c r="J58" s="83"/>
      <c r="K58" s="84">
        <v>0</v>
      </c>
      <c r="L58" s="85" t="s">
        <v>298</v>
      </c>
      <c r="M58" s="86">
        <v>0</v>
      </c>
      <c r="N58" s="87">
        <f>K58*M58</f>
        <v>0</v>
      </c>
    </row>
    <row r="59" spans="3:14" ht="14.25" customHeight="1" outlineLevel="3" x14ac:dyDescent="0.25">
      <c r="D59" s="35"/>
      <c r="E59" s="41"/>
      <c r="F59" s="74" t="s">
        <v>41</v>
      </c>
      <c r="G59" s="75" t="s">
        <v>42</v>
      </c>
      <c r="H59" s="89"/>
      <c r="I59" s="89"/>
      <c r="J59" s="89"/>
      <c r="K59" s="89"/>
      <c r="L59" s="89"/>
      <c r="M59" s="90"/>
      <c r="N59" s="76">
        <f>SUM(N60:N61)</f>
        <v>0</v>
      </c>
    </row>
    <row r="60" spans="3:14" s="77" customFormat="1" ht="14.25" customHeight="1" outlineLevel="4" x14ac:dyDescent="0.2">
      <c r="D60" s="78"/>
      <c r="E60" s="79"/>
      <c r="F60" s="80"/>
      <c r="G60" s="81"/>
      <c r="H60" s="159" t="s">
        <v>291</v>
      </c>
      <c r="I60" s="82"/>
      <c r="J60" s="83"/>
      <c r="K60" s="84">
        <v>0</v>
      </c>
      <c r="L60" s="85" t="s">
        <v>298</v>
      </c>
      <c r="M60" s="86">
        <v>0</v>
      </c>
      <c r="N60" s="87">
        <f>K60*M60</f>
        <v>0</v>
      </c>
    </row>
    <row r="61" spans="3:14" s="77" customFormat="1" ht="14.25" customHeight="1" outlineLevel="4" x14ac:dyDescent="0.2">
      <c r="D61" s="78"/>
      <c r="E61" s="79"/>
      <c r="F61" s="80"/>
      <c r="G61" s="81"/>
      <c r="H61" s="159" t="s">
        <v>292</v>
      </c>
      <c r="I61" s="82"/>
      <c r="J61" s="83"/>
      <c r="K61" s="84">
        <v>0</v>
      </c>
      <c r="L61" s="85" t="s">
        <v>298</v>
      </c>
      <c r="M61" s="86">
        <v>0</v>
      </c>
      <c r="N61" s="87">
        <f>K61*M61</f>
        <v>0</v>
      </c>
    </row>
    <row r="62" spans="3:14" ht="14.25" customHeight="1" outlineLevel="3" x14ac:dyDescent="0.25">
      <c r="D62" s="35"/>
      <c r="E62" s="41"/>
      <c r="F62" s="74" t="s">
        <v>43</v>
      </c>
      <c r="G62" s="75" t="s">
        <v>44</v>
      </c>
      <c r="H62" s="89"/>
      <c r="I62" s="89"/>
      <c r="J62" s="89"/>
      <c r="K62" s="89"/>
      <c r="L62" s="89"/>
      <c r="M62" s="90"/>
      <c r="N62" s="76">
        <f>SUM(N63:N64)</f>
        <v>0</v>
      </c>
    </row>
    <row r="63" spans="3:14" s="77" customFormat="1" ht="14.25" customHeight="1" outlineLevel="4" x14ac:dyDescent="0.2">
      <c r="D63" s="78"/>
      <c r="E63" s="79"/>
      <c r="F63" s="80"/>
      <c r="G63" s="81"/>
      <c r="H63" s="159" t="s">
        <v>291</v>
      </c>
      <c r="I63" s="82"/>
      <c r="J63" s="83"/>
      <c r="K63" s="84">
        <v>0</v>
      </c>
      <c r="L63" s="85" t="s">
        <v>298</v>
      </c>
      <c r="M63" s="86">
        <v>0</v>
      </c>
      <c r="N63" s="87">
        <f>K63*M63</f>
        <v>0</v>
      </c>
    </row>
    <row r="64" spans="3:14" s="77" customFormat="1" ht="14.25" customHeight="1" outlineLevel="4" x14ac:dyDescent="0.2">
      <c r="D64" s="78"/>
      <c r="E64" s="79"/>
      <c r="F64" s="80"/>
      <c r="G64" s="81"/>
      <c r="H64" s="159" t="s">
        <v>292</v>
      </c>
      <c r="I64" s="82"/>
      <c r="J64" s="83"/>
      <c r="K64" s="84">
        <v>0</v>
      </c>
      <c r="L64" s="85" t="s">
        <v>298</v>
      </c>
      <c r="M64" s="86">
        <v>0</v>
      </c>
      <c r="N64" s="87">
        <f>K64*M64</f>
        <v>0</v>
      </c>
    </row>
    <row r="65" spans="4:14" ht="14.25" customHeight="1" outlineLevel="3" x14ac:dyDescent="0.25">
      <c r="D65" s="35"/>
      <c r="E65" s="41"/>
      <c r="F65" s="74" t="s">
        <v>45</v>
      </c>
      <c r="G65" s="75" t="s">
        <v>46</v>
      </c>
      <c r="H65" s="89"/>
      <c r="I65" s="89"/>
      <c r="J65" s="89"/>
      <c r="K65" s="89"/>
      <c r="L65" s="89"/>
      <c r="M65" s="90"/>
      <c r="N65" s="76">
        <f>SUM(N66:N67)</f>
        <v>0</v>
      </c>
    </row>
    <row r="66" spans="4:14" s="77" customFormat="1" ht="14.25" customHeight="1" outlineLevel="4" x14ac:dyDescent="0.2">
      <c r="D66" s="78"/>
      <c r="E66" s="79"/>
      <c r="F66" s="80"/>
      <c r="G66" s="81"/>
      <c r="H66" s="159" t="s">
        <v>291</v>
      </c>
      <c r="I66" s="82"/>
      <c r="J66" s="83"/>
      <c r="K66" s="84">
        <v>0</v>
      </c>
      <c r="L66" s="85" t="s">
        <v>298</v>
      </c>
      <c r="M66" s="86">
        <v>0</v>
      </c>
      <c r="N66" s="87">
        <f>K66*M66</f>
        <v>0</v>
      </c>
    </row>
    <row r="67" spans="4:14" s="77" customFormat="1" ht="14.25" customHeight="1" outlineLevel="4" x14ac:dyDescent="0.2">
      <c r="D67" s="78"/>
      <c r="E67" s="79"/>
      <c r="F67" s="80"/>
      <c r="G67" s="81"/>
      <c r="H67" s="159" t="s">
        <v>292</v>
      </c>
      <c r="I67" s="82"/>
      <c r="J67" s="83"/>
      <c r="K67" s="84">
        <v>0</v>
      </c>
      <c r="L67" s="85" t="s">
        <v>298</v>
      </c>
      <c r="M67" s="86">
        <v>0</v>
      </c>
      <c r="N67" s="87">
        <f>K67*M67</f>
        <v>0</v>
      </c>
    </row>
    <row r="68" spans="4:14" ht="14.25" customHeight="1" outlineLevel="2" x14ac:dyDescent="0.25">
      <c r="D68" s="35"/>
      <c r="E68" s="41" t="s">
        <v>19</v>
      </c>
      <c r="F68" s="107"/>
      <c r="G68" s="70" t="s">
        <v>47</v>
      </c>
      <c r="H68" s="91"/>
      <c r="I68" s="91"/>
      <c r="J68" s="91"/>
      <c r="K68" s="71"/>
      <c r="L68" s="70"/>
      <c r="M68" s="72"/>
      <c r="N68" s="73">
        <f>SUM(N69:N83)/2</f>
        <v>0</v>
      </c>
    </row>
    <row r="69" spans="4:14" ht="14.25" customHeight="1" outlineLevel="3" x14ac:dyDescent="0.25">
      <c r="D69" s="35"/>
      <c r="E69" s="41"/>
      <c r="F69" s="74" t="s">
        <v>48</v>
      </c>
      <c r="G69" s="75" t="s">
        <v>49</v>
      </c>
      <c r="H69" s="89"/>
      <c r="I69" s="89"/>
      <c r="J69" s="89"/>
      <c r="K69" s="89"/>
      <c r="L69" s="89"/>
      <c r="M69" s="90"/>
      <c r="N69" s="76">
        <f>SUM(N70:N71)</f>
        <v>0</v>
      </c>
    </row>
    <row r="70" spans="4:14" s="77" customFormat="1" ht="14.25" customHeight="1" outlineLevel="4" x14ac:dyDescent="0.2">
      <c r="D70" s="78"/>
      <c r="E70" s="79"/>
      <c r="F70" s="80"/>
      <c r="G70" s="81"/>
      <c r="H70" s="159" t="s">
        <v>291</v>
      </c>
      <c r="I70" s="82"/>
      <c r="J70" s="83"/>
      <c r="K70" s="84">
        <v>0</v>
      </c>
      <c r="L70" s="85" t="s">
        <v>298</v>
      </c>
      <c r="M70" s="86">
        <v>0</v>
      </c>
      <c r="N70" s="87">
        <f>K70*M70</f>
        <v>0</v>
      </c>
    </row>
    <row r="71" spans="4:14" s="77" customFormat="1" ht="14.25" customHeight="1" outlineLevel="4" x14ac:dyDescent="0.2">
      <c r="D71" s="78"/>
      <c r="E71" s="79"/>
      <c r="F71" s="80"/>
      <c r="G71" s="81"/>
      <c r="H71" s="159" t="s">
        <v>292</v>
      </c>
      <c r="I71" s="82"/>
      <c r="J71" s="83"/>
      <c r="K71" s="84">
        <v>0</v>
      </c>
      <c r="L71" s="85" t="s">
        <v>298</v>
      </c>
      <c r="M71" s="86">
        <v>0</v>
      </c>
      <c r="N71" s="87">
        <f>K71*M71</f>
        <v>0</v>
      </c>
    </row>
    <row r="72" spans="4:14" ht="14.25" customHeight="1" outlineLevel="3" x14ac:dyDescent="0.25">
      <c r="D72" s="35"/>
      <c r="E72" s="41"/>
      <c r="F72" s="74" t="s">
        <v>50</v>
      </c>
      <c r="G72" s="75" t="s">
        <v>51</v>
      </c>
      <c r="H72" s="89"/>
      <c r="I72" s="89"/>
      <c r="J72" s="89"/>
      <c r="K72" s="89"/>
      <c r="L72" s="89"/>
      <c r="M72" s="90"/>
      <c r="N72" s="76">
        <f>SUM(N73:N74)</f>
        <v>0</v>
      </c>
    </row>
    <row r="73" spans="4:14" s="77" customFormat="1" ht="14.25" customHeight="1" outlineLevel="4" x14ac:dyDescent="0.2">
      <c r="D73" s="78"/>
      <c r="E73" s="79"/>
      <c r="F73" s="80"/>
      <c r="G73" s="81"/>
      <c r="H73" s="159" t="s">
        <v>291</v>
      </c>
      <c r="I73" s="82"/>
      <c r="J73" s="83"/>
      <c r="K73" s="84">
        <v>0</v>
      </c>
      <c r="L73" s="85" t="s">
        <v>298</v>
      </c>
      <c r="M73" s="86">
        <v>0</v>
      </c>
      <c r="N73" s="87">
        <f>K73*M73</f>
        <v>0</v>
      </c>
    </row>
    <row r="74" spans="4:14" s="77" customFormat="1" ht="14.25" customHeight="1" outlineLevel="4" x14ac:dyDescent="0.2">
      <c r="D74" s="78"/>
      <c r="E74" s="79"/>
      <c r="F74" s="80"/>
      <c r="G74" s="81"/>
      <c r="H74" s="159" t="s">
        <v>292</v>
      </c>
      <c r="I74" s="82"/>
      <c r="J74" s="83"/>
      <c r="K74" s="84">
        <v>0</v>
      </c>
      <c r="L74" s="85" t="s">
        <v>298</v>
      </c>
      <c r="M74" s="86">
        <v>0</v>
      </c>
      <c r="N74" s="87">
        <f>K74*M74</f>
        <v>0</v>
      </c>
    </row>
    <row r="75" spans="4:14" ht="14.25" customHeight="1" outlineLevel="3" x14ac:dyDescent="0.25">
      <c r="D75" s="35"/>
      <c r="E75" s="41"/>
      <c r="F75" s="74" t="s">
        <v>52</v>
      </c>
      <c r="G75" s="75" t="s">
        <v>53</v>
      </c>
      <c r="H75" s="89"/>
      <c r="I75" s="89"/>
      <c r="J75" s="89"/>
      <c r="K75" s="89"/>
      <c r="L75" s="89"/>
      <c r="M75" s="90"/>
      <c r="N75" s="76">
        <f>SUM(N76:N77)</f>
        <v>0</v>
      </c>
    </row>
    <row r="76" spans="4:14" s="77" customFormat="1" ht="14.25" customHeight="1" outlineLevel="4" x14ac:dyDescent="0.2">
      <c r="D76" s="78"/>
      <c r="E76" s="79"/>
      <c r="F76" s="80"/>
      <c r="G76" s="81"/>
      <c r="H76" s="159" t="s">
        <v>291</v>
      </c>
      <c r="I76" s="82"/>
      <c r="J76" s="83"/>
      <c r="K76" s="84">
        <v>0</v>
      </c>
      <c r="L76" s="85" t="s">
        <v>298</v>
      </c>
      <c r="M76" s="86">
        <v>0</v>
      </c>
      <c r="N76" s="87">
        <f>K76*M76</f>
        <v>0</v>
      </c>
    </row>
    <row r="77" spans="4:14" s="77" customFormat="1" ht="14.25" customHeight="1" outlineLevel="4" x14ac:dyDescent="0.2">
      <c r="D77" s="78"/>
      <c r="E77" s="79"/>
      <c r="F77" s="80"/>
      <c r="G77" s="81"/>
      <c r="H77" s="159" t="s">
        <v>292</v>
      </c>
      <c r="I77" s="82"/>
      <c r="J77" s="83"/>
      <c r="K77" s="84">
        <v>0</v>
      </c>
      <c r="L77" s="85" t="s">
        <v>298</v>
      </c>
      <c r="M77" s="86">
        <v>0</v>
      </c>
      <c r="N77" s="87">
        <f>K77*M77</f>
        <v>0</v>
      </c>
    </row>
    <row r="78" spans="4:14" ht="14.25" customHeight="1" outlineLevel="3" x14ac:dyDescent="0.25">
      <c r="D78" s="35"/>
      <c r="E78" s="41"/>
      <c r="F78" s="74" t="s">
        <v>54</v>
      </c>
      <c r="G78" s="75" t="s">
        <v>55</v>
      </c>
      <c r="H78" s="89"/>
      <c r="I78" s="89"/>
      <c r="J78" s="89"/>
      <c r="K78" s="89"/>
      <c r="L78" s="89"/>
      <c r="M78" s="90"/>
      <c r="N78" s="76">
        <f>SUM(N79:N80)</f>
        <v>0</v>
      </c>
    </row>
    <row r="79" spans="4:14" s="77" customFormat="1" ht="14.25" customHeight="1" outlineLevel="4" x14ac:dyDescent="0.2">
      <c r="D79" s="78"/>
      <c r="E79" s="79"/>
      <c r="F79" s="80"/>
      <c r="G79" s="81"/>
      <c r="H79" s="159" t="s">
        <v>291</v>
      </c>
      <c r="I79" s="82"/>
      <c r="J79" s="83"/>
      <c r="K79" s="84">
        <v>0</v>
      </c>
      <c r="L79" s="85" t="s">
        <v>298</v>
      </c>
      <c r="M79" s="86">
        <v>0</v>
      </c>
      <c r="N79" s="87">
        <f>K79*M79</f>
        <v>0</v>
      </c>
    </row>
    <row r="80" spans="4:14" s="77" customFormat="1" ht="14.25" customHeight="1" outlineLevel="4" x14ac:dyDescent="0.2">
      <c r="D80" s="78"/>
      <c r="E80" s="79"/>
      <c r="F80" s="80"/>
      <c r="G80" s="81"/>
      <c r="H80" s="159" t="s">
        <v>292</v>
      </c>
      <c r="I80" s="82"/>
      <c r="J80" s="83"/>
      <c r="K80" s="84">
        <v>0</v>
      </c>
      <c r="L80" s="85" t="s">
        <v>298</v>
      </c>
      <c r="M80" s="86">
        <v>0</v>
      </c>
      <c r="N80" s="87">
        <f>K80*M80</f>
        <v>0</v>
      </c>
    </row>
    <row r="81" spans="4:14" ht="14.25" customHeight="1" outlineLevel="3" x14ac:dyDescent="0.25">
      <c r="D81" s="35"/>
      <c r="E81" s="41"/>
      <c r="F81" s="74" t="s">
        <v>56</v>
      </c>
      <c r="G81" s="75" t="s">
        <v>57</v>
      </c>
      <c r="H81" s="89"/>
      <c r="I81" s="89"/>
      <c r="J81" s="89"/>
      <c r="K81" s="89"/>
      <c r="L81" s="89"/>
      <c r="M81" s="90"/>
      <c r="N81" s="76">
        <f>SUM(N82:N83)</f>
        <v>0</v>
      </c>
    </row>
    <row r="82" spans="4:14" s="77" customFormat="1" ht="14.25" customHeight="1" outlineLevel="4" x14ac:dyDescent="0.2">
      <c r="D82" s="78"/>
      <c r="E82" s="79"/>
      <c r="F82" s="80"/>
      <c r="G82" s="81"/>
      <c r="H82" s="159" t="s">
        <v>291</v>
      </c>
      <c r="I82" s="82"/>
      <c r="J82" s="83"/>
      <c r="K82" s="84">
        <v>0</v>
      </c>
      <c r="L82" s="85" t="s">
        <v>298</v>
      </c>
      <c r="M82" s="86">
        <v>0</v>
      </c>
      <c r="N82" s="87">
        <f>K82*M82</f>
        <v>0</v>
      </c>
    </row>
    <row r="83" spans="4:14" s="77" customFormat="1" ht="14.25" customHeight="1" outlineLevel="4" x14ac:dyDescent="0.2">
      <c r="D83" s="78"/>
      <c r="E83" s="79"/>
      <c r="F83" s="80"/>
      <c r="G83" s="81"/>
      <c r="H83" s="159" t="s">
        <v>292</v>
      </c>
      <c r="I83" s="82"/>
      <c r="J83" s="83"/>
      <c r="K83" s="84">
        <v>0</v>
      </c>
      <c r="L83" s="85" t="s">
        <v>298</v>
      </c>
      <c r="M83" s="86">
        <v>0</v>
      </c>
      <c r="N83" s="87">
        <f>K83*M83</f>
        <v>0</v>
      </c>
    </row>
    <row r="84" spans="4:14" ht="14.25" customHeight="1" outlineLevel="2" x14ac:dyDescent="0.25">
      <c r="D84" s="35"/>
      <c r="E84" s="41" t="s">
        <v>20</v>
      </c>
      <c r="F84" s="107"/>
      <c r="G84" s="70" t="s">
        <v>58</v>
      </c>
      <c r="H84" s="91"/>
      <c r="I84" s="91"/>
      <c r="J84" s="91"/>
      <c r="K84" s="71"/>
      <c r="L84" s="70"/>
      <c r="M84" s="72"/>
      <c r="N84" s="73">
        <f>SUM(N85:N93)/2</f>
        <v>0</v>
      </c>
    </row>
    <row r="85" spans="4:14" ht="14.25" customHeight="1" outlineLevel="3" x14ac:dyDescent="0.25">
      <c r="D85" s="35"/>
      <c r="E85" s="41"/>
      <c r="F85" s="74" t="s">
        <v>54</v>
      </c>
      <c r="G85" s="75" t="s">
        <v>59</v>
      </c>
      <c r="H85" s="89"/>
      <c r="I85" s="89"/>
      <c r="J85" s="89"/>
      <c r="K85" s="89"/>
      <c r="L85" s="89"/>
      <c r="M85" s="90"/>
      <c r="N85" s="76">
        <f>SUM(N86:N87)</f>
        <v>0</v>
      </c>
    </row>
    <row r="86" spans="4:14" s="77" customFormat="1" ht="14.25" customHeight="1" outlineLevel="4" x14ac:dyDescent="0.2">
      <c r="D86" s="78"/>
      <c r="E86" s="79"/>
      <c r="F86" s="80"/>
      <c r="G86" s="81"/>
      <c r="H86" s="159" t="s">
        <v>291</v>
      </c>
      <c r="I86" s="82"/>
      <c r="J86" s="83"/>
      <c r="K86" s="84">
        <v>0</v>
      </c>
      <c r="L86" s="85" t="s">
        <v>298</v>
      </c>
      <c r="M86" s="86">
        <v>0</v>
      </c>
      <c r="N86" s="87">
        <f>K86*M86</f>
        <v>0</v>
      </c>
    </row>
    <row r="87" spans="4:14" s="77" customFormat="1" ht="14.25" customHeight="1" outlineLevel="4" x14ac:dyDescent="0.2">
      <c r="D87" s="78"/>
      <c r="E87" s="79"/>
      <c r="F87" s="80"/>
      <c r="G87" s="81"/>
      <c r="H87" s="159" t="s">
        <v>292</v>
      </c>
      <c r="I87" s="82"/>
      <c r="J87" s="83"/>
      <c r="K87" s="84">
        <v>0</v>
      </c>
      <c r="L87" s="85" t="s">
        <v>298</v>
      </c>
      <c r="M87" s="86">
        <v>0</v>
      </c>
      <c r="N87" s="87">
        <f>K87*M87</f>
        <v>0</v>
      </c>
    </row>
    <row r="88" spans="4:14" ht="14.25" customHeight="1" outlineLevel="3" x14ac:dyDescent="0.25">
      <c r="D88" s="35"/>
      <c r="E88" s="41"/>
      <c r="F88" s="74" t="s">
        <v>60</v>
      </c>
      <c r="G88" s="75" t="s">
        <v>61</v>
      </c>
      <c r="H88" s="89"/>
      <c r="I88" s="89"/>
      <c r="J88" s="89"/>
      <c r="K88" s="89"/>
      <c r="L88" s="89"/>
      <c r="M88" s="90"/>
      <c r="N88" s="76">
        <f>SUM(N89:N90)</f>
        <v>0</v>
      </c>
    </row>
    <row r="89" spans="4:14" s="77" customFormat="1" ht="14.25" customHeight="1" outlineLevel="4" x14ac:dyDescent="0.2">
      <c r="D89" s="78"/>
      <c r="E89" s="79"/>
      <c r="F89" s="80"/>
      <c r="G89" s="81"/>
      <c r="H89" s="159" t="s">
        <v>291</v>
      </c>
      <c r="I89" s="82"/>
      <c r="J89" s="83"/>
      <c r="K89" s="84">
        <v>0</v>
      </c>
      <c r="L89" s="85" t="s">
        <v>298</v>
      </c>
      <c r="M89" s="86">
        <v>0</v>
      </c>
      <c r="N89" s="87">
        <f>K89*M89</f>
        <v>0</v>
      </c>
    </row>
    <row r="90" spans="4:14" s="77" customFormat="1" ht="14.25" customHeight="1" outlineLevel="4" x14ac:dyDescent="0.2">
      <c r="D90" s="78"/>
      <c r="E90" s="79"/>
      <c r="F90" s="80"/>
      <c r="G90" s="81"/>
      <c r="H90" s="159" t="s">
        <v>292</v>
      </c>
      <c r="I90" s="82"/>
      <c r="J90" s="83"/>
      <c r="K90" s="84">
        <v>0</v>
      </c>
      <c r="L90" s="85" t="s">
        <v>298</v>
      </c>
      <c r="M90" s="86">
        <v>0</v>
      </c>
      <c r="N90" s="87">
        <f>K90*M90</f>
        <v>0</v>
      </c>
    </row>
    <row r="91" spans="4:14" ht="14.25" customHeight="1" outlineLevel="3" x14ac:dyDescent="0.25">
      <c r="D91" s="35"/>
      <c r="E91" s="41"/>
      <c r="F91" s="74" t="s">
        <v>62</v>
      </c>
      <c r="G91" s="75" t="s">
        <v>63</v>
      </c>
      <c r="H91" s="89"/>
      <c r="I91" s="89"/>
      <c r="J91" s="89"/>
      <c r="K91" s="89"/>
      <c r="L91" s="89"/>
      <c r="M91" s="90"/>
      <c r="N91" s="76">
        <f>SUM(N92:N93)</f>
        <v>0</v>
      </c>
    </row>
    <row r="92" spans="4:14" s="77" customFormat="1" ht="14.25" customHeight="1" outlineLevel="4" x14ac:dyDescent="0.2">
      <c r="D92" s="78"/>
      <c r="E92" s="79"/>
      <c r="F92" s="80"/>
      <c r="G92" s="81"/>
      <c r="H92" s="159" t="s">
        <v>291</v>
      </c>
      <c r="I92" s="82"/>
      <c r="J92" s="83"/>
      <c r="K92" s="84">
        <v>0</v>
      </c>
      <c r="L92" s="85" t="s">
        <v>298</v>
      </c>
      <c r="M92" s="86">
        <v>0</v>
      </c>
      <c r="N92" s="87">
        <f>K92*M92</f>
        <v>0</v>
      </c>
    </row>
    <row r="93" spans="4:14" s="77" customFormat="1" ht="14.25" customHeight="1" outlineLevel="4" x14ac:dyDescent="0.2">
      <c r="D93" s="78"/>
      <c r="E93" s="79"/>
      <c r="F93" s="80"/>
      <c r="G93" s="81"/>
      <c r="H93" s="159" t="s">
        <v>292</v>
      </c>
      <c r="I93" s="82"/>
      <c r="J93" s="83"/>
      <c r="K93" s="84">
        <v>0</v>
      </c>
      <c r="L93" s="85" t="s">
        <v>298</v>
      </c>
      <c r="M93" s="86">
        <v>0</v>
      </c>
      <c r="N93" s="87">
        <f>K93*M93</f>
        <v>0</v>
      </c>
    </row>
    <row r="94" spans="4:14" ht="14.25" customHeight="1" outlineLevel="2" x14ac:dyDescent="0.25">
      <c r="D94" s="35"/>
      <c r="E94" s="41" t="s">
        <v>21</v>
      </c>
      <c r="F94" s="107"/>
      <c r="G94" s="70" t="s">
        <v>64</v>
      </c>
      <c r="H94" s="91"/>
      <c r="I94" s="91"/>
      <c r="J94" s="91"/>
      <c r="K94" s="71"/>
      <c r="L94" s="70"/>
      <c r="M94" s="72"/>
      <c r="N94" s="73">
        <f>SUM(N95:N103)/2</f>
        <v>0</v>
      </c>
    </row>
    <row r="95" spans="4:14" ht="14.25" customHeight="1" outlineLevel="3" x14ac:dyDescent="0.25">
      <c r="D95" s="35"/>
      <c r="E95" s="41"/>
      <c r="F95" s="74" t="s">
        <v>48</v>
      </c>
      <c r="G95" s="75" t="s">
        <v>65</v>
      </c>
      <c r="H95" s="89"/>
      <c r="I95" s="89"/>
      <c r="J95" s="89"/>
      <c r="K95" s="89"/>
      <c r="L95" s="89"/>
      <c r="M95" s="90"/>
      <c r="N95" s="76">
        <f>SUM(N96:N97)</f>
        <v>0</v>
      </c>
    </row>
    <row r="96" spans="4:14" s="77" customFormat="1" ht="14.25" customHeight="1" outlineLevel="4" x14ac:dyDescent="0.2">
      <c r="D96" s="78"/>
      <c r="E96" s="79"/>
      <c r="F96" s="80"/>
      <c r="G96" s="81"/>
      <c r="H96" s="159" t="s">
        <v>291</v>
      </c>
      <c r="I96" s="82"/>
      <c r="J96" s="83"/>
      <c r="K96" s="84">
        <v>0</v>
      </c>
      <c r="L96" s="85" t="s">
        <v>298</v>
      </c>
      <c r="M96" s="86">
        <v>0</v>
      </c>
      <c r="N96" s="87">
        <f>K96*M96</f>
        <v>0</v>
      </c>
    </row>
    <row r="97" spans="4:14" s="77" customFormat="1" ht="14.25" customHeight="1" outlineLevel="4" x14ac:dyDescent="0.2">
      <c r="D97" s="78"/>
      <c r="E97" s="79"/>
      <c r="F97" s="80"/>
      <c r="G97" s="81"/>
      <c r="H97" s="159" t="s">
        <v>292</v>
      </c>
      <c r="I97" s="82"/>
      <c r="J97" s="83"/>
      <c r="K97" s="84">
        <v>0</v>
      </c>
      <c r="L97" s="85" t="s">
        <v>298</v>
      </c>
      <c r="M97" s="86">
        <v>0</v>
      </c>
      <c r="N97" s="87">
        <f>K97*M97</f>
        <v>0</v>
      </c>
    </row>
    <row r="98" spans="4:14" ht="14.25" customHeight="1" outlineLevel="3" x14ac:dyDescent="0.25">
      <c r="D98" s="35"/>
      <c r="E98" s="41"/>
      <c r="F98" s="74" t="s">
        <v>66</v>
      </c>
      <c r="G98" s="75" t="s">
        <v>67</v>
      </c>
      <c r="H98" s="89"/>
      <c r="I98" s="89"/>
      <c r="J98" s="89"/>
      <c r="K98" s="89"/>
      <c r="L98" s="89"/>
      <c r="M98" s="90"/>
      <c r="N98" s="76">
        <f>SUM(N99:N100)</f>
        <v>0</v>
      </c>
    </row>
    <row r="99" spans="4:14" s="77" customFormat="1" ht="14.25" customHeight="1" outlineLevel="4" x14ac:dyDescent="0.2">
      <c r="D99" s="78"/>
      <c r="E99" s="79"/>
      <c r="F99" s="80"/>
      <c r="G99" s="81"/>
      <c r="H99" s="159" t="s">
        <v>291</v>
      </c>
      <c r="I99" s="82"/>
      <c r="J99" s="83"/>
      <c r="K99" s="84">
        <v>0</v>
      </c>
      <c r="L99" s="85" t="s">
        <v>298</v>
      </c>
      <c r="M99" s="86">
        <v>0</v>
      </c>
      <c r="N99" s="87">
        <f>K99*M99</f>
        <v>0</v>
      </c>
    </row>
    <row r="100" spans="4:14" s="77" customFormat="1" ht="14.25" customHeight="1" outlineLevel="4" x14ac:dyDescent="0.2">
      <c r="D100" s="78"/>
      <c r="E100" s="79"/>
      <c r="F100" s="80"/>
      <c r="G100" s="81"/>
      <c r="H100" s="159" t="s">
        <v>292</v>
      </c>
      <c r="I100" s="82"/>
      <c r="J100" s="83"/>
      <c r="K100" s="84">
        <v>0</v>
      </c>
      <c r="L100" s="85" t="s">
        <v>298</v>
      </c>
      <c r="M100" s="86">
        <v>0</v>
      </c>
      <c r="N100" s="87">
        <f>K100*M100</f>
        <v>0</v>
      </c>
    </row>
    <row r="101" spans="4:14" ht="14.25" customHeight="1" outlineLevel="3" x14ac:dyDescent="0.25">
      <c r="D101" s="35"/>
      <c r="E101" s="41"/>
      <c r="F101" s="74" t="s">
        <v>68</v>
      </c>
      <c r="G101" s="75" t="s">
        <v>69</v>
      </c>
      <c r="H101" s="89"/>
      <c r="I101" s="89"/>
      <c r="J101" s="89"/>
      <c r="K101" s="89"/>
      <c r="L101" s="89"/>
      <c r="M101" s="90"/>
      <c r="N101" s="76">
        <f>SUM(N102:N103)</f>
        <v>0</v>
      </c>
    </row>
    <row r="102" spans="4:14" s="77" customFormat="1" ht="14.25" customHeight="1" outlineLevel="4" x14ac:dyDescent="0.2">
      <c r="D102" s="78"/>
      <c r="E102" s="79"/>
      <c r="F102" s="80"/>
      <c r="G102" s="81"/>
      <c r="H102" s="159" t="s">
        <v>291</v>
      </c>
      <c r="I102" s="82"/>
      <c r="J102" s="83"/>
      <c r="K102" s="84">
        <v>0</v>
      </c>
      <c r="L102" s="85" t="s">
        <v>298</v>
      </c>
      <c r="M102" s="86">
        <v>0</v>
      </c>
      <c r="N102" s="87">
        <f>K102*M102</f>
        <v>0</v>
      </c>
    </row>
    <row r="103" spans="4:14" s="77" customFormat="1" ht="14.25" customHeight="1" outlineLevel="4" x14ac:dyDescent="0.2">
      <c r="D103" s="78"/>
      <c r="E103" s="79"/>
      <c r="F103" s="80"/>
      <c r="G103" s="81"/>
      <c r="H103" s="159" t="s">
        <v>292</v>
      </c>
      <c r="I103" s="82"/>
      <c r="J103" s="83"/>
      <c r="K103" s="84">
        <v>0</v>
      </c>
      <c r="L103" s="85" t="s">
        <v>298</v>
      </c>
      <c r="M103" s="86">
        <v>0</v>
      </c>
      <c r="N103" s="87">
        <f>K103*M103</f>
        <v>0</v>
      </c>
    </row>
    <row r="104" spans="4:14" ht="14.25" customHeight="1" outlineLevel="2" x14ac:dyDescent="0.25">
      <c r="D104" s="35"/>
      <c r="E104" s="41" t="s">
        <v>22</v>
      </c>
      <c r="F104" s="107"/>
      <c r="G104" s="70" t="s">
        <v>70</v>
      </c>
      <c r="H104" s="91"/>
      <c r="I104" s="91"/>
      <c r="J104" s="91"/>
      <c r="K104" s="71"/>
      <c r="L104" s="70"/>
      <c r="M104" s="72"/>
      <c r="N104" s="73">
        <f>SUM(N105:N113)/2</f>
        <v>0</v>
      </c>
    </row>
    <row r="105" spans="4:14" ht="14.25" customHeight="1" outlineLevel="3" x14ac:dyDescent="0.25">
      <c r="D105" s="35"/>
      <c r="E105" s="41"/>
      <c r="F105" s="74" t="s">
        <v>50</v>
      </c>
      <c r="G105" s="75" t="s">
        <v>71</v>
      </c>
      <c r="H105" s="89"/>
      <c r="I105" s="89"/>
      <c r="J105" s="89"/>
      <c r="K105" s="89"/>
      <c r="L105" s="89"/>
      <c r="M105" s="90"/>
      <c r="N105" s="76">
        <f>SUM(N106:N107)</f>
        <v>0</v>
      </c>
    </row>
    <row r="106" spans="4:14" s="77" customFormat="1" ht="14.25" customHeight="1" outlineLevel="4" x14ac:dyDescent="0.2">
      <c r="D106" s="78"/>
      <c r="E106" s="79"/>
      <c r="F106" s="80"/>
      <c r="G106" s="81"/>
      <c r="H106" s="159" t="s">
        <v>291</v>
      </c>
      <c r="I106" s="82"/>
      <c r="J106" s="83"/>
      <c r="K106" s="84">
        <v>0</v>
      </c>
      <c r="L106" s="85" t="s">
        <v>298</v>
      </c>
      <c r="M106" s="86">
        <v>0</v>
      </c>
      <c r="N106" s="87">
        <f>K106*M106</f>
        <v>0</v>
      </c>
    </row>
    <row r="107" spans="4:14" s="77" customFormat="1" ht="14.25" customHeight="1" outlineLevel="4" x14ac:dyDescent="0.2">
      <c r="D107" s="78"/>
      <c r="E107" s="79"/>
      <c r="F107" s="80"/>
      <c r="G107" s="81"/>
      <c r="H107" s="159" t="s">
        <v>292</v>
      </c>
      <c r="I107" s="82"/>
      <c r="J107" s="83"/>
      <c r="K107" s="84">
        <v>0</v>
      </c>
      <c r="L107" s="85" t="s">
        <v>298</v>
      </c>
      <c r="M107" s="86">
        <v>0</v>
      </c>
      <c r="N107" s="87">
        <f>K107*M107</f>
        <v>0</v>
      </c>
    </row>
    <row r="108" spans="4:14" ht="14.25" customHeight="1" outlineLevel="3" x14ac:dyDescent="0.25">
      <c r="D108" s="35"/>
      <c r="E108" s="41"/>
      <c r="F108" s="74" t="s">
        <v>72</v>
      </c>
      <c r="G108" s="75" t="s">
        <v>73</v>
      </c>
      <c r="H108" s="89"/>
      <c r="I108" s="89"/>
      <c r="J108" s="89"/>
      <c r="K108" s="89"/>
      <c r="L108" s="89"/>
      <c r="M108" s="90"/>
      <c r="N108" s="76">
        <f>SUM(N109:N110)</f>
        <v>0</v>
      </c>
    </row>
    <row r="109" spans="4:14" s="77" customFormat="1" ht="14.25" customHeight="1" outlineLevel="4" x14ac:dyDescent="0.2">
      <c r="D109" s="78"/>
      <c r="E109" s="79"/>
      <c r="F109" s="80"/>
      <c r="G109" s="81"/>
      <c r="H109" s="159" t="s">
        <v>291</v>
      </c>
      <c r="I109" s="82"/>
      <c r="J109" s="83"/>
      <c r="K109" s="84">
        <v>0</v>
      </c>
      <c r="L109" s="85" t="s">
        <v>298</v>
      </c>
      <c r="M109" s="86">
        <v>0</v>
      </c>
      <c r="N109" s="87">
        <f>K109*M109</f>
        <v>0</v>
      </c>
    </row>
    <row r="110" spans="4:14" s="77" customFormat="1" ht="14.25" customHeight="1" outlineLevel="4" x14ac:dyDescent="0.2">
      <c r="D110" s="78"/>
      <c r="E110" s="79"/>
      <c r="F110" s="80"/>
      <c r="G110" s="81"/>
      <c r="H110" s="159" t="s">
        <v>292</v>
      </c>
      <c r="I110" s="82"/>
      <c r="J110" s="83"/>
      <c r="K110" s="84">
        <v>0</v>
      </c>
      <c r="L110" s="85" t="s">
        <v>298</v>
      </c>
      <c r="M110" s="86">
        <v>0</v>
      </c>
      <c r="N110" s="87">
        <f>K110*M110</f>
        <v>0</v>
      </c>
    </row>
    <row r="111" spans="4:14" ht="14.25" customHeight="1" outlineLevel="3" x14ac:dyDescent="0.25">
      <c r="D111" s="35"/>
      <c r="E111" s="41"/>
      <c r="F111" s="74" t="s">
        <v>74</v>
      </c>
      <c r="G111" s="75" t="s">
        <v>75</v>
      </c>
      <c r="H111" s="89"/>
      <c r="I111" s="89"/>
      <c r="J111" s="89"/>
      <c r="K111" s="89"/>
      <c r="L111" s="89"/>
      <c r="M111" s="90"/>
      <c r="N111" s="76">
        <f>SUM(N112:N113)</f>
        <v>0</v>
      </c>
    </row>
    <row r="112" spans="4:14" s="77" customFormat="1" ht="14.25" customHeight="1" outlineLevel="4" x14ac:dyDescent="0.2">
      <c r="D112" s="78"/>
      <c r="E112" s="79"/>
      <c r="F112" s="80"/>
      <c r="G112" s="81"/>
      <c r="H112" s="159" t="s">
        <v>291</v>
      </c>
      <c r="I112" s="82"/>
      <c r="J112" s="83"/>
      <c r="K112" s="84">
        <v>0</v>
      </c>
      <c r="L112" s="85" t="s">
        <v>298</v>
      </c>
      <c r="M112" s="86">
        <v>0</v>
      </c>
      <c r="N112" s="87">
        <f>K112*M112</f>
        <v>0</v>
      </c>
    </row>
    <row r="113" spans="4:14" s="77" customFormat="1" ht="14.25" customHeight="1" outlineLevel="4" x14ac:dyDescent="0.2">
      <c r="D113" s="78"/>
      <c r="E113" s="79"/>
      <c r="F113" s="80"/>
      <c r="G113" s="81"/>
      <c r="H113" s="159" t="s">
        <v>292</v>
      </c>
      <c r="I113" s="82"/>
      <c r="J113" s="83"/>
      <c r="K113" s="84">
        <v>0</v>
      </c>
      <c r="L113" s="85" t="s">
        <v>298</v>
      </c>
      <c r="M113" s="86">
        <v>0</v>
      </c>
      <c r="N113" s="87">
        <f>K113*M113</f>
        <v>0</v>
      </c>
    </row>
    <row r="114" spans="4:14" ht="14.25" customHeight="1" outlineLevel="2" x14ac:dyDescent="0.25">
      <c r="D114" s="35"/>
      <c r="E114" s="41" t="s">
        <v>32</v>
      </c>
      <c r="F114" s="107"/>
      <c r="G114" s="70" t="s">
        <v>76</v>
      </c>
      <c r="H114" s="91"/>
      <c r="I114" s="91"/>
      <c r="J114" s="91"/>
      <c r="K114" s="71"/>
      <c r="L114" s="70"/>
      <c r="M114" s="72"/>
      <c r="N114" s="73">
        <f>SUM(N115:N126)/2</f>
        <v>0</v>
      </c>
    </row>
    <row r="115" spans="4:14" ht="14.25" customHeight="1" outlineLevel="3" x14ac:dyDescent="0.25">
      <c r="D115" s="35"/>
      <c r="E115" s="41"/>
      <c r="F115" s="74" t="s">
        <v>52</v>
      </c>
      <c r="G115" s="75" t="s">
        <v>77</v>
      </c>
      <c r="H115" s="89"/>
      <c r="I115" s="89"/>
      <c r="J115" s="89"/>
      <c r="K115" s="89"/>
      <c r="L115" s="89"/>
      <c r="M115" s="90"/>
      <c r="N115" s="76">
        <f>SUM(N116:N117)</f>
        <v>0</v>
      </c>
    </row>
    <row r="116" spans="4:14" s="77" customFormat="1" ht="14.25" customHeight="1" outlineLevel="4" x14ac:dyDescent="0.2">
      <c r="D116" s="78"/>
      <c r="E116" s="79"/>
      <c r="F116" s="80"/>
      <c r="G116" s="81"/>
      <c r="H116" s="159" t="s">
        <v>291</v>
      </c>
      <c r="I116" s="82"/>
      <c r="J116" s="83"/>
      <c r="K116" s="84">
        <v>0</v>
      </c>
      <c r="L116" s="85" t="s">
        <v>298</v>
      </c>
      <c r="M116" s="86">
        <v>0</v>
      </c>
      <c r="N116" s="87">
        <f>K116*M116</f>
        <v>0</v>
      </c>
    </row>
    <row r="117" spans="4:14" s="77" customFormat="1" ht="14.25" customHeight="1" outlineLevel="4" x14ac:dyDescent="0.2">
      <c r="D117" s="78"/>
      <c r="E117" s="79"/>
      <c r="F117" s="80"/>
      <c r="G117" s="81"/>
      <c r="H117" s="159" t="s">
        <v>292</v>
      </c>
      <c r="I117" s="82"/>
      <c r="J117" s="83"/>
      <c r="K117" s="84">
        <v>0</v>
      </c>
      <c r="L117" s="85" t="s">
        <v>298</v>
      </c>
      <c r="M117" s="86">
        <v>0</v>
      </c>
      <c r="N117" s="87">
        <f>K117*M117</f>
        <v>0</v>
      </c>
    </row>
    <row r="118" spans="4:14" ht="14.25" customHeight="1" outlineLevel="3" x14ac:dyDescent="0.25">
      <c r="D118" s="35"/>
      <c r="E118" s="41"/>
      <c r="F118" s="74" t="s">
        <v>78</v>
      </c>
      <c r="G118" s="75" t="s">
        <v>79</v>
      </c>
      <c r="H118" s="89"/>
      <c r="I118" s="89"/>
      <c r="J118" s="89"/>
      <c r="K118" s="89"/>
      <c r="L118" s="89"/>
      <c r="M118" s="90"/>
      <c r="N118" s="76">
        <f>SUM(N119:N120)</f>
        <v>0</v>
      </c>
    </row>
    <row r="119" spans="4:14" s="77" customFormat="1" ht="14.25" customHeight="1" outlineLevel="4" x14ac:dyDescent="0.2">
      <c r="D119" s="78"/>
      <c r="E119" s="79"/>
      <c r="F119" s="80"/>
      <c r="G119" s="81"/>
      <c r="H119" s="159" t="s">
        <v>291</v>
      </c>
      <c r="I119" s="82"/>
      <c r="J119" s="83"/>
      <c r="K119" s="84">
        <v>0</v>
      </c>
      <c r="L119" s="85" t="s">
        <v>298</v>
      </c>
      <c r="M119" s="86">
        <v>0</v>
      </c>
      <c r="N119" s="87">
        <f>K119*M119</f>
        <v>0</v>
      </c>
    </row>
    <row r="120" spans="4:14" s="77" customFormat="1" ht="14.25" customHeight="1" outlineLevel="4" x14ac:dyDescent="0.2">
      <c r="D120" s="78"/>
      <c r="E120" s="79"/>
      <c r="F120" s="80"/>
      <c r="G120" s="81"/>
      <c r="H120" s="159" t="s">
        <v>292</v>
      </c>
      <c r="I120" s="82"/>
      <c r="J120" s="83"/>
      <c r="K120" s="84">
        <v>0</v>
      </c>
      <c r="L120" s="85" t="s">
        <v>298</v>
      </c>
      <c r="M120" s="86">
        <v>0</v>
      </c>
      <c r="N120" s="87">
        <f>K120*M120</f>
        <v>0</v>
      </c>
    </row>
    <row r="121" spans="4:14" ht="14.25" customHeight="1" outlineLevel="3" x14ac:dyDescent="0.25">
      <c r="D121" s="35"/>
      <c r="E121" s="41"/>
      <c r="F121" s="74" t="s">
        <v>80</v>
      </c>
      <c r="G121" s="75" t="s">
        <v>81</v>
      </c>
      <c r="H121" s="89"/>
      <c r="I121" s="89"/>
      <c r="J121" s="89"/>
      <c r="K121" s="89"/>
      <c r="L121" s="89"/>
      <c r="M121" s="90"/>
      <c r="N121" s="76">
        <f>SUM(N122:N123)</f>
        <v>0</v>
      </c>
    </row>
    <row r="122" spans="4:14" s="77" customFormat="1" ht="14.25" customHeight="1" outlineLevel="4" x14ac:dyDescent="0.2">
      <c r="D122" s="78"/>
      <c r="E122" s="79"/>
      <c r="F122" s="80"/>
      <c r="G122" s="81"/>
      <c r="H122" s="159" t="s">
        <v>291</v>
      </c>
      <c r="I122" s="82"/>
      <c r="J122" s="83"/>
      <c r="K122" s="84">
        <v>0</v>
      </c>
      <c r="L122" s="85" t="s">
        <v>298</v>
      </c>
      <c r="M122" s="86">
        <v>0</v>
      </c>
      <c r="N122" s="87">
        <f>K122*M122</f>
        <v>0</v>
      </c>
    </row>
    <row r="123" spans="4:14" s="77" customFormat="1" ht="14.25" customHeight="1" outlineLevel="4" x14ac:dyDescent="0.2">
      <c r="D123" s="78"/>
      <c r="E123" s="79"/>
      <c r="F123" s="80"/>
      <c r="G123" s="81"/>
      <c r="H123" s="159" t="s">
        <v>292</v>
      </c>
      <c r="I123" s="82"/>
      <c r="J123" s="83"/>
      <c r="K123" s="84">
        <v>0</v>
      </c>
      <c r="L123" s="85" t="s">
        <v>298</v>
      </c>
      <c r="M123" s="86">
        <v>0</v>
      </c>
      <c r="N123" s="87">
        <f>K123*M123</f>
        <v>0</v>
      </c>
    </row>
    <row r="124" spans="4:14" ht="14.25" customHeight="1" outlineLevel="3" x14ac:dyDescent="0.25">
      <c r="D124" s="35"/>
      <c r="E124" s="41"/>
      <c r="F124" s="74" t="s">
        <v>82</v>
      </c>
      <c r="G124" s="75" t="s">
        <v>83</v>
      </c>
      <c r="H124" s="89"/>
      <c r="I124" s="89"/>
      <c r="J124" s="89"/>
      <c r="K124" s="89"/>
      <c r="L124" s="89"/>
      <c r="M124" s="90"/>
      <c r="N124" s="76">
        <f>SUM(N125:N126)</f>
        <v>0</v>
      </c>
    </row>
    <row r="125" spans="4:14" s="77" customFormat="1" ht="14.25" customHeight="1" outlineLevel="4" x14ac:dyDescent="0.2">
      <c r="D125" s="78"/>
      <c r="E125" s="79"/>
      <c r="F125" s="80"/>
      <c r="G125" s="81"/>
      <c r="H125" s="159" t="s">
        <v>291</v>
      </c>
      <c r="I125" s="82"/>
      <c r="J125" s="83"/>
      <c r="K125" s="84">
        <v>0</v>
      </c>
      <c r="L125" s="85" t="s">
        <v>298</v>
      </c>
      <c r="M125" s="86">
        <v>0</v>
      </c>
      <c r="N125" s="87">
        <f>K125*M125</f>
        <v>0</v>
      </c>
    </row>
    <row r="126" spans="4:14" s="77" customFormat="1" ht="14.25" customHeight="1" outlineLevel="4" x14ac:dyDescent="0.2">
      <c r="D126" s="78"/>
      <c r="E126" s="79"/>
      <c r="F126" s="80"/>
      <c r="G126" s="81"/>
      <c r="H126" s="159" t="s">
        <v>292</v>
      </c>
      <c r="I126" s="82"/>
      <c r="J126" s="83"/>
      <c r="K126" s="84">
        <v>0</v>
      </c>
      <c r="L126" s="85" t="s">
        <v>298</v>
      </c>
      <c r="M126" s="86">
        <v>0</v>
      </c>
      <c r="N126" s="87">
        <f>K126*M126</f>
        <v>0</v>
      </c>
    </row>
    <row r="127" spans="4:14" ht="14.25" customHeight="1" outlineLevel="2" x14ac:dyDescent="0.25">
      <c r="D127" s="35"/>
      <c r="E127" s="41" t="s">
        <v>33</v>
      </c>
      <c r="F127" s="107"/>
      <c r="G127" s="70" t="s">
        <v>84</v>
      </c>
      <c r="H127" s="91"/>
      <c r="I127" s="91"/>
      <c r="J127" s="91"/>
      <c r="K127" s="71"/>
      <c r="L127" s="70"/>
      <c r="M127" s="72"/>
      <c r="N127" s="73">
        <f>SUM(N128:N136)/2</f>
        <v>0</v>
      </c>
    </row>
    <row r="128" spans="4:14" ht="14.25" customHeight="1" outlineLevel="3" x14ac:dyDescent="0.25">
      <c r="D128" s="35"/>
      <c r="E128" s="41"/>
      <c r="F128" s="74" t="s">
        <v>85</v>
      </c>
      <c r="G128" s="75" t="s">
        <v>86</v>
      </c>
      <c r="H128" s="89"/>
      <c r="I128" s="89"/>
      <c r="J128" s="89"/>
      <c r="K128" s="89"/>
      <c r="L128" s="89"/>
      <c r="M128" s="90"/>
      <c r="N128" s="76">
        <f>SUM(N129:N130)</f>
        <v>0</v>
      </c>
    </row>
    <row r="129" spans="4:14" s="77" customFormat="1" ht="14.25" customHeight="1" outlineLevel="4" x14ac:dyDescent="0.2">
      <c r="D129" s="78"/>
      <c r="E129" s="79"/>
      <c r="F129" s="80"/>
      <c r="G129" s="81"/>
      <c r="H129" s="159" t="s">
        <v>291</v>
      </c>
      <c r="I129" s="82"/>
      <c r="J129" s="83"/>
      <c r="K129" s="84">
        <v>0</v>
      </c>
      <c r="L129" s="85" t="s">
        <v>298</v>
      </c>
      <c r="M129" s="86">
        <v>0</v>
      </c>
      <c r="N129" s="87">
        <f>K129*M129</f>
        <v>0</v>
      </c>
    </row>
    <row r="130" spans="4:14" s="77" customFormat="1" ht="14.25" customHeight="1" outlineLevel="4" x14ac:dyDescent="0.2">
      <c r="D130" s="78"/>
      <c r="E130" s="79"/>
      <c r="F130" s="80"/>
      <c r="G130" s="81"/>
      <c r="H130" s="159" t="s">
        <v>292</v>
      </c>
      <c r="I130" s="82"/>
      <c r="J130" s="83"/>
      <c r="K130" s="84">
        <v>0</v>
      </c>
      <c r="L130" s="85" t="s">
        <v>298</v>
      </c>
      <c r="M130" s="86">
        <v>0</v>
      </c>
      <c r="N130" s="87">
        <f>K130*M130</f>
        <v>0</v>
      </c>
    </row>
    <row r="131" spans="4:14" ht="14.25" customHeight="1" outlineLevel="3" x14ac:dyDescent="0.25">
      <c r="D131" s="35"/>
      <c r="E131" s="41"/>
      <c r="F131" s="74" t="s">
        <v>87</v>
      </c>
      <c r="G131" s="75" t="s">
        <v>88</v>
      </c>
      <c r="H131" s="89"/>
      <c r="I131" s="89"/>
      <c r="J131" s="89"/>
      <c r="K131" s="89"/>
      <c r="L131" s="89"/>
      <c r="M131" s="90"/>
      <c r="N131" s="76">
        <f>SUM(N132:N133)</f>
        <v>0</v>
      </c>
    </row>
    <row r="132" spans="4:14" s="77" customFormat="1" ht="14.25" customHeight="1" outlineLevel="4" x14ac:dyDescent="0.2">
      <c r="D132" s="78"/>
      <c r="E132" s="79"/>
      <c r="F132" s="80"/>
      <c r="G132" s="81"/>
      <c r="H132" s="159" t="s">
        <v>291</v>
      </c>
      <c r="I132" s="82"/>
      <c r="J132" s="83"/>
      <c r="K132" s="84">
        <v>0</v>
      </c>
      <c r="L132" s="85" t="s">
        <v>298</v>
      </c>
      <c r="M132" s="86">
        <v>0</v>
      </c>
      <c r="N132" s="87">
        <f>K132*M132</f>
        <v>0</v>
      </c>
    </row>
    <row r="133" spans="4:14" s="77" customFormat="1" ht="14.25" customHeight="1" outlineLevel="4" x14ac:dyDescent="0.2">
      <c r="D133" s="78"/>
      <c r="E133" s="79"/>
      <c r="F133" s="80"/>
      <c r="G133" s="81"/>
      <c r="H133" s="159" t="s">
        <v>292</v>
      </c>
      <c r="I133" s="82"/>
      <c r="J133" s="83"/>
      <c r="K133" s="84">
        <v>0</v>
      </c>
      <c r="L133" s="85" t="s">
        <v>298</v>
      </c>
      <c r="M133" s="86">
        <v>0</v>
      </c>
      <c r="N133" s="87">
        <f>K133*M133</f>
        <v>0</v>
      </c>
    </row>
    <row r="134" spans="4:14" ht="14.25" customHeight="1" outlineLevel="3" x14ac:dyDescent="0.25">
      <c r="D134" s="35"/>
      <c r="E134" s="41"/>
      <c r="F134" s="74" t="s">
        <v>89</v>
      </c>
      <c r="G134" s="75" t="s">
        <v>90</v>
      </c>
      <c r="H134" s="89"/>
      <c r="I134" s="89"/>
      <c r="J134" s="89"/>
      <c r="K134" s="89"/>
      <c r="L134" s="89"/>
      <c r="M134" s="90"/>
      <c r="N134" s="76">
        <f>SUM(N135:N136)</f>
        <v>0</v>
      </c>
    </row>
    <row r="135" spans="4:14" s="77" customFormat="1" ht="14.25" customHeight="1" outlineLevel="4" x14ac:dyDescent="0.2">
      <c r="D135" s="78"/>
      <c r="E135" s="79"/>
      <c r="F135" s="80"/>
      <c r="G135" s="81"/>
      <c r="H135" s="159" t="s">
        <v>291</v>
      </c>
      <c r="I135" s="82"/>
      <c r="J135" s="83"/>
      <c r="K135" s="84">
        <v>0</v>
      </c>
      <c r="L135" s="85" t="s">
        <v>298</v>
      </c>
      <c r="M135" s="86">
        <v>0</v>
      </c>
      <c r="N135" s="87">
        <f>K135*M135</f>
        <v>0</v>
      </c>
    </row>
    <row r="136" spans="4:14" s="77" customFormat="1" ht="14.25" customHeight="1" outlineLevel="4" x14ac:dyDescent="0.2">
      <c r="D136" s="78"/>
      <c r="E136" s="79"/>
      <c r="F136" s="80"/>
      <c r="G136" s="81"/>
      <c r="H136" s="159" t="s">
        <v>292</v>
      </c>
      <c r="I136" s="82"/>
      <c r="J136" s="83"/>
      <c r="K136" s="84">
        <v>0</v>
      </c>
      <c r="L136" s="85" t="s">
        <v>298</v>
      </c>
      <c r="M136" s="86">
        <v>0</v>
      </c>
      <c r="N136" s="87">
        <f>K136*M136</f>
        <v>0</v>
      </c>
    </row>
    <row r="137" spans="4:14" ht="14.25" customHeight="1" outlineLevel="2" x14ac:dyDescent="0.25">
      <c r="D137" s="35"/>
      <c r="E137" s="41" t="s">
        <v>34</v>
      </c>
      <c r="F137" s="107"/>
      <c r="G137" s="70" t="s">
        <v>91</v>
      </c>
      <c r="H137" s="91"/>
      <c r="I137" s="91"/>
      <c r="J137" s="91"/>
      <c r="K137" s="71"/>
      <c r="L137" s="70"/>
      <c r="M137" s="72"/>
      <c r="N137" s="73">
        <f>SUM(N138:N140)/2</f>
        <v>0</v>
      </c>
    </row>
    <row r="138" spans="4:14" ht="14.25" customHeight="1" outlineLevel="3" x14ac:dyDescent="0.25">
      <c r="D138" s="35"/>
      <c r="E138" s="41"/>
      <c r="F138" s="74" t="s">
        <v>92</v>
      </c>
      <c r="G138" s="75" t="s">
        <v>93</v>
      </c>
      <c r="H138" s="89"/>
      <c r="I138" s="89"/>
      <c r="J138" s="89"/>
      <c r="K138" s="89"/>
      <c r="L138" s="89"/>
      <c r="M138" s="90"/>
      <c r="N138" s="76">
        <f>SUM(N139:N140)</f>
        <v>0</v>
      </c>
    </row>
    <row r="139" spans="4:14" s="77" customFormat="1" ht="14.25" customHeight="1" outlineLevel="4" x14ac:dyDescent="0.2">
      <c r="D139" s="78"/>
      <c r="E139" s="79"/>
      <c r="F139" s="80"/>
      <c r="G139" s="81"/>
      <c r="H139" s="159" t="s">
        <v>291</v>
      </c>
      <c r="I139" s="82"/>
      <c r="J139" s="83"/>
      <c r="K139" s="84">
        <v>0</v>
      </c>
      <c r="L139" s="85" t="s">
        <v>298</v>
      </c>
      <c r="M139" s="86">
        <v>0</v>
      </c>
      <c r="N139" s="87">
        <f>K139*M139</f>
        <v>0</v>
      </c>
    </row>
    <row r="140" spans="4:14" s="77" customFormat="1" ht="14.25" customHeight="1" outlineLevel="4" x14ac:dyDescent="0.2">
      <c r="D140" s="78"/>
      <c r="E140" s="79"/>
      <c r="F140" s="80"/>
      <c r="G140" s="81"/>
      <c r="H140" s="159" t="s">
        <v>292</v>
      </c>
      <c r="I140" s="82"/>
      <c r="J140" s="83"/>
      <c r="K140" s="84">
        <v>0</v>
      </c>
      <c r="L140" s="85" t="s">
        <v>298</v>
      </c>
      <c r="M140" s="86">
        <v>0</v>
      </c>
      <c r="N140" s="87">
        <f>K140*M140</f>
        <v>0</v>
      </c>
    </row>
    <row r="141" spans="4:14" ht="14.25" customHeight="1" outlineLevel="2" x14ac:dyDescent="0.25">
      <c r="D141" s="35"/>
      <c r="E141" s="41"/>
      <c r="F141" s="108"/>
      <c r="G141" s="96"/>
      <c r="H141" s="91"/>
      <c r="I141" s="91"/>
      <c r="J141" s="97"/>
      <c r="K141" s="91"/>
      <c r="L141" s="97"/>
      <c r="M141" s="92"/>
      <c r="N141" s="98"/>
    </row>
    <row r="142" spans="4:14" ht="14.25" customHeight="1" outlineLevel="1" x14ac:dyDescent="0.25">
      <c r="D142" s="35">
        <v>2</v>
      </c>
      <c r="E142" s="41"/>
      <c r="F142" s="41"/>
      <c r="G142" s="65" t="s">
        <v>94</v>
      </c>
      <c r="H142" s="94"/>
      <c r="I142" s="94"/>
      <c r="J142" s="95"/>
      <c r="K142" s="105"/>
      <c r="L142" s="95"/>
      <c r="M142" s="106"/>
      <c r="N142" s="69">
        <f>SUM(N143:N201)/3</f>
        <v>0</v>
      </c>
    </row>
    <row r="143" spans="4:14" ht="14.25" customHeight="1" outlineLevel="2" x14ac:dyDescent="0.25">
      <c r="D143" s="35"/>
      <c r="E143" s="41" t="s">
        <v>16</v>
      </c>
      <c r="F143" s="107"/>
      <c r="G143" s="70" t="s">
        <v>95</v>
      </c>
      <c r="H143" s="91"/>
      <c r="I143" s="91"/>
      <c r="J143" s="91"/>
      <c r="K143" s="71"/>
      <c r="L143" s="70"/>
      <c r="M143" s="72"/>
      <c r="N143" s="73">
        <f>SUM(N144:N155)/2</f>
        <v>0</v>
      </c>
    </row>
    <row r="144" spans="4:14" ht="14.25" customHeight="1" outlineLevel="3" x14ac:dyDescent="0.25">
      <c r="D144" s="35"/>
      <c r="E144" s="41"/>
      <c r="F144" s="74" t="s">
        <v>96</v>
      </c>
      <c r="G144" s="75" t="s">
        <v>97</v>
      </c>
      <c r="H144" s="89"/>
      <c r="I144" s="89"/>
      <c r="J144" s="89"/>
      <c r="K144" s="89"/>
      <c r="L144" s="89"/>
      <c r="M144" s="90"/>
      <c r="N144" s="76">
        <f>SUM(N145:N146)</f>
        <v>0</v>
      </c>
    </row>
    <row r="145" spans="4:14" s="77" customFormat="1" ht="14.25" customHeight="1" outlineLevel="4" x14ac:dyDescent="0.2">
      <c r="D145" s="78"/>
      <c r="E145" s="79"/>
      <c r="F145" s="80"/>
      <c r="G145" s="81"/>
      <c r="H145" s="159" t="s">
        <v>291</v>
      </c>
      <c r="I145" s="82"/>
      <c r="J145" s="83"/>
      <c r="K145" s="84">
        <v>0</v>
      </c>
      <c r="L145" s="85" t="s">
        <v>298</v>
      </c>
      <c r="M145" s="86">
        <v>0</v>
      </c>
      <c r="N145" s="87">
        <f>K145*M145</f>
        <v>0</v>
      </c>
    </row>
    <row r="146" spans="4:14" s="77" customFormat="1" ht="14.25" customHeight="1" outlineLevel="4" x14ac:dyDescent="0.2">
      <c r="D146" s="78"/>
      <c r="E146" s="79"/>
      <c r="F146" s="80"/>
      <c r="G146" s="81"/>
      <c r="H146" s="159" t="s">
        <v>292</v>
      </c>
      <c r="I146" s="82"/>
      <c r="J146" s="83"/>
      <c r="K146" s="84">
        <v>0</v>
      </c>
      <c r="L146" s="85" t="s">
        <v>298</v>
      </c>
      <c r="M146" s="86">
        <v>0</v>
      </c>
      <c r="N146" s="87">
        <f>K146*M146</f>
        <v>0</v>
      </c>
    </row>
    <row r="147" spans="4:14" ht="14.25" customHeight="1" outlineLevel="3" x14ac:dyDescent="0.25">
      <c r="D147" s="35"/>
      <c r="E147" s="41"/>
      <c r="F147" s="74" t="s">
        <v>98</v>
      </c>
      <c r="G147" s="75" t="s">
        <v>99</v>
      </c>
      <c r="H147" s="89"/>
      <c r="I147" s="89"/>
      <c r="J147" s="89"/>
      <c r="K147" s="89"/>
      <c r="L147" s="89"/>
      <c r="M147" s="90"/>
      <c r="N147" s="76">
        <f>SUM(N148:N149)</f>
        <v>0</v>
      </c>
    </row>
    <row r="148" spans="4:14" s="77" customFormat="1" ht="14.25" customHeight="1" outlineLevel="4" x14ac:dyDescent="0.2">
      <c r="D148" s="78"/>
      <c r="E148" s="79"/>
      <c r="F148" s="80"/>
      <c r="G148" s="81"/>
      <c r="H148" s="159" t="s">
        <v>291</v>
      </c>
      <c r="I148" s="82"/>
      <c r="J148" s="83"/>
      <c r="K148" s="84">
        <v>0</v>
      </c>
      <c r="L148" s="85" t="s">
        <v>298</v>
      </c>
      <c r="M148" s="86">
        <v>0</v>
      </c>
      <c r="N148" s="87">
        <f>K148*M148</f>
        <v>0</v>
      </c>
    </row>
    <row r="149" spans="4:14" s="77" customFormat="1" ht="14.25" customHeight="1" outlineLevel="4" x14ac:dyDescent="0.2">
      <c r="D149" s="78"/>
      <c r="E149" s="79"/>
      <c r="F149" s="80"/>
      <c r="G149" s="81"/>
      <c r="H149" s="159" t="s">
        <v>292</v>
      </c>
      <c r="I149" s="82"/>
      <c r="J149" s="83"/>
      <c r="K149" s="84">
        <v>0</v>
      </c>
      <c r="L149" s="85" t="s">
        <v>298</v>
      </c>
      <c r="M149" s="86">
        <v>0</v>
      </c>
      <c r="N149" s="87">
        <f>K149*M149</f>
        <v>0</v>
      </c>
    </row>
    <row r="150" spans="4:14" ht="14.25" customHeight="1" outlineLevel="3" x14ac:dyDescent="0.25">
      <c r="D150" s="35"/>
      <c r="E150" s="41"/>
      <c r="F150" s="74" t="s">
        <v>100</v>
      </c>
      <c r="G150" s="75" t="s">
        <v>101</v>
      </c>
      <c r="H150" s="89"/>
      <c r="I150" s="89"/>
      <c r="J150" s="89"/>
      <c r="K150" s="89"/>
      <c r="L150" s="89"/>
      <c r="M150" s="90"/>
      <c r="N150" s="76">
        <f>SUM(N151:N152)</f>
        <v>0</v>
      </c>
    </row>
    <row r="151" spans="4:14" s="77" customFormat="1" ht="14.25" customHeight="1" outlineLevel="4" x14ac:dyDescent="0.2">
      <c r="D151" s="78"/>
      <c r="E151" s="79"/>
      <c r="F151" s="80"/>
      <c r="G151" s="81"/>
      <c r="H151" s="159" t="s">
        <v>291</v>
      </c>
      <c r="I151" s="82"/>
      <c r="J151" s="83"/>
      <c r="K151" s="84">
        <v>0</v>
      </c>
      <c r="L151" s="85" t="s">
        <v>298</v>
      </c>
      <c r="M151" s="86">
        <v>0</v>
      </c>
      <c r="N151" s="87">
        <f>K151*M151</f>
        <v>0</v>
      </c>
    </row>
    <row r="152" spans="4:14" s="77" customFormat="1" ht="14.25" customHeight="1" outlineLevel="4" x14ac:dyDescent="0.2">
      <c r="D152" s="78"/>
      <c r="E152" s="79"/>
      <c r="F152" s="80"/>
      <c r="G152" s="81"/>
      <c r="H152" s="159" t="s">
        <v>292</v>
      </c>
      <c r="I152" s="82"/>
      <c r="J152" s="83"/>
      <c r="K152" s="84">
        <v>0</v>
      </c>
      <c r="L152" s="85" t="s">
        <v>298</v>
      </c>
      <c r="M152" s="86">
        <v>0</v>
      </c>
      <c r="N152" s="87">
        <f>K152*M152</f>
        <v>0</v>
      </c>
    </row>
    <row r="153" spans="4:14" ht="14.25" customHeight="1" outlineLevel="3" x14ac:dyDescent="0.25">
      <c r="D153" s="35"/>
      <c r="E153" s="41"/>
      <c r="F153" s="74" t="s">
        <v>102</v>
      </c>
      <c r="G153" s="75" t="s">
        <v>103</v>
      </c>
      <c r="H153" s="89"/>
      <c r="I153" s="89"/>
      <c r="J153" s="89"/>
      <c r="K153" s="89"/>
      <c r="L153" s="89"/>
      <c r="M153" s="90"/>
      <c r="N153" s="76">
        <f>SUM(N154:N155)</f>
        <v>0</v>
      </c>
    </row>
    <row r="154" spans="4:14" s="77" customFormat="1" ht="14.25" customHeight="1" outlineLevel="4" x14ac:dyDescent="0.2">
      <c r="D154" s="78"/>
      <c r="E154" s="79"/>
      <c r="F154" s="80"/>
      <c r="G154" s="81"/>
      <c r="H154" s="159" t="s">
        <v>291</v>
      </c>
      <c r="I154" s="82"/>
      <c r="J154" s="83"/>
      <c r="K154" s="84">
        <v>0</v>
      </c>
      <c r="L154" s="85" t="s">
        <v>298</v>
      </c>
      <c r="M154" s="86">
        <v>0</v>
      </c>
      <c r="N154" s="87">
        <f>K154*M154</f>
        <v>0</v>
      </c>
    </row>
    <row r="155" spans="4:14" s="77" customFormat="1" ht="14.25" customHeight="1" outlineLevel="4" x14ac:dyDescent="0.2">
      <c r="D155" s="78"/>
      <c r="E155" s="79"/>
      <c r="F155" s="80"/>
      <c r="G155" s="81"/>
      <c r="H155" s="159" t="s">
        <v>292</v>
      </c>
      <c r="I155" s="82"/>
      <c r="J155" s="83"/>
      <c r="K155" s="84">
        <v>0</v>
      </c>
      <c r="L155" s="85" t="s">
        <v>298</v>
      </c>
      <c r="M155" s="86">
        <v>0</v>
      </c>
      <c r="N155" s="87">
        <f>K155*M155</f>
        <v>0</v>
      </c>
    </row>
    <row r="156" spans="4:14" ht="14.25" customHeight="1" outlineLevel="2" x14ac:dyDescent="0.25">
      <c r="D156" s="35"/>
      <c r="E156" s="41" t="s">
        <v>19</v>
      </c>
      <c r="F156" s="107"/>
      <c r="G156" s="70" t="s">
        <v>104</v>
      </c>
      <c r="H156" s="91"/>
      <c r="I156" s="91"/>
      <c r="J156" s="91"/>
      <c r="K156" s="71"/>
      <c r="L156" s="70"/>
      <c r="M156" s="72"/>
      <c r="N156" s="73">
        <f>SUM(N157:N165)/2</f>
        <v>0</v>
      </c>
    </row>
    <row r="157" spans="4:14" ht="14.25" customHeight="1" outlineLevel="3" x14ac:dyDescent="0.25">
      <c r="D157" s="35"/>
      <c r="E157" s="41"/>
      <c r="F157" s="74" t="s">
        <v>105</v>
      </c>
      <c r="G157" s="75" t="s">
        <v>106</v>
      </c>
      <c r="H157" s="89"/>
      <c r="I157" s="89"/>
      <c r="J157" s="89"/>
      <c r="K157" s="89"/>
      <c r="L157" s="89"/>
      <c r="M157" s="90"/>
      <c r="N157" s="76">
        <f>SUM(N158:N159)</f>
        <v>0</v>
      </c>
    </row>
    <row r="158" spans="4:14" s="77" customFormat="1" ht="14.25" customHeight="1" outlineLevel="4" x14ac:dyDescent="0.2">
      <c r="D158" s="78"/>
      <c r="E158" s="79"/>
      <c r="F158" s="80"/>
      <c r="G158" s="81"/>
      <c r="H158" s="159" t="s">
        <v>291</v>
      </c>
      <c r="I158" s="82"/>
      <c r="J158" s="83"/>
      <c r="K158" s="84">
        <v>0</v>
      </c>
      <c r="L158" s="85" t="s">
        <v>298</v>
      </c>
      <c r="M158" s="86">
        <v>0</v>
      </c>
      <c r="N158" s="87">
        <f>K158*M158</f>
        <v>0</v>
      </c>
    </row>
    <row r="159" spans="4:14" s="77" customFormat="1" ht="14.25" customHeight="1" outlineLevel="4" x14ac:dyDescent="0.2">
      <c r="D159" s="78"/>
      <c r="E159" s="79"/>
      <c r="F159" s="80"/>
      <c r="G159" s="81"/>
      <c r="H159" s="159" t="s">
        <v>292</v>
      </c>
      <c r="I159" s="82"/>
      <c r="J159" s="83"/>
      <c r="K159" s="84">
        <v>0</v>
      </c>
      <c r="L159" s="85" t="s">
        <v>298</v>
      </c>
      <c r="M159" s="86">
        <v>0</v>
      </c>
      <c r="N159" s="87">
        <f>K159*M159</f>
        <v>0</v>
      </c>
    </row>
    <row r="160" spans="4:14" ht="14.25" customHeight="1" outlineLevel="3" x14ac:dyDescent="0.25">
      <c r="D160" s="35"/>
      <c r="E160" s="41"/>
      <c r="F160" s="74" t="s">
        <v>107</v>
      </c>
      <c r="G160" s="75" t="s">
        <v>108</v>
      </c>
      <c r="H160" s="89"/>
      <c r="I160" s="89"/>
      <c r="J160" s="89"/>
      <c r="K160" s="89"/>
      <c r="L160" s="89"/>
      <c r="M160" s="90"/>
      <c r="N160" s="76">
        <f>SUM(N161:N162)</f>
        <v>0</v>
      </c>
    </row>
    <row r="161" spans="4:14" s="77" customFormat="1" ht="14.25" customHeight="1" outlineLevel="4" x14ac:dyDescent="0.2">
      <c r="D161" s="78"/>
      <c r="E161" s="79"/>
      <c r="F161" s="80"/>
      <c r="G161" s="81"/>
      <c r="H161" s="159" t="s">
        <v>291</v>
      </c>
      <c r="I161" s="82"/>
      <c r="J161" s="83"/>
      <c r="K161" s="84">
        <v>0</v>
      </c>
      <c r="L161" s="85" t="s">
        <v>298</v>
      </c>
      <c r="M161" s="86">
        <v>0</v>
      </c>
      <c r="N161" s="87">
        <f>K161*M161</f>
        <v>0</v>
      </c>
    </row>
    <row r="162" spans="4:14" s="77" customFormat="1" ht="14.25" customHeight="1" outlineLevel="4" x14ac:dyDescent="0.2">
      <c r="D162" s="78"/>
      <c r="E162" s="79"/>
      <c r="F162" s="80"/>
      <c r="G162" s="81"/>
      <c r="H162" s="159" t="s">
        <v>292</v>
      </c>
      <c r="I162" s="82"/>
      <c r="J162" s="83"/>
      <c r="K162" s="84">
        <v>0</v>
      </c>
      <c r="L162" s="85" t="s">
        <v>298</v>
      </c>
      <c r="M162" s="86">
        <v>0</v>
      </c>
      <c r="N162" s="87">
        <f>K162*M162</f>
        <v>0</v>
      </c>
    </row>
    <row r="163" spans="4:14" ht="14.25" customHeight="1" outlineLevel="3" x14ac:dyDescent="0.25">
      <c r="D163" s="35"/>
      <c r="E163" s="41"/>
      <c r="F163" s="74" t="s">
        <v>109</v>
      </c>
      <c r="G163" s="75" t="s">
        <v>110</v>
      </c>
      <c r="H163" s="89"/>
      <c r="I163" s="89"/>
      <c r="J163" s="89"/>
      <c r="K163" s="89"/>
      <c r="L163" s="89"/>
      <c r="M163" s="90"/>
      <c r="N163" s="76">
        <f>SUM(N164:N165)</f>
        <v>0</v>
      </c>
    </row>
    <row r="164" spans="4:14" s="77" customFormat="1" ht="14.25" customHeight="1" outlineLevel="4" x14ac:dyDescent="0.2">
      <c r="D164" s="78"/>
      <c r="E164" s="79"/>
      <c r="F164" s="80"/>
      <c r="G164" s="81"/>
      <c r="H164" s="159" t="s">
        <v>291</v>
      </c>
      <c r="I164" s="82"/>
      <c r="J164" s="83"/>
      <c r="K164" s="84">
        <v>0</v>
      </c>
      <c r="L164" s="85" t="s">
        <v>298</v>
      </c>
      <c r="M164" s="86">
        <v>0</v>
      </c>
      <c r="N164" s="87">
        <f>K164*M164</f>
        <v>0</v>
      </c>
    </row>
    <row r="165" spans="4:14" s="77" customFormat="1" ht="14.25" customHeight="1" outlineLevel="4" x14ac:dyDescent="0.2">
      <c r="D165" s="78"/>
      <c r="E165" s="79"/>
      <c r="F165" s="80"/>
      <c r="G165" s="81"/>
      <c r="H165" s="159" t="s">
        <v>292</v>
      </c>
      <c r="I165" s="82"/>
      <c r="J165" s="83"/>
      <c r="K165" s="84">
        <v>0</v>
      </c>
      <c r="L165" s="85" t="s">
        <v>298</v>
      </c>
      <c r="M165" s="86">
        <v>0</v>
      </c>
      <c r="N165" s="87">
        <f>K165*M165</f>
        <v>0</v>
      </c>
    </row>
    <row r="166" spans="4:14" ht="14.25" customHeight="1" outlineLevel="2" x14ac:dyDescent="0.25">
      <c r="D166" s="35"/>
      <c r="E166" s="41" t="s">
        <v>20</v>
      </c>
      <c r="F166" s="107"/>
      <c r="G166" s="70" t="s">
        <v>111</v>
      </c>
      <c r="H166" s="91"/>
      <c r="I166" s="91"/>
      <c r="J166" s="91"/>
      <c r="K166" s="71"/>
      <c r="L166" s="70"/>
      <c r="M166" s="72"/>
      <c r="N166" s="73">
        <f>SUM(N167:N169)/2</f>
        <v>0</v>
      </c>
    </row>
    <row r="167" spans="4:14" ht="14.25" customHeight="1" outlineLevel="3" x14ac:dyDescent="0.25">
      <c r="D167" s="35"/>
      <c r="E167" s="41"/>
      <c r="F167" s="74" t="s">
        <v>112</v>
      </c>
      <c r="G167" s="75" t="s">
        <v>113</v>
      </c>
      <c r="H167" s="89"/>
      <c r="I167" s="89"/>
      <c r="J167" s="89"/>
      <c r="K167" s="89"/>
      <c r="L167" s="89"/>
      <c r="M167" s="90"/>
      <c r="N167" s="76">
        <f>SUM(N168:N169)</f>
        <v>0</v>
      </c>
    </row>
    <row r="168" spans="4:14" s="77" customFormat="1" ht="14.25" customHeight="1" outlineLevel="4" x14ac:dyDescent="0.2">
      <c r="D168" s="78"/>
      <c r="E168" s="79"/>
      <c r="F168" s="80"/>
      <c r="G168" s="81"/>
      <c r="H168" s="159" t="s">
        <v>291</v>
      </c>
      <c r="I168" s="82"/>
      <c r="J168" s="83"/>
      <c r="K168" s="84">
        <v>0</v>
      </c>
      <c r="L168" s="85" t="s">
        <v>298</v>
      </c>
      <c r="M168" s="86">
        <v>0</v>
      </c>
      <c r="N168" s="87">
        <f>K168*M168</f>
        <v>0</v>
      </c>
    </row>
    <row r="169" spans="4:14" s="77" customFormat="1" ht="14.25" customHeight="1" outlineLevel="4" x14ac:dyDescent="0.2">
      <c r="D169" s="78"/>
      <c r="E169" s="79"/>
      <c r="F169" s="80"/>
      <c r="G169" s="81"/>
      <c r="H169" s="159" t="s">
        <v>292</v>
      </c>
      <c r="I169" s="82"/>
      <c r="J169" s="83"/>
      <c r="K169" s="84">
        <v>0</v>
      </c>
      <c r="L169" s="85" t="s">
        <v>298</v>
      </c>
      <c r="M169" s="86">
        <v>0</v>
      </c>
      <c r="N169" s="87">
        <f>K169*M169</f>
        <v>0</v>
      </c>
    </row>
    <row r="170" spans="4:14" ht="14.25" customHeight="1" outlineLevel="2" x14ac:dyDescent="0.25">
      <c r="D170" s="35"/>
      <c r="E170" s="41" t="s">
        <v>21</v>
      </c>
      <c r="F170" s="107"/>
      <c r="G170" s="70" t="s">
        <v>114</v>
      </c>
      <c r="H170" s="91"/>
      <c r="I170" s="91"/>
      <c r="J170" s="91"/>
      <c r="K170" s="71"/>
      <c r="L170" s="70"/>
      <c r="M170" s="72"/>
      <c r="N170" s="73">
        <f>SUM(N171:N173)/2</f>
        <v>0</v>
      </c>
    </row>
    <row r="171" spans="4:14" ht="14.25" customHeight="1" outlineLevel="3" x14ac:dyDescent="0.25">
      <c r="D171" s="35"/>
      <c r="E171" s="41"/>
      <c r="F171" s="74" t="s">
        <v>115</v>
      </c>
      <c r="G171" s="75" t="s">
        <v>116</v>
      </c>
      <c r="H171" s="89"/>
      <c r="I171" s="89"/>
      <c r="J171" s="89"/>
      <c r="K171" s="89"/>
      <c r="L171" s="89"/>
      <c r="M171" s="90"/>
      <c r="N171" s="76">
        <f>SUM(N172:N173)</f>
        <v>0</v>
      </c>
    </row>
    <row r="172" spans="4:14" s="77" customFormat="1" ht="14.25" customHeight="1" outlineLevel="4" x14ac:dyDescent="0.2">
      <c r="D172" s="78"/>
      <c r="E172" s="79"/>
      <c r="F172" s="80"/>
      <c r="G172" s="81"/>
      <c r="H172" s="159" t="s">
        <v>291</v>
      </c>
      <c r="I172" s="82"/>
      <c r="J172" s="83"/>
      <c r="K172" s="84">
        <v>0</v>
      </c>
      <c r="L172" s="85" t="s">
        <v>298</v>
      </c>
      <c r="M172" s="86">
        <v>0</v>
      </c>
      <c r="N172" s="87">
        <f>K172*M172</f>
        <v>0</v>
      </c>
    </row>
    <row r="173" spans="4:14" s="77" customFormat="1" ht="14.25" customHeight="1" outlineLevel="4" x14ac:dyDescent="0.2">
      <c r="D173" s="78"/>
      <c r="E173" s="79"/>
      <c r="F173" s="80"/>
      <c r="G173" s="81"/>
      <c r="H173" s="159" t="s">
        <v>292</v>
      </c>
      <c r="I173" s="82"/>
      <c r="J173" s="83"/>
      <c r="K173" s="84">
        <v>0</v>
      </c>
      <c r="L173" s="85" t="s">
        <v>298</v>
      </c>
      <c r="M173" s="86">
        <v>0</v>
      </c>
      <c r="N173" s="87">
        <f>K173*M173</f>
        <v>0</v>
      </c>
    </row>
    <row r="174" spans="4:14" ht="14.25" customHeight="1" outlineLevel="2" x14ac:dyDescent="0.25">
      <c r="D174" s="35"/>
      <c r="E174" s="41" t="s">
        <v>22</v>
      </c>
      <c r="F174" s="107"/>
      <c r="G174" s="70" t="s">
        <v>117</v>
      </c>
      <c r="H174" s="91"/>
      <c r="I174" s="91"/>
      <c r="J174" s="91"/>
      <c r="K174" s="71"/>
      <c r="L174" s="70"/>
      <c r="M174" s="72"/>
      <c r="N174" s="73">
        <f>SUM(N175:N180)/2</f>
        <v>0</v>
      </c>
    </row>
    <row r="175" spans="4:14" ht="14.25" customHeight="1" outlineLevel="3" x14ac:dyDescent="0.25">
      <c r="D175" s="35"/>
      <c r="E175" s="41"/>
      <c r="F175" s="74" t="s">
        <v>118</v>
      </c>
      <c r="G175" s="75" t="s">
        <v>119</v>
      </c>
      <c r="H175" s="89"/>
      <c r="I175" s="89"/>
      <c r="J175" s="89"/>
      <c r="K175" s="89"/>
      <c r="L175" s="89"/>
      <c r="M175" s="90"/>
      <c r="N175" s="76">
        <f>SUM(N176:N177)</f>
        <v>0</v>
      </c>
    </row>
    <row r="176" spans="4:14" s="77" customFormat="1" ht="14.25" customHeight="1" outlineLevel="4" x14ac:dyDescent="0.2">
      <c r="D176" s="78"/>
      <c r="E176" s="79"/>
      <c r="F176" s="80"/>
      <c r="G176" s="81"/>
      <c r="H176" s="159" t="s">
        <v>291</v>
      </c>
      <c r="I176" s="82"/>
      <c r="J176" s="83"/>
      <c r="K176" s="84">
        <v>0</v>
      </c>
      <c r="L176" s="85" t="s">
        <v>298</v>
      </c>
      <c r="M176" s="86">
        <v>0</v>
      </c>
      <c r="N176" s="87">
        <f>K176*M176</f>
        <v>0</v>
      </c>
    </row>
    <row r="177" spans="4:14" s="77" customFormat="1" ht="14.25" customHeight="1" outlineLevel="4" x14ac:dyDescent="0.2">
      <c r="D177" s="78"/>
      <c r="E177" s="79"/>
      <c r="F177" s="80"/>
      <c r="G177" s="81"/>
      <c r="H177" s="159" t="s">
        <v>292</v>
      </c>
      <c r="I177" s="82"/>
      <c r="J177" s="83"/>
      <c r="K177" s="84">
        <v>0</v>
      </c>
      <c r="L177" s="85" t="s">
        <v>298</v>
      </c>
      <c r="M177" s="86">
        <v>0</v>
      </c>
      <c r="N177" s="87">
        <f>K177*M177</f>
        <v>0</v>
      </c>
    </row>
    <row r="178" spans="4:14" ht="14.25" customHeight="1" outlineLevel="3" x14ac:dyDescent="0.25">
      <c r="D178" s="35"/>
      <c r="E178" s="41"/>
      <c r="F178" s="74" t="s">
        <v>120</v>
      </c>
      <c r="G178" s="75" t="s">
        <v>121</v>
      </c>
      <c r="H178" s="89"/>
      <c r="I178" s="89"/>
      <c r="J178" s="89"/>
      <c r="K178" s="89"/>
      <c r="L178" s="89"/>
      <c r="M178" s="90"/>
      <c r="N178" s="76">
        <f>SUM(N179:N180)</f>
        <v>0</v>
      </c>
    </row>
    <row r="179" spans="4:14" s="77" customFormat="1" ht="14.25" customHeight="1" outlineLevel="4" x14ac:dyDescent="0.2">
      <c r="D179" s="78"/>
      <c r="E179" s="79"/>
      <c r="F179" s="80"/>
      <c r="G179" s="81"/>
      <c r="H179" s="159" t="s">
        <v>291</v>
      </c>
      <c r="I179" s="82"/>
      <c r="J179" s="83"/>
      <c r="K179" s="84">
        <v>0</v>
      </c>
      <c r="L179" s="85" t="s">
        <v>298</v>
      </c>
      <c r="M179" s="86">
        <v>0</v>
      </c>
      <c r="N179" s="87">
        <f>K179*M179</f>
        <v>0</v>
      </c>
    </row>
    <row r="180" spans="4:14" s="77" customFormat="1" ht="14.25" customHeight="1" outlineLevel="4" x14ac:dyDescent="0.2">
      <c r="D180" s="78"/>
      <c r="E180" s="79"/>
      <c r="F180" s="80"/>
      <c r="G180" s="81"/>
      <c r="H180" s="159" t="s">
        <v>292</v>
      </c>
      <c r="I180" s="82"/>
      <c r="J180" s="83"/>
      <c r="K180" s="84">
        <v>0</v>
      </c>
      <c r="L180" s="85" t="s">
        <v>298</v>
      </c>
      <c r="M180" s="86">
        <v>0</v>
      </c>
      <c r="N180" s="87">
        <f>K180*M180</f>
        <v>0</v>
      </c>
    </row>
    <row r="181" spans="4:14" ht="14.25" customHeight="1" outlineLevel="2" x14ac:dyDescent="0.25">
      <c r="D181" s="35"/>
      <c r="E181" s="41" t="s">
        <v>32</v>
      </c>
      <c r="F181" s="107"/>
      <c r="G181" s="70" t="s">
        <v>122</v>
      </c>
      <c r="H181" s="91"/>
      <c r="I181" s="91"/>
      <c r="J181" s="91"/>
      <c r="K181" s="71"/>
      <c r="L181" s="70"/>
      <c r="M181" s="72"/>
      <c r="N181" s="73">
        <f>SUM(N182:N193)/2</f>
        <v>0</v>
      </c>
    </row>
    <row r="182" spans="4:14" ht="14.25" customHeight="1" outlineLevel="3" x14ac:dyDescent="0.25">
      <c r="D182" s="35"/>
      <c r="E182" s="41"/>
      <c r="F182" s="74" t="s">
        <v>123</v>
      </c>
      <c r="G182" s="75" t="s">
        <v>124</v>
      </c>
      <c r="H182" s="89"/>
      <c r="I182" s="89"/>
      <c r="J182" s="89"/>
      <c r="K182" s="89"/>
      <c r="L182" s="89"/>
      <c r="M182" s="90"/>
      <c r="N182" s="76">
        <f>SUM(N183:N184)</f>
        <v>0</v>
      </c>
    </row>
    <row r="183" spans="4:14" s="77" customFormat="1" ht="14.25" customHeight="1" outlineLevel="4" x14ac:dyDescent="0.2">
      <c r="D183" s="78"/>
      <c r="E183" s="79"/>
      <c r="F183" s="80"/>
      <c r="G183" s="81"/>
      <c r="H183" s="159" t="s">
        <v>291</v>
      </c>
      <c r="I183" s="82"/>
      <c r="J183" s="83"/>
      <c r="K183" s="84">
        <v>0</v>
      </c>
      <c r="L183" s="85" t="s">
        <v>298</v>
      </c>
      <c r="M183" s="86">
        <v>0</v>
      </c>
      <c r="N183" s="87">
        <f>K183*M183</f>
        <v>0</v>
      </c>
    </row>
    <row r="184" spans="4:14" s="77" customFormat="1" ht="14.25" customHeight="1" outlineLevel="4" x14ac:dyDescent="0.2">
      <c r="D184" s="78"/>
      <c r="E184" s="79"/>
      <c r="F184" s="80"/>
      <c r="G184" s="81"/>
      <c r="H184" s="159" t="s">
        <v>292</v>
      </c>
      <c r="I184" s="82"/>
      <c r="J184" s="83"/>
      <c r="K184" s="84">
        <v>0</v>
      </c>
      <c r="L184" s="85" t="s">
        <v>298</v>
      </c>
      <c r="M184" s="86">
        <v>0</v>
      </c>
      <c r="N184" s="87">
        <f>K184*M184</f>
        <v>0</v>
      </c>
    </row>
    <row r="185" spans="4:14" ht="14.25" customHeight="1" outlineLevel="3" x14ac:dyDescent="0.25">
      <c r="D185" s="35"/>
      <c r="E185" s="41"/>
      <c r="F185" s="74" t="s">
        <v>125</v>
      </c>
      <c r="G185" s="75" t="s">
        <v>126</v>
      </c>
      <c r="H185" s="89"/>
      <c r="I185" s="89"/>
      <c r="J185" s="89"/>
      <c r="K185" s="89"/>
      <c r="L185" s="89"/>
      <c r="M185" s="90"/>
      <c r="N185" s="76">
        <f>SUM(N186:N187)</f>
        <v>0</v>
      </c>
    </row>
    <row r="186" spans="4:14" s="77" customFormat="1" ht="14.25" customHeight="1" outlineLevel="4" x14ac:dyDescent="0.2">
      <c r="D186" s="78"/>
      <c r="E186" s="79"/>
      <c r="F186" s="80"/>
      <c r="G186" s="81"/>
      <c r="H186" s="159" t="s">
        <v>291</v>
      </c>
      <c r="I186" s="82"/>
      <c r="J186" s="83"/>
      <c r="K186" s="84">
        <v>0</v>
      </c>
      <c r="L186" s="85" t="s">
        <v>298</v>
      </c>
      <c r="M186" s="86">
        <v>0</v>
      </c>
      <c r="N186" s="87">
        <f>K186*M186</f>
        <v>0</v>
      </c>
    </row>
    <row r="187" spans="4:14" s="77" customFormat="1" ht="14.25" customHeight="1" outlineLevel="4" x14ac:dyDescent="0.2">
      <c r="D187" s="78"/>
      <c r="E187" s="79"/>
      <c r="F187" s="80"/>
      <c r="G187" s="81"/>
      <c r="H187" s="159" t="s">
        <v>292</v>
      </c>
      <c r="I187" s="82"/>
      <c r="J187" s="83"/>
      <c r="K187" s="84">
        <v>0</v>
      </c>
      <c r="L187" s="85" t="s">
        <v>298</v>
      </c>
      <c r="M187" s="86">
        <v>0</v>
      </c>
      <c r="N187" s="87">
        <f>K187*M187</f>
        <v>0</v>
      </c>
    </row>
    <row r="188" spans="4:14" ht="14.25" customHeight="1" outlineLevel="3" x14ac:dyDescent="0.25">
      <c r="D188" s="35"/>
      <c r="E188" s="41"/>
      <c r="F188" s="74" t="s">
        <v>127</v>
      </c>
      <c r="G188" s="75" t="s">
        <v>128</v>
      </c>
      <c r="H188" s="89"/>
      <c r="I188" s="89"/>
      <c r="J188" s="89"/>
      <c r="K188" s="89"/>
      <c r="L188" s="89"/>
      <c r="M188" s="90"/>
      <c r="N188" s="76">
        <f>SUM(N189:N190)</f>
        <v>0</v>
      </c>
    </row>
    <row r="189" spans="4:14" s="77" customFormat="1" ht="14.25" customHeight="1" outlineLevel="4" x14ac:dyDescent="0.2">
      <c r="D189" s="78"/>
      <c r="E189" s="79"/>
      <c r="F189" s="80"/>
      <c r="G189" s="81"/>
      <c r="H189" s="159" t="s">
        <v>291</v>
      </c>
      <c r="I189" s="82"/>
      <c r="J189" s="83"/>
      <c r="K189" s="84">
        <v>0</v>
      </c>
      <c r="L189" s="85" t="s">
        <v>298</v>
      </c>
      <c r="M189" s="86">
        <v>0</v>
      </c>
      <c r="N189" s="87">
        <f>K189*M189</f>
        <v>0</v>
      </c>
    </row>
    <row r="190" spans="4:14" s="77" customFormat="1" ht="14.25" customHeight="1" outlineLevel="4" x14ac:dyDescent="0.2">
      <c r="D190" s="78"/>
      <c r="E190" s="79"/>
      <c r="F190" s="80"/>
      <c r="G190" s="81"/>
      <c r="H190" s="159" t="s">
        <v>292</v>
      </c>
      <c r="I190" s="82"/>
      <c r="J190" s="83"/>
      <c r="K190" s="84">
        <v>0</v>
      </c>
      <c r="L190" s="85" t="s">
        <v>298</v>
      </c>
      <c r="M190" s="86">
        <v>0</v>
      </c>
      <c r="N190" s="87">
        <f>K190*M190</f>
        <v>0</v>
      </c>
    </row>
    <row r="191" spans="4:14" ht="14.25" customHeight="1" outlineLevel="3" x14ac:dyDescent="0.25">
      <c r="D191" s="35"/>
      <c r="E191" s="41"/>
      <c r="F191" s="74" t="s">
        <v>129</v>
      </c>
      <c r="G191" s="75" t="s">
        <v>130</v>
      </c>
      <c r="H191" s="89"/>
      <c r="I191" s="89"/>
      <c r="J191" s="89"/>
      <c r="K191" s="89"/>
      <c r="L191" s="89"/>
      <c r="M191" s="90"/>
      <c r="N191" s="76">
        <f>SUM(N192:N193)</f>
        <v>0</v>
      </c>
    </row>
    <row r="192" spans="4:14" s="77" customFormat="1" ht="14.25" customHeight="1" outlineLevel="4" x14ac:dyDescent="0.2">
      <c r="D192" s="78"/>
      <c r="E192" s="79"/>
      <c r="F192" s="80"/>
      <c r="G192" s="81"/>
      <c r="H192" s="159" t="s">
        <v>291</v>
      </c>
      <c r="I192" s="82"/>
      <c r="J192" s="83"/>
      <c r="K192" s="84">
        <v>0</v>
      </c>
      <c r="L192" s="85" t="s">
        <v>298</v>
      </c>
      <c r="M192" s="86">
        <v>0</v>
      </c>
      <c r="N192" s="87">
        <f>K192*M192</f>
        <v>0</v>
      </c>
    </row>
    <row r="193" spans="4:14" s="77" customFormat="1" ht="14.25" customHeight="1" outlineLevel="4" x14ac:dyDescent="0.2">
      <c r="D193" s="78"/>
      <c r="E193" s="79"/>
      <c r="F193" s="80"/>
      <c r="G193" s="81"/>
      <c r="H193" s="159" t="s">
        <v>292</v>
      </c>
      <c r="I193" s="82"/>
      <c r="J193" s="83"/>
      <c r="K193" s="84">
        <v>0</v>
      </c>
      <c r="L193" s="85" t="s">
        <v>298</v>
      </c>
      <c r="M193" s="86">
        <v>0</v>
      </c>
      <c r="N193" s="87">
        <f>K193*M193</f>
        <v>0</v>
      </c>
    </row>
    <row r="194" spans="4:14" ht="14.25" customHeight="1" outlineLevel="2" x14ac:dyDescent="0.25">
      <c r="D194" s="35"/>
      <c r="E194" s="41" t="s">
        <v>33</v>
      </c>
      <c r="F194" s="107"/>
      <c r="G194" s="70" t="s">
        <v>131</v>
      </c>
      <c r="H194" s="91"/>
      <c r="I194" s="91"/>
      <c r="J194" s="91"/>
      <c r="K194" s="71"/>
      <c r="L194" s="70"/>
      <c r="M194" s="72"/>
      <c r="N194" s="73">
        <f>SUM(N195:N197)/2</f>
        <v>0</v>
      </c>
    </row>
    <row r="195" spans="4:14" ht="14.25" customHeight="1" outlineLevel="3" x14ac:dyDescent="0.25">
      <c r="D195" s="35"/>
      <c r="E195" s="41"/>
      <c r="F195" s="74" t="s">
        <v>132</v>
      </c>
      <c r="G195" s="75" t="s">
        <v>133</v>
      </c>
      <c r="H195" s="89"/>
      <c r="I195" s="89"/>
      <c r="J195" s="89"/>
      <c r="K195" s="89"/>
      <c r="L195" s="89"/>
      <c r="M195" s="90"/>
      <c r="N195" s="76">
        <f>SUM(N196:N197)</f>
        <v>0</v>
      </c>
    </row>
    <row r="196" spans="4:14" s="77" customFormat="1" ht="14.25" customHeight="1" outlineLevel="4" x14ac:dyDescent="0.2">
      <c r="D196" s="78"/>
      <c r="E196" s="79"/>
      <c r="F196" s="80"/>
      <c r="G196" s="81"/>
      <c r="H196" s="159" t="s">
        <v>291</v>
      </c>
      <c r="I196" s="82"/>
      <c r="J196" s="83"/>
      <c r="K196" s="84">
        <v>0</v>
      </c>
      <c r="L196" s="85" t="s">
        <v>298</v>
      </c>
      <c r="M196" s="86">
        <v>0</v>
      </c>
      <c r="N196" s="87">
        <f>K196*M196</f>
        <v>0</v>
      </c>
    </row>
    <row r="197" spans="4:14" s="77" customFormat="1" ht="14.25" customHeight="1" outlineLevel="4" x14ac:dyDescent="0.2">
      <c r="D197" s="78"/>
      <c r="E197" s="79"/>
      <c r="F197" s="80"/>
      <c r="G197" s="81"/>
      <c r="H197" s="159" t="s">
        <v>292</v>
      </c>
      <c r="I197" s="82"/>
      <c r="J197" s="83"/>
      <c r="K197" s="84">
        <v>0</v>
      </c>
      <c r="L197" s="85" t="s">
        <v>298</v>
      </c>
      <c r="M197" s="86">
        <v>0</v>
      </c>
      <c r="N197" s="87">
        <f>K197*M197</f>
        <v>0</v>
      </c>
    </row>
    <row r="198" spans="4:14" ht="14.25" customHeight="1" outlineLevel="2" x14ac:dyDescent="0.25">
      <c r="D198" s="35"/>
      <c r="E198" s="41" t="s">
        <v>34</v>
      </c>
      <c r="F198" s="107"/>
      <c r="G198" s="70" t="s">
        <v>134</v>
      </c>
      <c r="H198" s="91"/>
      <c r="I198" s="91"/>
      <c r="J198" s="91"/>
      <c r="K198" s="71"/>
      <c r="L198" s="70"/>
      <c r="M198" s="72"/>
      <c r="N198" s="73">
        <f>SUM(N199:N201)/2</f>
        <v>0</v>
      </c>
    </row>
    <row r="199" spans="4:14" ht="14.25" customHeight="1" outlineLevel="3" x14ac:dyDescent="0.25">
      <c r="D199" s="35"/>
      <c r="E199" s="41"/>
      <c r="F199" s="74" t="s">
        <v>135</v>
      </c>
      <c r="G199" s="75" t="s">
        <v>136</v>
      </c>
      <c r="H199" s="89"/>
      <c r="I199" s="89"/>
      <c r="J199" s="89"/>
      <c r="K199" s="89"/>
      <c r="L199" s="89"/>
      <c r="M199" s="90"/>
      <c r="N199" s="76">
        <f>SUM(N200:N201)</f>
        <v>0</v>
      </c>
    </row>
    <row r="200" spans="4:14" s="77" customFormat="1" ht="14.25" customHeight="1" outlineLevel="4" x14ac:dyDescent="0.2">
      <c r="D200" s="78"/>
      <c r="E200" s="79"/>
      <c r="F200" s="80"/>
      <c r="G200" s="81"/>
      <c r="H200" s="159" t="s">
        <v>291</v>
      </c>
      <c r="I200" s="82"/>
      <c r="J200" s="83"/>
      <c r="K200" s="84">
        <v>0</v>
      </c>
      <c r="L200" s="85" t="s">
        <v>298</v>
      </c>
      <c r="M200" s="86">
        <v>0</v>
      </c>
      <c r="N200" s="87">
        <f>K200*M200</f>
        <v>0</v>
      </c>
    </row>
    <row r="201" spans="4:14" s="77" customFormat="1" ht="14.25" customHeight="1" outlineLevel="4" x14ac:dyDescent="0.2">
      <c r="D201" s="78"/>
      <c r="E201" s="79"/>
      <c r="F201" s="80"/>
      <c r="G201" s="81"/>
      <c r="H201" s="159" t="s">
        <v>292</v>
      </c>
      <c r="I201" s="82"/>
      <c r="J201" s="83"/>
      <c r="K201" s="84">
        <v>0</v>
      </c>
      <c r="L201" s="85" t="s">
        <v>298</v>
      </c>
      <c r="M201" s="86">
        <v>0</v>
      </c>
      <c r="N201" s="87">
        <f>K201*M201</f>
        <v>0</v>
      </c>
    </row>
    <row r="202" spans="4:14" ht="14.25" customHeight="1" outlineLevel="2" x14ac:dyDescent="0.25">
      <c r="D202" s="35"/>
      <c r="E202" s="41"/>
      <c r="F202" s="108"/>
      <c r="G202" s="96"/>
      <c r="H202" s="91"/>
      <c r="I202" s="91"/>
      <c r="J202" s="97"/>
      <c r="K202" s="91"/>
      <c r="L202" s="97"/>
      <c r="M202" s="92"/>
      <c r="N202" s="98"/>
    </row>
    <row r="203" spans="4:14" ht="14.25" customHeight="1" outlineLevel="1" x14ac:dyDescent="0.25">
      <c r="D203" s="35">
        <v>3</v>
      </c>
      <c r="E203" s="41"/>
      <c r="F203" s="41"/>
      <c r="G203" s="65" t="s">
        <v>137</v>
      </c>
      <c r="H203" s="94"/>
      <c r="I203" s="94"/>
      <c r="J203" s="95"/>
      <c r="K203" s="105"/>
      <c r="L203" s="95"/>
      <c r="M203" s="106"/>
      <c r="N203" s="69">
        <f>SUM(N204:N222)/3</f>
        <v>0</v>
      </c>
    </row>
    <row r="204" spans="4:14" ht="14.25" customHeight="1" outlineLevel="2" x14ac:dyDescent="0.25">
      <c r="D204" s="35"/>
      <c r="E204" s="41" t="s">
        <v>16</v>
      </c>
      <c r="F204" s="107"/>
      <c r="G204" s="70" t="s">
        <v>137</v>
      </c>
      <c r="H204" s="91"/>
      <c r="I204" s="91"/>
      <c r="J204" s="91"/>
      <c r="K204" s="71"/>
      <c r="L204" s="70"/>
      <c r="M204" s="72"/>
      <c r="N204" s="73">
        <f>SUM(N205:N222)/2</f>
        <v>0</v>
      </c>
    </row>
    <row r="205" spans="4:14" ht="14.25" customHeight="1" outlineLevel="3" x14ac:dyDescent="0.25">
      <c r="D205" s="35"/>
      <c r="E205" s="41"/>
      <c r="F205" s="74" t="s">
        <v>138</v>
      </c>
      <c r="G205" s="75" t="s">
        <v>139</v>
      </c>
      <c r="H205" s="89"/>
      <c r="I205" s="89"/>
      <c r="J205" s="89"/>
      <c r="K205" s="89"/>
      <c r="L205" s="89"/>
      <c r="M205" s="90"/>
      <c r="N205" s="76">
        <f>SUM(N206:N207)</f>
        <v>0</v>
      </c>
    </row>
    <row r="206" spans="4:14" s="77" customFormat="1" ht="14.25" customHeight="1" outlineLevel="4" x14ac:dyDescent="0.2">
      <c r="D206" s="78"/>
      <c r="E206" s="79"/>
      <c r="F206" s="80"/>
      <c r="G206" s="81"/>
      <c r="H206" s="159" t="s">
        <v>291</v>
      </c>
      <c r="I206" s="82"/>
      <c r="J206" s="83"/>
      <c r="K206" s="84">
        <v>0</v>
      </c>
      <c r="L206" s="85" t="s">
        <v>298</v>
      </c>
      <c r="M206" s="86">
        <v>0</v>
      </c>
      <c r="N206" s="87">
        <f>K206*M206</f>
        <v>0</v>
      </c>
    </row>
    <row r="207" spans="4:14" s="77" customFormat="1" ht="14.25" customHeight="1" outlineLevel="4" x14ac:dyDescent="0.2">
      <c r="D207" s="78"/>
      <c r="E207" s="79"/>
      <c r="F207" s="80"/>
      <c r="G207" s="81"/>
      <c r="H207" s="159" t="s">
        <v>292</v>
      </c>
      <c r="I207" s="82"/>
      <c r="J207" s="83"/>
      <c r="K207" s="84">
        <v>0</v>
      </c>
      <c r="L207" s="85" t="s">
        <v>298</v>
      </c>
      <c r="M207" s="86">
        <v>0</v>
      </c>
      <c r="N207" s="87">
        <f>K207*M207</f>
        <v>0</v>
      </c>
    </row>
    <row r="208" spans="4:14" ht="14.25" customHeight="1" outlineLevel="3" x14ac:dyDescent="0.25">
      <c r="D208" s="35"/>
      <c r="E208" s="41"/>
      <c r="F208" s="74" t="s">
        <v>140</v>
      </c>
      <c r="G208" s="75" t="s">
        <v>141</v>
      </c>
      <c r="H208" s="89"/>
      <c r="I208" s="89"/>
      <c r="J208" s="89"/>
      <c r="K208" s="89"/>
      <c r="L208" s="89"/>
      <c r="M208" s="90"/>
      <c r="N208" s="76">
        <f>SUM(N209:N210)</f>
        <v>0</v>
      </c>
    </row>
    <row r="209" spans="4:14" s="77" customFormat="1" ht="14.25" customHeight="1" outlineLevel="4" x14ac:dyDescent="0.2">
      <c r="D209" s="78"/>
      <c r="E209" s="79"/>
      <c r="F209" s="80"/>
      <c r="G209" s="81"/>
      <c r="H209" s="159" t="s">
        <v>291</v>
      </c>
      <c r="I209" s="82"/>
      <c r="J209" s="83"/>
      <c r="K209" s="84">
        <v>0</v>
      </c>
      <c r="L209" s="85" t="s">
        <v>298</v>
      </c>
      <c r="M209" s="86">
        <v>0</v>
      </c>
      <c r="N209" s="87">
        <f>K209*M209</f>
        <v>0</v>
      </c>
    </row>
    <row r="210" spans="4:14" s="77" customFormat="1" ht="14.25" customHeight="1" outlineLevel="4" x14ac:dyDescent="0.2">
      <c r="D210" s="78"/>
      <c r="E210" s="79"/>
      <c r="F210" s="80"/>
      <c r="G210" s="81"/>
      <c r="H210" s="159" t="s">
        <v>292</v>
      </c>
      <c r="I210" s="82"/>
      <c r="J210" s="83"/>
      <c r="K210" s="84">
        <v>0</v>
      </c>
      <c r="L210" s="85" t="s">
        <v>298</v>
      </c>
      <c r="M210" s="86">
        <v>0</v>
      </c>
      <c r="N210" s="87">
        <f>K210*M210</f>
        <v>0</v>
      </c>
    </row>
    <row r="211" spans="4:14" ht="14.25" customHeight="1" outlineLevel="3" x14ac:dyDescent="0.25">
      <c r="D211" s="35"/>
      <c r="E211" s="41"/>
      <c r="F211" s="74" t="s">
        <v>142</v>
      </c>
      <c r="G211" s="75" t="s">
        <v>143</v>
      </c>
      <c r="H211" s="89"/>
      <c r="I211" s="89"/>
      <c r="J211" s="89"/>
      <c r="K211" s="89"/>
      <c r="L211" s="89"/>
      <c r="M211" s="90"/>
      <c r="N211" s="76">
        <f>SUM(N212:N213)</f>
        <v>0</v>
      </c>
    </row>
    <row r="212" spans="4:14" s="77" customFormat="1" ht="14.25" customHeight="1" outlineLevel="4" x14ac:dyDescent="0.2">
      <c r="D212" s="78"/>
      <c r="E212" s="79"/>
      <c r="F212" s="80"/>
      <c r="G212" s="81"/>
      <c r="H212" s="159" t="s">
        <v>291</v>
      </c>
      <c r="I212" s="82"/>
      <c r="J212" s="83"/>
      <c r="K212" s="84">
        <v>0</v>
      </c>
      <c r="L212" s="85" t="s">
        <v>298</v>
      </c>
      <c r="M212" s="86">
        <v>0</v>
      </c>
      <c r="N212" s="87">
        <f>K212*M212</f>
        <v>0</v>
      </c>
    </row>
    <row r="213" spans="4:14" s="77" customFormat="1" ht="14.25" customHeight="1" outlineLevel="4" x14ac:dyDescent="0.2">
      <c r="D213" s="78"/>
      <c r="E213" s="79"/>
      <c r="F213" s="80"/>
      <c r="G213" s="81"/>
      <c r="H213" s="159" t="s">
        <v>292</v>
      </c>
      <c r="I213" s="82"/>
      <c r="J213" s="83"/>
      <c r="K213" s="84">
        <v>0</v>
      </c>
      <c r="L213" s="85" t="s">
        <v>298</v>
      </c>
      <c r="M213" s="86">
        <v>0</v>
      </c>
      <c r="N213" s="87">
        <f>K213*M213</f>
        <v>0</v>
      </c>
    </row>
    <row r="214" spans="4:14" ht="14.25" customHeight="1" outlineLevel="3" x14ac:dyDescent="0.25">
      <c r="D214" s="35"/>
      <c r="E214" s="41"/>
      <c r="F214" s="74" t="s">
        <v>144</v>
      </c>
      <c r="G214" s="75" t="s">
        <v>145</v>
      </c>
      <c r="H214" s="89"/>
      <c r="I214" s="89"/>
      <c r="J214" s="89"/>
      <c r="K214" s="89"/>
      <c r="L214" s="89"/>
      <c r="M214" s="90"/>
      <c r="N214" s="76">
        <f>SUM(N215:N216)</f>
        <v>0</v>
      </c>
    </row>
    <row r="215" spans="4:14" s="77" customFormat="1" ht="14.25" customHeight="1" outlineLevel="4" x14ac:dyDescent="0.2">
      <c r="D215" s="78"/>
      <c r="E215" s="79"/>
      <c r="F215" s="80"/>
      <c r="G215" s="81"/>
      <c r="H215" s="159" t="s">
        <v>291</v>
      </c>
      <c r="I215" s="82"/>
      <c r="J215" s="83"/>
      <c r="K215" s="84">
        <v>0</v>
      </c>
      <c r="L215" s="85" t="s">
        <v>298</v>
      </c>
      <c r="M215" s="86">
        <v>0</v>
      </c>
      <c r="N215" s="87">
        <f>K215*M215</f>
        <v>0</v>
      </c>
    </row>
    <row r="216" spans="4:14" s="77" customFormat="1" ht="14.25" customHeight="1" outlineLevel="4" x14ac:dyDescent="0.2">
      <c r="D216" s="78"/>
      <c r="E216" s="79"/>
      <c r="F216" s="80"/>
      <c r="G216" s="81"/>
      <c r="H216" s="159" t="s">
        <v>292</v>
      </c>
      <c r="I216" s="82"/>
      <c r="J216" s="83"/>
      <c r="K216" s="84">
        <v>0</v>
      </c>
      <c r="L216" s="85" t="s">
        <v>298</v>
      </c>
      <c r="M216" s="86">
        <v>0</v>
      </c>
      <c r="N216" s="87">
        <f>K216*M216</f>
        <v>0</v>
      </c>
    </row>
    <row r="217" spans="4:14" ht="14.25" customHeight="1" outlineLevel="3" x14ac:dyDescent="0.25">
      <c r="D217" s="35"/>
      <c r="E217" s="41"/>
      <c r="F217" s="74" t="s">
        <v>146</v>
      </c>
      <c r="G217" s="75" t="s">
        <v>147</v>
      </c>
      <c r="H217" s="89"/>
      <c r="I217" s="89"/>
      <c r="J217" s="89"/>
      <c r="K217" s="89"/>
      <c r="L217" s="89"/>
      <c r="M217" s="90"/>
      <c r="N217" s="76">
        <f>SUM(N218:N219)</f>
        <v>0</v>
      </c>
    </row>
    <row r="218" spans="4:14" s="77" customFormat="1" ht="14.25" customHeight="1" outlineLevel="4" x14ac:dyDescent="0.2">
      <c r="D218" s="78"/>
      <c r="E218" s="79"/>
      <c r="F218" s="80"/>
      <c r="G218" s="81"/>
      <c r="H218" s="159" t="s">
        <v>291</v>
      </c>
      <c r="I218" s="82"/>
      <c r="J218" s="83"/>
      <c r="K218" s="84">
        <v>0</v>
      </c>
      <c r="L218" s="85" t="s">
        <v>298</v>
      </c>
      <c r="M218" s="86">
        <v>0</v>
      </c>
      <c r="N218" s="87">
        <f>K218*M218</f>
        <v>0</v>
      </c>
    </row>
    <row r="219" spans="4:14" s="77" customFormat="1" ht="14.25" customHeight="1" outlineLevel="4" x14ac:dyDescent="0.2">
      <c r="D219" s="78"/>
      <c r="E219" s="79"/>
      <c r="F219" s="80"/>
      <c r="G219" s="81"/>
      <c r="H219" s="159" t="s">
        <v>292</v>
      </c>
      <c r="I219" s="82"/>
      <c r="J219" s="83"/>
      <c r="K219" s="84">
        <v>0</v>
      </c>
      <c r="L219" s="85" t="s">
        <v>298</v>
      </c>
      <c r="M219" s="86">
        <v>0</v>
      </c>
      <c r="N219" s="87">
        <f>K219*M219</f>
        <v>0</v>
      </c>
    </row>
    <row r="220" spans="4:14" ht="14.25" customHeight="1" outlineLevel="3" x14ac:dyDescent="0.25">
      <c r="D220" s="35"/>
      <c r="E220" s="41"/>
      <c r="F220" s="74" t="s">
        <v>148</v>
      </c>
      <c r="G220" s="75" t="s">
        <v>149</v>
      </c>
      <c r="H220" s="89"/>
      <c r="I220" s="89"/>
      <c r="J220" s="89"/>
      <c r="K220" s="89"/>
      <c r="L220" s="89"/>
      <c r="M220" s="90"/>
      <c r="N220" s="76">
        <f>SUM(N221:N222)</f>
        <v>0</v>
      </c>
    </row>
    <row r="221" spans="4:14" s="77" customFormat="1" ht="14.25" customHeight="1" outlineLevel="4" x14ac:dyDescent="0.2">
      <c r="D221" s="78"/>
      <c r="E221" s="79"/>
      <c r="F221" s="80"/>
      <c r="G221" s="81"/>
      <c r="H221" s="159" t="s">
        <v>291</v>
      </c>
      <c r="I221" s="82"/>
      <c r="J221" s="83"/>
      <c r="K221" s="84">
        <v>0</v>
      </c>
      <c r="L221" s="85" t="s">
        <v>298</v>
      </c>
      <c r="M221" s="86">
        <v>0</v>
      </c>
      <c r="N221" s="87">
        <f>K221*M221</f>
        <v>0</v>
      </c>
    </row>
    <row r="222" spans="4:14" s="77" customFormat="1" ht="14.25" customHeight="1" outlineLevel="4" x14ac:dyDescent="0.2">
      <c r="D222" s="78"/>
      <c r="E222" s="79"/>
      <c r="F222" s="80"/>
      <c r="G222" s="81"/>
      <c r="H222" s="159" t="s">
        <v>292</v>
      </c>
      <c r="I222" s="82"/>
      <c r="J222" s="83"/>
      <c r="K222" s="84">
        <v>0</v>
      </c>
      <c r="L222" s="85" t="s">
        <v>298</v>
      </c>
      <c r="M222" s="86">
        <v>0</v>
      </c>
      <c r="N222" s="87">
        <f>K222*M222</f>
        <v>0</v>
      </c>
    </row>
    <row r="223" spans="4:14" ht="14.25" customHeight="1" outlineLevel="2" x14ac:dyDescent="0.25">
      <c r="D223" s="35"/>
      <c r="E223" s="41"/>
      <c r="F223" s="108"/>
      <c r="G223" s="96"/>
      <c r="H223" s="91"/>
      <c r="I223" s="91"/>
      <c r="J223" s="97"/>
      <c r="K223" s="91"/>
      <c r="L223" s="97"/>
      <c r="M223" s="92"/>
      <c r="N223" s="98"/>
    </row>
    <row r="224" spans="4:14" ht="14.25" customHeight="1" outlineLevel="1" x14ac:dyDescent="0.25">
      <c r="D224" s="35">
        <v>4</v>
      </c>
      <c r="E224" s="41"/>
      <c r="F224" s="41"/>
      <c r="G224" s="65" t="s">
        <v>150</v>
      </c>
      <c r="H224" s="94"/>
      <c r="I224" s="94"/>
      <c r="J224" s="95"/>
      <c r="K224" s="105"/>
      <c r="L224" s="95"/>
      <c r="M224" s="106"/>
      <c r="N224" s="69">
        <f>SUM(N225:N253)/3</f>
        <v>0</v>
      </c>
    </row>
    <row r="225" spans="4:14" ht="14.25" customHeight="1" outlineLevel="2" x14ac:dyDescent="0.25">
      <c r="D225" s="35"/>
      <c r="E225" s="41" t="s">
        <v>16</v>
      </c>
      <c r="F225" s="107"/>
      <c r="G225" s="70" t="s">
        <v>151</v>
      </c>
      <c r="H225" s="91"/>
      <c r="I225" s="91"/>
      <c r="J225" s="91"/>
      <c r="K225" s="71"/>
      <c r="L225" s="70"/>
      <c r="M225" s="72"/>
      <c r="N225" s="73">
        <f>SUM(N226:N228)/2</f>
        <v>0</v>
      </c>
    </row>
    <row r="226" spans="4:14" ht="14.25" customHeight="1" outlineLevel="3" x14ac:dyDescent="0.25">
      <c r="D226" s="35"/>
      <c r="E226" s="41"/>
      <c r="F226" s="74" t="s">
        <v>152</v>
      </c>
      <c r="G226" s="75" t="s">
        <v>151</v>
      </c>
      <c r="H226" s="89"/>
      <c r="I226" s="89"/>
      <c r="J226" s="89"/>
      <c r="K226" s="89"/>
      <c r="L226" s="89"/>
      <c r="M226" s="90"/>
      <c r="N226" s="76">
        <f>SUM(N227:N228)</f>
        <v>0</v>
      </c>
    </row>
    <row r="227" spans="4:14" s="77" customFormat="1" ht="12.75" customHeight="1" outlineLevel="4" x14ac:dyDescent="0.2">
      <c r="D227" s="78"/>
      <c r="E227" s="79"/>
      <c r="F227" s="80"/>
      <c r="G227" s="81"/>
      <c r="H227" s="159" t="s">
        <v>291</v>
      </c>
      <c r="I227" s="82"/>
      <c r="J227" s="83"/>
      <c r="K227" s="84">
        <v>0</v>
      </c>
      <c r="L227" s="85" t="s">
        <v>298</v>
      </c>
      <c r="M227" s="86">
        <v>0</v>
      </c>
      <c r="N227" s="87">
        <f>K227*M227</f>
        <v>0</v>
      </c>
    </row>
    <row r="228" spans="4:14" s="77" customFormat="1" ht="12.75" customHeight="1" outlineLevel="4" x14ac:dyDescent="0.2">
      <c r="D228" s="78"/>
      <c r="E228" s="79"/>
      <c r="F228" s="80"/>
      <c r="G228" s="81"/>
      <c r="H228" s="159" t="s">
        <v>292</v>
      </c>
      <c r="I228" s="82"/>
      <c r="J228" s="83"/>
      <c r="K228" s="84">
        <v>0</v>
      </c>
      <c r="L228" s="85" t="s">
        <v>298</v>
      </c>
      <c r="M228" s="86">
        <v>0</v>
      </c>
      <c r="N228" s="87">
        <f>K228*M228</f>
        <v>0</v>
      </c>
    </row>
    <row r="229" spans="4:14" ht="14.25" customHeight="1" outlineLevel="2" x14ac:dyDescent="0.25">
      <c r="D229" s="35"/>
      <c r="E229" s="41" t="s">
        <v>19</v>
      </c>
      <c r="F229" s="107"/>
      <c r="G229" s="70" t="s">
        <v>153</v>
      </c>
      <c r="H229" s="91"/>
      <c r="I229" s="91"/>
      <c r="J229" s="91"/>
      <c r="K229" s="71"/>
      <c r="L229" s="70"/>
      <c r="M229" s="72"/>
      <c r="N229" s="73">
        <f>SUM(N230:N232)/2</f>
        <v>0</v>
      </c>
    </row>
    <row r="230" spans="4:14" ht="14.25" customHeight="1" outlineLevel="3" x14ac:dyDescent="0.25">
      <c r="D230" s="35"/>
      <c r="E230" s="41"/>
      <c r="F230" s="74" t="s">
        <v>154</v>
      </c>
      <c r="G230" s="75" t="s">
        <v>155</v>
      </c>
      <c r="H230" s="89"/>
      <c r="I230" s="89"/>
      <c r="J230" s="89"/>
      <c r="K230" s="89"/>
      <c r="L230" s="89"/>
      <c r="M230" s="90"/>
      <c r="N230" s="76">
        <f>SUM(N231:N232)</f>
        <v>0</v>
      </c>
    </row>
    <row r="231" spans="4:14" s="77" customFormat="1" ht="14.25" customHeight="1" outlineLevel="4" x14ac:dyDescent="0.2">
      <c r="D231" s="78"/>
      <c r="E231" s="79"/>
      <c r="F231" s="80"/>
      <c r="G231" s="81"/>
      <c r="H231" s="159" t="s">
        <v>291</v>
      </c>
      <c r="I231" s="82"/>
      <c r="J231" s="83"/>
      <c r="K231" s="84">
        <v>0</v>
      </c>
      <c r="L231" s="85" t="s">
        <v>298</v>
      </c>
      <c r="M231" s="86">
        <v>0</v>
      </c>
      <c r="N231" s="87">
        <f>K231*M231</f>
        <v>0</v>
      </c>
    </row>
    <row r="232" spans="4:14" s="77" customFormat="1" ht="14.25" customHeight="1" outlineLevel="4" x14ac:dyDescent="0.2">
      <c r="D232" s="78"/>
      <c r="E232" s="79"/>
      <c r="F232" s="80"/>
      <c r="G232" s="81"/>
      <c r="H232" s="159" t="s">
        <v>292</v>
      </c>
      <c r="I232" s="82"/>
      <c r="J232" s="83"/>
      <c r="K232" s="84">
        <v>0</v>
      </c>
      <c r="L232" s="85" t="s">
        <v>298</v>
      </c>
      <c r="M232" s="86">
        <v>0</v>
      </c>
      <c r="N232" s="87">
        <f>K232*M232</f>
        <v>0</v>
      </c>
    </row>
    <row r="233" spans="4:14" ht="14.25" customHeight="1" outlineLevel="2" x14ac:dyDescent="0.25">
      <c r="D233" s="35"/>
      <c r="E233" s="41" t="s">
        <v>20</v>
      </c>
      <c r="F233" s="107"/>
      <c r="G233" s="70" t="s">
        <v>156</v>
      </c>
      <c r="H233" s="91"/>
      <c r="I233" s="91"/>
      <c r="J233" s="91"/>
      <c r="K233" s="71"/>
      <c r="L233" s="70"/>
      <c r="M233" s="72"/>
      <c r="N233" s="73">
        <f>SUM(N234:N239)/2</f>
        <v>0</v>
      </c>
    </row>
    <row r="234" spans="4:14" ht="14.25" customHeight="1" outlineLevel="3" x14ac:dyDescent="0.25">
      <c r="D234" s="35"/>
      <c r="E234" s="41"/>
      <c r="F234" s="74" t="s">
        <v>157</v>
      </c>
      <c r="G234" s="75" t="s">
        <v>158</v>
      </c>
      <c r="H234" s="89"/>
      <c r="I234" s="89"/>
      <c r="J234" s="89"/>
      <c r="K234" s="89"/>
      <c r="L234" s="89"/>
      <c r="M234" s="90"/>
      <c r="N234" s="76">
        <f>SUM(N235:N236)</f>
        <v>0</v>
      </c>
    </row>
    <row r="235" spans="4:14" s="77" customFormat="1" ht="14.25" customHeight="1" outlineLevel="4" x14ac:dyDescent="0.2">
      <c r="D235" s="78"/>
      <c r="E235" s="79"/>
      <c r="F235" s="80"/>
      <c r="G235" s="81"/>
      <c r="H235" s="159" t="s">
        <v>291</v>
      </c>
      <c r="I235" s="82"/>
      <c r="J235" s="83"/>
      <c r="K235" s="84">
        <v>0</v>
      </c>
      <c r="L235" s="85" t="s">
        <v>298</v>
      </c>
      <c r="M235" s="86">
        <v>0</v>
      </c>
      <c r="N235" s="87">
        <f t="shared" ref="N235:N239" si="0">K235*M235</f>
        <v>0</v>
      </c>
    </row>
    <row r="236" spans="4:14" s="77" customFormat="1" ht="14.25" customHeight="1" outlineLevel="4" x14ac:dyDescent="0.2">
      <c r="D236" s="78"/>
      <c r="E236" s="79"/>
      <c r="F236" s="80"/>
      <c r="G236" s="81"/>
      <c r="H236" s="159" t="s">
        <v>292</v>
      </c>
      <c r="I236" s="82"/>
      <c r="J236" s="83"/>
      <c r="K236" s="84">
        <v>0</v>
      </c>
      <c r="L236" s="85" t="s">
        <v>298</v>
      </c>
      <c r="M236" s="86">
        <v>0</v>
      </c>
      <c r="N236" s="87">
        <f t="shared" si="0"/>
        <v>0</v>
      </c>
    </row>
    <row r="237" spans="4:14" ht="14.25" customHeight="1" outlineLevel="3" x14ac:dyDescent="0.25">
      <c r="D237" s="35"/>
      <c r="E237" s="41"/>
      <c r="F237" s="74" t="s">
        <v>159</v>
      </c>
      <c r="G237" s="75" t="s">
        <v>160</v>
      </c>
      <c r="H237" s="89"/>
      <c r="I237" s="109"/>
      <c r="J237" s="89"/>
      <c r="K237" s="89"/>
      <c r="L237" s="89"/>
      <c r="M237" s="90"/>
      <c r="N237" s="76">
        <f>SUM(N238:N239)</f>
        <v>0</v>
      </c>
    </row>
    <row r="238" spans="4:14" s="77" customFormat="1" ht="12.75" customHeight="1" outlineLevel="4" x14ac:dyDescent="0.2">
      <c r="D238" s="78"/>
      <c r="E238" s="79"/>
      <c r="F238" s="80"/>
      <c r="G238" s="81"/>
      <c r="H238" s="159" t="s">
        <v>291</v>
      </c>
      <c r="I238" s="82"/>
      <c r="J238" s="83"/>
      <c r="K238" s="84">
        <v>0</v>
      </c>
      <c r="L238" s="85" t="s">
        <v>298</v>
      </c>
      <c r="M238" s="86">
        <v>0</v>
      </c>
      <c r="N238" s="87">
        <f t="shared" si="0"/>
        <v>0</v>
      </c>
    </row>
    <row r="239" spans="4:14" s="77" customFormat="1" ht="12.75" customHeight="1" outlineLevel="4" x14ac:dyDescent="0.2">
      <c r="D239" s="78"/>
      <c r="E239" s="79"/>
      <c r="F239" s="80"/>
      <c r="G239" s="81"/>
      <c r="H239" s="159" t="s">
        <v>292</v>
      </c>
      <c r="I239" s="82"/>
      <c r="J239" s="83"/>
      <c r="K239" s="84">
        <v>0</v>
      </c>
      <c r="L239" s="85" t="s">
        <v>298</v>
      </c>
      <c r="M239" s="86">
        <v>0</v>
      </c>
      <c r="N239" s="87">
        <f t="shared" si="0"/>
        <v>0</v>
      </c>
    </row>
    <row r="240" spans="4:14" ht="14.25" customHeight="1" outlineLevel="2" x14ac:dyDescent="0.25">
      <c r="D240" s="35"/>
      <c r="E240" s="41" t="s">
        <v>21</v>
      </c>
      <c r="F240" s="107"/>
      <c r="G240" s="70" t="s">
        <v>161</v>
      </c>
      <c r="H240" s="91"/>
      <c r="I240" s="91"/>
      <c r="J240" s="91"/>
      <c r="K240" s="71"/>
      <c r="L240" s="70"/>
      <c r="M240" s="72"/>
      <c r="N240" s="73">
        <f>SUM(N241:N246)/2</f>
        <v>0</v>
      </c>
    </row>
    <row r="241" spans="4:14" ht="14.25" customHeight="1" outlineLevel="3" x14ac:dyDescent="0.25">
      <c r="D241" s="35"/>
      <c r="E241" s="41"/>
      <c r="F241" s="74" t="s">
        <v>162</v>
      </c>
      <c r="G241" s="75" t="s">
        <v>163</v>
      </c>
      <c r="H241" s="89"/>
      <c r="I241" s="89"/>
      <c r="J241" s="89"/>
      <c r="K241" s="89"/>
      <c r="L241" s="89"/>
      <c r="M241" s="90"/>
      <c r="N241" s="76">
        <f>SUM(N242:N243)</f>
        <v>0</v>
      </c>
    </row>
    <row r="242" spans="4:14" s="77" customFormat="1" ht="14.25" customHeight="1" outlineLevel="4" x14ac:dyDescent="0.2">
      <c r="D242" s="78"/>
      <c r="E242" s="79"/>
      <c r="F242" s="80"/>
      <c r="G242" s="81"/>
      <c r="H242" s="159" t="s">
        <v>291</v>
      </c>
      <c r="I242" s="82"/>
      <c r="J242" s="83"/>
      <c r="K242" s="84">
        <v>0</v>
      </c>
      <c r="L242" s="85" t="s">
        <v>298</v>
      </c>
      <c r="M242" s="86">
        <v>0</v>
      </c>
      <c r="N242" s="87">
        <f t="shared" ref="N242:N246" si="1">K242*M242</f>
        <v>0</v>
      </c>
    </row>
    <row r="243" spans="4:14" s="77" customFormat="1" ht="14.25" customHeight="1" outlineLevel="4" x14ac:dyDescent="0.2">
      <c r="D243" s="78"/>
      <c r="E243" s="79"/>
      <c r="F243" s="80"/>
      <c r="G243" s="81"/>
      <c r="H243" s="159" t="s">
        <v>292</v>
      </c>
      <c r="I243" s="82"/>
      <c r="J243" s="83"/>
      <c r="K243" s="84">
        <v>0</v>
      </c>
      <c r="L243" s="85" t="s">
        <v>298</v>
      </c>
      <c r="M243" s="86">
        <v>0</v>
      </c>
      <c r="N243" s="87">
        <f t="shared" si="1"/>
        <v>0</v>
      </c>
    </row>
    <row r="244" spans="4:14" ht="14.25" customHeight="1" outlineLevel="3" x14ac:dyDescent="0.25">
      <c r="D244" s="35"/>
      <c r="E244" s="41"/>
      <c r="F244" s="74" t="s">
        <v>164</v>
      </c>
      <c r="G244" s="75" t="s">
        <v>165</v>
      </c>
      <c r="H244" s="89"/>
      <c r="I244" s="89"/>
      <c r="J244" s="89"/>
      <c r="K244" s="89"/>
      <c r="L244" s="89"/>
      <c r="M244" s="90"/>
      <c r="N244" s="76">
        <f>SUM(N245:N246)</f>
        <v>0</v>
      </c>
    </row>
    <row r="245" spans="4:14" s="77" customFormat="1" ht="14.25" customHeight="1" outlineLevel="4" x14ac:dyDescent="0.2">
      <c r="D245" s="78"/>
      <c r="E245" s="79"/>
      <c r="F245" s="80"/>
      <c r="G245" s="81"/>
      <c r="H245" s="159" t="s">
        <v>291</v>
      </c>
      <c r="I245" s="82"/>
      <c r="J245" s="83"/>
      <c r="K245" s="84">
        <v>0</v>
      </c>
      <c r="L245" s="85" t="s">
        <v>298</v>
      </c>
      <c r="M245" s="86">
        <v>0</v>
      </c>
      <c r="N245" s="87">
        <f>K245*M245</f>
        <v>0</v>
      </c>
    </row>
    <row r="246" spans="4:14" s="77" customFormat="1" ht="14.25" customHeight="1" outlineLevel="4" x14ac:dyDescent="0.2">
      <c r="D246" s="78"/>
      <c r="E246" s="79"/>
      <c r="F246" s="80"/>
      <c r="G246" s="81"/>
      <c r="H246" s="159" t="s">
        <v>292</v>
      </c>
      <c r="I246" s="82"/>
      <c r="J246" s="83"/>
      <c r="K246" s="84">
        <v>0</v>
      </c>
      <c r="L246" s="85" t="s">
        <v>298</v>
      </c>
      <c r="M246" s="86">
        <v>0</v>
      </c>
      <c r="N246" s="87">
        <f t="shared" si="1"/>
        <v>0</v>
      </c>
    </row>
    <row r="247" spans="4:14" ht="14.25" customHeight="1" outlineLevel="2" x14ac:dyDescent="0.25">
      <c r="D247" s="35"/>
      <c r="E247" s="41" t="s">
        <v>22</v>
      </c>
      <c r="F247" s="107"/>
      <c r="G247" s="70" t="s">
        <v>166</v>
      </c>
      <c r="H247" s="91"/>
      <c r="I247" s="91"/>
      <c r="J247" s="91"/>
      <c r="K247" s="71"/>
      <c r="L247" s="70"/>
      <c r="M247" s="72"/>
      <c r="N247" s="73">
        <f>SUM(N248:N253)/2</f>
        <v>0</v>
      </c>
    </row>
    <row r="248" spans="4:14" ht="14.25" customHeight="1" outlineLevel="3" x14ac:dyDescent="0.25">
      <c r="D248" s="35"/>
      <c r="E248" s="41"/>
      <c r="F248" s="74" t="s">
        <v>167</v>
      </c>
      <c r="G248" s="75" t="s">
        <v>168</v>
      </c>
      <c r="H248" s="89"/>
      <c r="I248" s="89"/>
      <c r="J248" s="89"/>
      <c r="K248" s="89"/>
      <c r="L248" s="89"/>
      <c r="M248" s="90"/>
      <c r="N248" s="76">
        <f>SUM(N249:N250)</f>
        <v>0</v>
      </c>
    </row>
    <row r="249" spans="4:14" s="77" customFormat="1" ht="14.25" customHeight="1" outlineLevel="4" x14ac:dyDescent="0.2">
      <c r="D249" s="78"/>
      <c r="E249" s="79"/>
      <c r="F249" s="80"/>
      <c r="G249" s="81"/>
      <c r="H249" s="159" t="s">
        <v>291</v>
      </c>
      <c r="I249" s="82"/>
      <c r="J249" s="83"/>
      <c r="K249" s="84">
        <v>0</v>
      </c>
      <c r="L249" s="85" t="s">
        <v>298</v>
      </c>
      <c r="M249" s="86">
        <v>0</v>
      </c>
      <c r="N249" s="87">
        <f t="shared" ref="N249:N253" si="2">K249*M249</f>
        <v>0</v>
      </c>
    </row>
    <row r="250" spans="4:14" s="77" customFormat="1" ht="14.25" customHeight="1" outlineLevel="4" x14ac:dyDescent="0.2">
      <c r="D250" s="78"/>
      <c r="E250" s="79"/>
      <c r="F250" s="80"/>
      <c r="G250" s="81"/>
      <c r="H250" s="159" t="s">
        <v>292</v>
      </c>
      <c r="I250" s="82"/>
      <c r="J250" s="83"/>
      <c r="K250" s="84">
        <v>0</v>
      </c>
      <c r="L250" s="85" t="s">
        <v>298</v>
      </c>
      <c r="M250" s="86">
        <v>0</v>
      </c>
      <c r="N250" s="87">
        <f t="shared" si="2"/>
        <v>0</v>
      </c>
    </row>
    <row r="251" spans="4:14" ht="14.25" customHeight="1" outlineLevel="3" x14ac:dyDescent="0.25">
      <c r="D251" s="35"/>
      <c r="E251" s="41"/>
      <c r="F251" s="74" t="s">
        <v>169</v>
      </c>
      <c r="G251" s="75" t="s">
        <v>170</v>
      </c>
      <c r="H251" s="89"/>
      <c r="I251" s="89"/>
      <c r="J251" s="89"/>
      <c r="K251" s="89"/>
      <c r="L251" s="89"/>
      <c r="M251" s="90"/>
      <c r="N251" s="76">
        <f>SUM(N252:N253)</f>
        <v>0</v>
      </c>
    </row>
    <row r="252" spans="4:14" s="77" customFormat="1" ht="14.25" customHeight="1" outlineLevel="4" x14ac:dyDescent="0.2">
      <c r="D252" s="78"/>
      <c r="E252" s="79"/>
      <c r="F252" s="80"/>
      <c r="G252" s="81"/>
      <c r="H252" s="159" t="s">
        <v>291</v>
      </c>
      <c r="I252" s="82"/>
      <c r="J252" s="83"/>
      <c r="K252" s="84">
        <v>0</v>
      </c>
      <c r="L252" s="85" t="s">
        <v>298</v>
      </c>
      <c r="M252" s="86">
        <v>0</v>
      </c>
      <c r="N252" s="87">
        <f>K252*M252</f>
        <v>0</v>
      </c>
    </row>
    <row r="253" spans="4:14" s="77" customFormat="1" ht="14.25" customHeight="1" outlineLevel="4" x14ac:dyDescent="0.2">
      <c r="D253" s="78"/>
      <c r="E253" s="79"/>
      <c r="F253" s="80"/>
      <c r="G253" s="81"/>
      <c r="H253" s="159" t="s">
        <v>292</v>
      </c>
      <c r="I253" s="82"/>
      <c r="J253" s="83"/>
      <c r="K253" s="84">
        <v>0</v>
      </c>
      <c r="L253" s="85" t="s">
        <v>298</v>
      </c>
      <c r="M253" s="86">
        <v>0</v>
      </c>
      <c r="N253" s="87">
        <f t="shared" si="2"/>
        <v>0</v>
      </c>
    </row>
    <row r="254" spans="4:14" ht="14.25" customHeight="1" outlineLevel="3" collapsed="1" x14ac:dyDescent="0.25">
      <c r="D254" s="35"/>
      <c r="E254" s="41"/>
      <c r="F254" s="108"/>
      <c r="G254" s="96"/>
      <c r="H254" s="91"/>
      <c r="I254" s="91"/>
      <c r="J254" s="97"/>
      <c r="K254" s="91"/>
      <c r="L254" s="97"/>
      <c r="M254" s="92"/>
      <c r="N254" s="98"/>
    </row>
    <row r="255" spans="4:14" ht="15.75" hidden="1" customHeight="1" outlineLevel="4" x14ac:dyDescent="0.25">
      <c r="M255" s="110"/>
    </row>
    <row r="256" spans="4:14" ht="15.75" hidden="1" customHeight="1" outlineLevel="4" x14ac:dyDescent="0.25">
      <c r="D256" s="111" t="s">
        <v>171</v>
      </c>
      <c r="E256" s="112"/>
      <c r="F256" s="112"/>
      <c r="G256" s="113"/>
      <c r="H256" s="113"/>
      <c r="I256" s="113"/>
      <c r="J256" s="112"/>
      <c r="K256" s="114" t="e">
        <f>BVO</f>
        <v>#NAME?</v>
      </c>
      <c r="L256" s="112" t="s">
        <v>172</v>
      </c>
      <c r="M256" s="115" t="e">
        <f>IF(K256=0,0,N256/K256)</f>
        <v>#NAME?</v>
      </c>
      <c r="N256" s="116">
        <f>N54+N142+N203+N224</f>
        <v>0</v>
      </c>
    </row>
    <row r="257" spans="4:14" ht="15.75" hidden="1" customHeight="1" outlineLevel="4" x14ac:dyDescent="0.25">
      <c r="D257" s="117"/>
      <c r="E257" s="1"/>
      <c r="G257" s="117"/>
      <c r="H257" s="117"/>
      <c r="I257" s="117"/>
      <c r="K257" s="118"/>
      <c r="M257" s="119"/>
      <c r="N257" s="120">
        <f>IF($N$256=0,0,N256/$N$256)</f>
        <v>0</v>
      </c>
    </row>
    <row r="258" spans="4:14" ht="15.75" hidden="1" customHeight="1" outlineLevel="4" x14ac:dyDescent="0.25">
      <c r="M258" s="110"/>
    </row>
    <row r="259" spans="4:14" ht="14.25" customHeight="1" outlineLevel="1" x14ac:dyDescent="0.25">
      <c r="D259" s="35">
        <v>5</v>
      </c>
      <c r="E259" s="41"/>
      <c r="F259" s="41"/>
      <c r="G259" s="65" t="s">
        <v>173</v>
      </c>
      <c r="H259" s="94"/>
      <c r="I259" s="94"/>
      <c r="J259" s="95"/>
      <c r="K259" s="105"/>
      <c r="L259" s="95"/>
      <c r="M259" s="106"/>
      <c r="N259" s="69">
        <f>N260+N268+N274+N278+N282</f>
        <v>0</v>
      </c>
    </row>
    <row r="260" spans="4:14" ht="14.25" customHeight="1" outlineLevel="2" x14ac:dyDescent="0.25">
      <c r="D260" s="35"/>
      <c r="E260" s="41" t="s">
        <v>16</v>
      </c>
      <c r="F260" s="107"/>
      <c r="G260" s="70" t="s">
        <v>174</v>
      </c>
      <c r="H260" s="91"/>
      <c r="I260" s="91"/>
      <c r="J260" s="91"/>
      <c r="K260" s="71"/>
      <c r="L260" s="70"/>
      <c r="M260" s="72"/>
      <c r="N260" s="73">
        <f>SUM(N261:N263)/2</f>
        <v>0</v>
      </c>
    </row>
    <row r="261" spans="4:14" ht="14.25" customHeight="1" outlineLevel="3" x14ac:dyDescent="0.25">
      <c r="D261" s="35"/>
      <c r="E261" s="41"/>
      <c r="F261" s="74" t="s">
        <v>175</v>
      </c>
      <c r="G261" s="75" t="s">
        <v>176</v>
      </c>
      <c r="H261" s="89"/>
      <c r="I261" s="89"/>
      <c r="J261" s="89"/>
      <c r="K261" s="89"/>
      <c r="L261" s="89"/>
      <c r="M261" s="90"/>
      <c r="N261" s="76">
        <f>SUM(N262:N263)</f>
        <v>0</v>
      </c>
    </row>
    <row r="262" spans="4:14" s="77" customFormat="1" ht="14.25" customHeight="1" outlineLevel="4" x14ac:dyDescent="0.2">
      <c r="D262" s="78"/>
      <c r="E262" s="79"/>
      <c r="F262" s="80"/>
      <c r="G262" s="81"/>
      <c r="H262" s="82" t="s">
        <v>177</v>
      </c>
      <c r="I262" s="82"/>
      <c r="J262" s="83"/>
      <c r="K262" s="121">
        <v>0</v>
      </c>
      <c r="L262" s="85" t="s">
        <v>178</v>
      </c>
      <c r="M262" s="122">
        <f>N256</f>
        <v>0</v>
      </c>
      <c r="N262" s="87">
        <f>K262*M262</f>
        <v>0</v>
      </c>
    </row>
    <row r="263" spans="4:14" s="77" customFormat="1" ht="14.25" customHeight="1" outlineLevel="4" x14ac:dyDescent="0.2">
      <c r="D263" s="78"/>
      <c r="E263" s="79"/>
      <c r="F263" s="80"/>
      <c r="G263" s="81"/>
      <c r="H263" s="159" t="s">
        <v>293</v>
      </c>
      <c r="I263" s="82"/>
      <c r="J263" s="83"/>
      <c r="K263" s="84">
        <v>0</v>
      </c>
      <c r="L263" s="85" t="s">
        <v>298</v>
      </c>
      <c r="M263" s="86">
        <v>0</v>
      </c>
      <c r="N263" s="87">
        <f>K263*M263</f>
        <v>0</v>
      </c>
    </row>
    <row r="264" spans="4:14" ht="15.75" hidden="1" customHeight="1" outlineLevel="3" x14ac:dyDescent="0.25">
      <c r="M264" s="110"/>
    </row>
    <row r="265" spans="4:14" ht="15.75" hidden="1" customHeight="1" outlineLevel="3" collapsed="1" x14ac:dyDescent="0.25">
      <c r="D265" s="111" t="s">
        <v>179</v>
      </c>
      <c r="E265" s="112"/>
      <c r="F265" s="112"/>
      <c r="G265" s="113"/>
      <c r="H265" s="113"/>
      <c r="I265" s="113"/>
      <c r="J265" s="112"/>
      <c r="K265" s="114" t="e">
        <f>BVO</f>
        <v>#NAME?</v>
      </c>
      <c r="L265" s="112" t="s">
        <v>172</v>
      </c>
      <c r="M265" s="115" t="e">
        <f>IF(K265=0,0,N265/K265)</f>
        <v>#NAME?</v>
      </c>
      <c r="N265" s="116">
        <f>N256+N260</f>
        <v>0</v>
      </c>
    </row>
    <row r="266" spans="4:14" ht="15.75" hidden="1" customHeight="1" outlineLevel="4" x14ac:dyDescent="0.25">
      <c r="D266" s="117"/>
      <c r="E266" s="1"/>
      <c r="G266" s="117"/>
      <c r="H266" s="117"/>
      <c r="I266" s="117"/>
      <c r="K266" s="118"/>
      <c r="M266" s="119"/>
      <c r="N266" s="120">
        <f>IF(N265=0,0,N265/$N$265)</f>
        <v>0</v>
      </c>
    </row>
    <row r="267" spans="4:14" ht="15.75" hidden="1" customHeight="1" outlineLevel="3" x14ac:dyDescent="0.25">
      <c r="M267" s="110"/>
    </row>
    <row r="268" spans="4:14" ht="14.25" customHeight="1" outlineLevel="2" x14ac:dyDescent="0.25">
      <c r="D268" s="35"/>
      <c r="E268" s="41" t="s">
        <v>19</v>
      </c>
      <c r="F268" s="107"/>
      <c r="G268" s="70" t="s">
        <v>180</v>
      </c>
      <c r="H268" s="91"/>
      <c r="I268" s="91"/>
      <c r="J268" s="91"/>
      <c r="K268" s="71"/>
      <c r="L268" s="70"/>
      <c r="M268" s="72"/>
      <c r="N268" s="73">
        <f>SUM(N269:N273)/2</f>
        <v>0</v>
      </c>
    </row>
    <row r="269" spans="4:14" ht="14.25" customHeight="1" outlineLevel="3" x14ac:dyDescent="0.25">
      <c r="D269" s="35"/>
      <c r="E269" s="41"/>
      <c r="F269" s="74" t="s">
        <v>181</v>
      </c>
      <c r="G269" s="75" t="s">
        <v>182</v>
      </c>
      <c r="H269" s="89"/>
      <c r="I269" s="89"/>
      <c r="J269" s="89"/>
      <c r="K269" s="89"/>
      <c r="L269" s="89"/>
      <c r="M269" s="90"/>
      <c r="N269" s="76">
        <f>SUM(N270:N271)</f>
        <v>0</v>
      </c>
    </row>
    <row r="270" spans="4:14" s="77" customFormat="1" ht="14.25" customHeight="1" outlineLevel="4" x14ac:dyDescent="0.2">
      <c r="D270" s="78"/>
      <c r="E270" s="79"/>
      <c r="F270" s="80"/>
      <c r="G270" s="81"/>
      <c r="H270" s="82" t="s">
        <v>182</v>
      </c>
      <c r="I270" s="82"/>
      <c r="J270" s="83"/>
      <c r="K270" s="121">
        <v>0</v>
      </c>
      <c r="L270" s="85" t="s">
        <v>178</v>
      </c>
      <c r="M270" s="122">
        <f>N54+N142+N203+N224+N260</f>
        <v>0</v>
      </c>
      <c r="N270" s="87">
        <f>K270*M270</f>
        <v>0</v>
      </c>
    </row>
    <row r="271" spans="4:14" s="77" customFormat="1" ht="14.25" customHeight="1" outlineLevel="4" x14ac:dyDescent="0.2">
      <c r="D271" s="78"/>
      <c r="E271" s="79"/>
      <c r="F271" s="80"/>
      <c r="G271" s="81"/>
      <c r="H271" s="159" t="s">
        <v>293</v>
      </c>
      <c r="I271" s="82"/>
      <c r="J271" s="83"/>
      <c r="K271" s="84">
        <v>0</v>
      </c>
      <c r="L271" s="85" t="s">
        <v>298</v>
      </c>
      <c r="M271" s="86">
        <v>0</v>
      </c>
      <c r="N271" s="87">
        <f>K271*M271</f>
        <v>0</v>
      </c>
    </row>
    <row r="272" spans="4:14" ht="14.25" customHeight="1" outlineLevel="3" x14ac:dyDescent="0.25">
      <c r="D272" s="35"/>
      <c r="E272" s="41"/>
      <c r="F272" s="74" t="s">
        <v>183</v>
      </c>
      <c r="G272" s="75" t="s">
        <v>184</v>
      </c>
      <c r="H272" s="89"/>
      <c r="I272" s="89"/>
      <c r="J272" s="89"/>
      <c r="K272" s="89"/>
      <c r="L272" s="89"/>
      <c r="M272" s="90"/>
      <c r="N272" s="76"/>
    </row>
    <row r="273" spans="4:14" ht="14.25" customHeight="1" outlineLevel="3" x14ac:dyDescent="0.25">
      <c r="D273" s="35"/>
      <c r="E273" s="41"/>
      <c r="F273" s="74" t="s">
        <v>185</v>
      </c>
      <c r="G273" s="75" t="s">
        <v>186</v>
      </c>
      <c r="H273" s="89"/>
      <c r="I273" s="89"/>
      <c r="J273" s="89"/>
      <c r="K273" s="89"/>
      <c r="L273" s="89"/>
      <c r="M273" s="90"/>
      <c r="N273" s="76"/>
    </row>
    <row r="274" spans="4:14" ht="14.25" customHeight="1" outlineLevel="2" x14ac:dyDescent="0.25">
      <c r="D274" s="35"/>
      <c r="E274" s="41" t="s">
        <v>20</v>
      </c>
      <c r="F274" s="107"/>
      <c r="G274" s="70" t="s">
        <v>187</v>
      </c>
      <c r="H274" s="91"/>
      <c r="I274" s="91"/>
      <c r="J274" s="91"/>
      <c r="K274" s="71"/>
      <c r="L274" s="70"/>
      <c r="M274" s="72"/>
      <c r="N274" s="73">
        <f>SUM(N275:N277)/2</f>
        <v>0</v>
      </c>
    </row>
    <row r="275" spans="4:14" ht="14.25" customHeight="1" outlineLevel="3" x14ac:dyDescent="0.25">
      <c r="D275" s="35"/>
      <c r="E275" s="41"/>
      <c r="F275" s="74" t="s">
        <v>188</v>
      </c>
      <c r="G275" s="75" t="s">
        <v>189</v>
      </c>
      <c r="H275" s="89"/>
      <c r="I275" s="89"/>
      <c r="J275" s="89"/>
      <c r="K275" s="89"/>
      <c r="L275" s="89"/>
      <c r="M275" s="90"/>
      <c r="N275" s="76">
        <f>SUM(N276:N277)</f>
        <v>0</v>
      </c>
    </row>
    <row r="276" spans="4:14" s="77" customFormat="1" ht="14.25" customHeight="1" outlineLevel="4" x14ac:dyDescent="0.2">
      <c r="D276" s="78"/>
      <c r="E276" s="79"/>
      <c r="F276" s="80"/>
      <c r="G276" s="81"/>
      <c r="H276" s="82" t="str">
        <f>$G$275 &amp;  " over h 2, 3, &amp; 4"</f>
        <v>Coördinatiekosten over h 2, 3, &amp; 4</v>
      </c>
      <c r="I276" s="82"/>
      <c r="J276" s="83"/>
      <c r="K276" s="121">
        <v>0</v>
      </c>
      <c r="L276" s="85" t="s">
        <v>178</v>
      </c>
      <c r="M276" s="122">
        <f>N142+N203+N224</f>
        <v>0</v>
      </c>
      <c r="N276" s="87">
        <f>K276*M276</f>
        <v>0</v>
      </c>
    </row>
    <row r="277" spans="4:14" s="77" customFormat="1" ht="14.25" customHeight="1" outlineLevel="4" x14ac:dyDescent="0.2">
      <c r="D277" s="78"/>
      <c r="E277" s="79"/>
      <c r="F277" s="80"/>
      <c r="G277" s="81"/>
      <c r="H277" s="159" t="s">
        <v>293</v>
      </c>
      <c r="I277" s="82"/>
      <c r="J277" s="83"/>
      <c r="K277" s="84">
        <v>0</v>
      </c>
      <c r="L277" s="85" t="s">
        <v>298</v>
      </c>
      <c r="M277" s="86">
        <v>0</v>
      </c>
      <c r="N277" s="87">
        <f>K277*M277</f>
        <v>0</v>
      </c>
    </row>
    <row r="278" spans="4:14" ht="14.25" customHeight="1" outlineLevel="2" x14ac:dyDescent="0.25">
      <c r="D278" s="35"/>
      <c r="E278" s="41" t="s">
        <v>21</v>
      </c>
      <c r="F278" s="107"/>
      <c r="G278" s="70" t="s">
        <v>190</v>
      </c>
      <c r="H278" s="91"/>
      <c r="I278" s="91"/>
      <c r="J278" s="91"/>
      <c r="K278" s="71"/>
      <c r="L278" s="70"/>
      <c r="M278" s="72"/>
      <c r="N278" s="73">
        <f>SUM(N279:N281)/2</f>
        <v>0</v>
      </c>
    </row>
    <row r="279" spans="4:14" ht="14.25" customHeight="1" outlineLevel="3" x14ac:dyDescent="0.25">
      <c r="D279" s="35"/>
      <c r="E279" s="41"/>
      <c r="F279" s="123" t="s">
        <v>191</v>
      </c>
      <c r="G279" s="75" t="s">
        <v>192</v>
      </c>
      <c r="H279" s="89"/>
      <c r="I279" s="89"/>
      <c r="J279" s="89"/>
      <c r="K279" s="89"/>
      <c r="L279" s="89"/>
      <c r="M279" s="90"/>
      <c r="N279" s="76">
        <f>SUM(N280:N281)</f>
        <v>0</v>
      </c>
    </row>
    <row r="280" spans="4:14" s="77" customFormat="1" ht="14.25" customHeight="1" outlineLevel="4" x14ac:dyDescent="0.2">
      <c r="D280" s="78"/>
      <c r="E280" s="79"/>
      <c r="F280" s="80"/>
      <c r="G280" s="81"/>
      <c r="H280" s="82" t="s">
        <v>192</v>
      </c>
      <c r="I280" s="82"/>
      <c r="J280" s="83"/>
      <c r="K280" s="121">
        <v>0</v>
      </c>
      <c r="L280" s="85" t="s">
        <v>178</v>
      </c>
      <c r="M280" s="122">
        <f>N274+N268+N260+N224+N203+N142+N54</f>
        <v>0</v>
      </c>
      <c r="N280" s="87">
        <f>K280*M280</f>
        <v>0</v>
      </c>
    </row>
    <row r="281" spans="4:14" s="77" customFormat="1" ht="14.25" customHeight="1" outlineLevel="4" x14ac:dyDescent="0.2">
      <c r="D281" s="78"/>
      <c r="E281" s="79"/>
      <c r="F281" s="80"/>
      <c r="G281" s="81"/>
      <c r="H281" s="159" t="s">
        <v>293</v>
      </c>
      <c r="I281" s="82"/>
      <c r="J281" s="83"/>
      <c r="K281" s="84">
        <v>0</v>
      </c>
      <c r="L281" s="85" t="s">
        <v>298</v>
      </c>
      <c r="M281" s="86">
        <v>0</v>
      </c>
      <c r="N281" s="87">
        <f>K281*M281</f>
        <v>0</v>
      </c>
    </row>
    <row r="282" spans="4:14" ht="14.25" customHeight="1" outlineLevel="2" x14ac:dyDescent="0.25">
      <c r="D282" s="35"/>
      <c r="E282" s="41" t="s">
        <v>22</v>
      </c>
      <c r="F282" s="107"/>
      <c r="G282" s="70" t="s">
        <v>193</v>
      </c>
      <c r="H282" s="91"/>
      <c r="I282" s="91"/>
      <c r="J282" s="91"/>
      <c r="K282" s="71"/>
      <c r="L282" s="70"/>
      <c r="M282" s="72"/>
      <c r="N282" s="73">
        <f>SUM(N283:N288)/2</f>
        <v>0</v>
      </c>
    </row>
    <row r="283" spans="4:14" ht="14.25" customHeight="1" outlineLevel="3" x14ac:dyDescent="0.25">
      <c r="D283" s="35"/>
      <c r="E283" s="41"/>
      <c r="F283" s="74" t="s">
        <v>194</v>
      </c>
      <c r="G283" s="75" t="s">
        <v>195</v>
      </c>
      <c r="H283" s="89"/>
      <c r="I283" s="89"/>
      <c r="J283" s="89"/>
      <c r="K283" s="89"/>
      <c r="L283" s="89"/>
      <c r="M283" s="90"/>
      <c r="N283" s="76">
        <f>SUM(N284:N285)</f>
        <v>0</v>
      </c>
    </row>
    <row r="284" spans="4:14" s="77" customFormat="1" ht="14.25" customHeight="1" outlineLevel="4" x14ac:dyDescent="0.2">
      <c r="D284" s="78"/>
      <c r="E284" s="79"/>
      <c r="F284" s="80"/>
      <c r="G284" s="81"/>
      <c r="H284" s="82" t="str">
        <f>$G$283</f>
        <v>Opslag winst en risico</v>
      </c>
      <c r="I284" s="82"/>
      <c r="J284" s="83"/>
      <c r="K284" s="121">
        <v>0</v>
      </c>
      <c r="L284" s="85" t="s">
        <v>178</v>
      </c>
      <c r="M284" s="122">
        <f>N274+N268+N260+N224+N203+N142+N54+N278</f>
        <v>0</v>
      </c>
      <c r="N284" s="87">
        <f>K284*M284</f>
        <v>0</v>
      </c>
    </row>
    <row r="285" spans="4:14" s="77" customFormat="1" ht="14.25" customHeight="1" outlineLevel="4" x14ac:dyDescent="0.2">
      <c r="D285" s="78"/>
      <c r="E285" s="79"/>
      <c r="F285" s="80"/>
      <c r="G285" s="81"/>
      <c r="H285" s="159" t="s">
        <v>293</v>
      </c>
      <c r="I285" s="82"/>
      <c r="J285" s="83"/>
      <c r="K285" s="84">
        <v>0</v>
      </c>
      <c r="L285" s="85" t="s">
        <v>298</v>
      </c>
      <c r="M285" s="86">
        <v>0</v>
      </c>
      <c r="N285" s="87">
        <f>K285*M285</f>
        <v>0</v>
      </c>
    </row>
    <row r="286" spans="4:14" ht="14.25" customHeight="1" outlineLevel="3" x14ac:dyDescent="0.25">
      <c r="D286" s="35"/>
      <c r="E286" s="41"/>
      <c r="F286" s="123" t="s">
        <v>196</v>
      </c>
      <c r="G286" s="75" t="s">
        <v>197</v>
      </c>
      <c r="H286" s="89"/>
      <c r="I286" s="89"/>
      <c r="J286" s="89"/>
      <c r="K286" s="89"/>
      <c r="L286" s="89"/>
      <c r="M286" s="90"/>
      <c r="N286" s="76">
        <f>SUM(N287:N288)</f>
        <v>0</v>
      </c>
    </row>
    <row r="287" spans="4:14" s="77" customFormat="1" ht="14.25" customHeight="1" outlineLevel="4" x14ac:dyDescent="0.2">
      <c r="D287" s="78"/>
      <c r="E287" s="79"/>
      <c r="F287" s="80"/>
      <c r="G287" s="81"/>
      <c r="H287" s="82" t="str">
        <f>$G$286</f>
        <v>Opslag afkoop risico</v>
      </c>
      <c r="I287" s="82"/>
      <c r="J287" s="83"/>
      <c r="K287" s="121">
        <v>0</v>
      </c>
      <c r="L287" s="85" t="s">
        <v>178</v>
      </c>
      <c r="M287" s="122">
        <f>N274+N268+N260+N224+N203+N142+N54+N278</f>
        <v>0</v>
      </c>
      <c r="N287" s="87">
        <f>K287*M287</f>
        <v>0</v>
      </c>
    </row>
    <row r="288" spans="4:14" s="77" customFormat="1" ht="14.25" customHeight="1" outlineLevel="4" x14ac:dyDescent="0.2">
      <c r="D288" s="78"/>
      <c r="E288" s="79"/>
      <c r="F288" s="80"/>
      <c r="G288" s="81"/>
      <c r="H288" s="159" t="s">
        <v>293</v>
      </c>
      <c r="I288" s="82"/>
      <c r="J288" s="83"/>
      <c r="K288" s="84">
        <v>0</v>
      </c>
      <c r="L288" s="85" t="s">
        <v>298</v>
      </c>
      <c r="M288" s="86">
        <v>0</v>
      </c>
      <c r="N288" s="87">
        <f>K288*M288</f>
        <v>0</v>
      </c>
    </row>
    <row r="289" spans="3:14" ht="14.25" customHeight="1" outlineLevel="2" x14ac:dyDescent="0.25">
      <c r="D289" s="35"/>
      <c r="E289" s="41"/>
      <c r="F289" s="74"/>
      <c r="G289" s="96"/>
      <c r="H289" s="91"/>
      <c r="I289" s="91"/>
      <c r="J289" s="97"/>
      <c r="K289" s="91"/>
      <c r="L289" s="97"/>
      <c r="M289" s="92"/>
      <c r="N289" s="98"/>
    </row>
    <row r="290" spans="3:14" ht="14.25" customHeight="1" outlineLevel="1" x14ac:dyDescent="0.25">
      <c r="D290" s="35"/>
      <c r="E290" s="41"/>
      <c r="F290" s="41"/>
      <c r="G290" s="65"/>
      <c r="H290" s="94"/>
      <c r="I290" s="94"/>
      <c r="J290" s="95"/>
      <c r="K290" s="94"/>
      <c r="L290" s="95"/>
      <c r="M290" s="100"/>
      <c r="N290" s="69"/>
    </row>
    <row r="291" spans="3:14" ht="14.25" customHeight="1" x14ac:dyDescent="0.25">
      <c r="C291" s="56" t="s">
        <v>20</v>
      </c>
      <c r="D291" s="31"/>
      <c r="E291" s="30"/>
      <c r="F291" s="30"/>
      <c r="G291" s="60" t="s">
        <v>198</v>
      </c>
      <c r="H291" s="101"/>
      <c r="I291" s="101"/>
      <c r="J291" s="102"/>
      <c r="K291" s="103"/>
      <c r="L291" s="102"/>
      <c r="M291" s="104"/>
      <c r="N291" s="63">
        <f>SUM(N292:N346)/4</f>
        <v>0</v>
      </c>
    </row>
    <row r="292" spans="3:14" ht="14.25" customHeight="1" outlineLevel="1" x14ac:dyDescent="0.25">
      <c r="D292" s="35">
        <v>1</v>
      </c>
      <c r="E292" s="41"/>
      <c r="F292" s="41"/>
      <c r="G292" s="65" t="s">
        <v>199</v>
      </c>
      <c r="H292" s="94"/>
      <c r="I292" s="94"/>
      <c r="J292" s="95"/>
      <c r="K292" s="105"/>
      <c r="L292" s="95"/>
      <c r="M292" s="106"/>
      <c r="N292" s="69">
        <f>SUM(N293:N308)/3</f>
        <v>0</v>
      </c>
    </row>
    <row r="293" spans="3:14" ht="14.25" customHeight="1" outlineLevel="2" x14ac:dyDescent="0.25">
      <c r="D293" s="35"/>
      <c r="E293" s="41" t="s">
        <v>16</v>
      </c>
      <c r="F293" s="74"/>
      <c r="G293" s="70" t="s">
        <v>199</v>
      </c>
      <c r="H293" s="91"/>
      <c r="I293" s="91"/>
      <c r="J293" s="91"/>
      <c r="K293" s="71"/>
      <c r="L293" s="70"/>
      <c r="M293" s="72"/>
      <c r="N293" s="73">
        <f>SUM(N294:N300)/2</f>
        <v>0</v>
      </c>
    </row>
    <row r="294" spans="3:14" ht="14.25" customHeight="1" outlineLevel="3" x14ac:dyDescent="0.25">
      <c r="D294" s="35"/>
      <c r="E294" s="41"/>
      <c r="F294" s="124" t="s">
        <v>200</v>
      </c>
      <c r="G294" s="75" t="s">
        <v>201</v>
      </c>
      <c r="H294" s="89"/>
      <c r="I294" s="89"/>
      <c r="J294" s="89"/>
      <c r="K294" s="89"/>
      <c r="L294" s="89"/>
      <c r="M294" s="90"/>
      <c r="N294" s="76">
        <f>SUM(N295:N296)</f>
        <v>0</v>
      </c>
    </row>
    <row r="295" spans="3:14" s="77" customFormat="1" ht="14.25" customHeight="1" outlineLevel="4" x14ac:dyDescent="0.2">
      <c r="D295" s="78"/>
      <c r="E295" s="79"/>
      <c r="F295" s="125"/>
      <c r="G295" s="81"/>
      <c r="H295" s="82" t="s">
        <v>291</v>
      </c>
      <c r="I295" s="82"/>
      <c r="J295" s="83"/>
      <c r="K295" s="84">
        <v>0</v>
      </c>
      <c r="L295" s="85" t="s">
        <v>298</v>
      </c>
      <c r="M295" s="86">
        <v>0</v>
      </c>
      <c r="N295" s="87">
        <f>K295*M295</f>
        <v>0</v>
      </c>
    </row>
    <row r="296" spans="3:14" s="77" customFormat="1" ht="14.25" customHeight="1" outlineLevel="4" x14ac:dyDescent="0.2">
      <c r="D296" s="78"/>
      <c r="E296" s="79"/>
      <c r="F296" s="125"/>
      <c r="G296" s="81"/>
      <c r="H296" s="82" t="s">
        <v>292</v>
      </c>
      <c r="I296" s="82"/>
      <c r="J296" s="83"/>
      <c r="K296" s="84">
        <v>0</v>
      </c>
      <c r="L296" s="85" t="s">
        <v>298</v>
      </c>
      <c r="M296" s="86">
        <v>0</v>
      </c>
      <c r="N296" s="87">
        <f>K296*M296</f>
        <v>0</v>
      </c>
    </row>
    <row r="297" spans="3:14" ht="14.25" customHeight="1" outlineLevel="3" x14ac:dyDescent="0.25">
      <c r="D297" s="35"/>
      <c r="E297" s="41"/>
      <c r="F297" s="124" t="s">
        <v>202</v>
      </c>
      <c r="G297" s="126" t="s">
        <v>203</v>
      </c>
      <c r="H297" s="127"/>
      <c r="I297" s="127"/>
      <c r="J297" s="89"/>
      <c r="K297" s="89"/>
      <c r="L297" s="89"/>
      <c r="M297" s="90"/>
      <c r="N297" s="76">
        <f>SUM(N298:N300)</f>
        <v>0</v>
      </c>
    </row>
    <row r="298" spans="3:14" s="77" customFormat="1" ht="14.25" customHeight="1" outlineLevel="4" x14ac:dyDescent="0.2">
      <c r="D298" s="78"/>
      <c r="E298" s="79"/>
      <c r="F298" s="80"/>
      <c r="G298" s="81"/>
      <c r="H298" s="82" t="s">
        <v>204</v>
      </c>
      <c r="I298" s="82" t="s">
        <v>205</v>
      </c>
      <c r="J298" s="83"/>
      <c r="K298" s="84">
        <v>0</v>
      </c>
      <c r="L298" s="85" t="s">
        <v>298</v>
      </c>
      <c r="M298" s="86">
        <v>0</v>
      </c>
      <c r="N298" s="87">
        <f>K298*M298</f>
        <v>0</v>
      </c>
    </row>
    <row r="299" spans="3:14" s="77" customFormat="1" ht="14.25" customHeight="1" outlineLevel="4" x14ac:dyDescent="0.2">
      <c r="D299" s="78"/>
      <c r="E299" s="79"/>
      <c r="F299" s="80"/>
      <c r="G299" s="81"/>
      <c r="H299" s="82" t="s">
        <v>291</v>
      </c>
      <c r="I299" s="82"/>
      <c r="J299" s="83"/>
      <c r="K299" s="84">
        <v>0</v>
      </c>
      <c r="L299" s="85" t="s">
        <v>298</v>
      </c>
      <c r="M299" s="86">
        <v>0</v>
      </c>
      <c r="N299" s="87">
        <f>K299*M299</f>
        <v>0</v>
      </c>
    </row>
    <row r="300" spans="3:14" s="77" customFormat="1" ht="14.25" customHeight="1" outlineLevel="4" x14ac:dyDescent="0.2">
      <c r="D300" s="78"/>
      <c r="E300" s="79"/>
      <c r="F300" s="80"/>
      <c r="G300" s="81"/>
      <c r="H300" s="82" t="s">
        <v>292</v>
      </c>
      <c r="I300" s="82"/>
      <c r="J300" s="83"/>
      <c r="K300" s="84">
        <v>0</v>
      </c>
      <c r="L300" s="85" t="s">
        <v>298</v>
      </c>
      <c r="M300" s="86">
        <v>0</v>
      </c>
      <c r="N300" s="87">
        <f>K300*M300</f>
        <v>0</v>
      </c>
    </row>
    <row r="301" spans="3:14" ht="14.25" customHeight="1" outlineLevel="2" x14ac:dyDescent="0.25">
      <c r="D301" s="35"/>
      <c r="E301" s="41" t="s">
        <v>19</v>
      </c>
      <c r="F301" s="107"/>
      <c r="G301" s="70" t="s">
        <v>206</v>
      </c>
      <c r="H301" s="91"/>
      <c r="I301" s="91"/>
      <c r="J301" s="91"/>
      <c r="K301" s="71"/>
      <c r="L301" s="70"/>
      <c r="M301" s="72"/>
      <c r="N301" s="73">
        <f>SUM(N302:N304)/2</f>
        <v>0</v>
      </c>
    </row>
    <row r="302" spans="3:14" ht="14.25" customHeight="1" outlineLevel="3" x14ac:dyDescent="0.25">
      <c r="D302" s="35"/>
      <c r="E302" s="41"/>
      <c r="F302" s="74">
        <v>1</v>
      </c>
      <c r="G302" s="160" t="s">
        <v>295</v>
      </c>
      <c r="H302" s="89"/>
      <c r="I302" s="89"/>
      <c r="J302" s="89"/>
      <c r="K302" s="89"/>
      <c r="L302" s="89"/>
      <c r="M302" s="90"/>
      <c r="N302" s="76">
        <f>SUM(N303:N304)</f>
        <v>0</v>
      </c>
    </row>
    <row r="303" spans="3:14" s="77" customFormat="1" ht="14.25" customHeight="1" outlineLevel="4" x14ac:dyDescent="0.2">
      <c r="D303" s="78"/>
      <c r="E303" s="79"/>
      <c r="F303" s="80"/>
      <c r="G303" s="81"/>
      <c r="H303" s="82" t="s">
        <v>291</v>
      </c>
      <c r="I303" s="82"/>
      <c r="J303" s="83"/>
      <c r="K303" s="84">
        <v>0</v>
      </c>
      <c r="L303" s="85" t="s">
        <v>298</v>
      </c>
      <c r="M303" s="86">
        <v>0</v>
      </c>
      <c r="N303" s="87">
        <f>K303*M303</f>
        <v>0</v>
      </c>
    </row>
    <row r="304" spans="3:14" s="77" customFormat="1" ht="14.25" customHeight="1" outlineLevel="4" x14ac:dyDescent="0.2">
      <c r="D304" s="78"/>
      <c r="E304" s="79"/>
      <c r="F304" s="80"/>
      <c r="G304" s="81"/>
      <c r="H304" s="82" t="s">
        <v>292</v>
      </c>
      <c r="I304" s="82"/>
      <c r="J304" s="83"/>
      <c r="K304" s="84">
        <v>0</v>
      </c>
      <c r="L304" s="85" t="s">
        <v>298</v>
      </c>
      <c r="M304" s="86">
        <v>0</v>
      </c>
      <c r="N304" s="87">
        <f>K304*M304</f>
        <v>0</v>
      </c>
    </row>
    <row r="305" spans="3:14" ht="14.25" customHeight="1" outlineLevel="2" x14ac:dyDescent="0.25">
      <c r="D305" s="35"/>
      <c r="E305" s="41" t="s">
        <v>20</v>
      </c>
      <c r="F305" s="107"/>
      <c r="G305" s="70" t="s">
        <v>207</v>
      </c>
      <c r="H305" s="91"/>
      <c r="I305" s="91"/>
      <c r="J305" s="91"/>
      <c r="K305" s="71"/>
      <c r="L305" s="70"/>
      <c r="M305" s="72"/>
      <c r="N305" s="73">
        <f>SUM(N306:N308)/2</f>
        <v>0</v>
      </c>
    </row>
    <row r="306" spans="3:14" ht="14.25" customHeight="1" outlineLevel="3" x14ac:dyDescent="0.25">
      <c r="D306" s="35"/>
      <c r="E306" s="41"/>
      <c r="F306" s="74">
        <v>1</v>
      </c>
      <c r="G306" s="160" t="s">
        <v>294</v>
      </c>
      <c r="H306" s="89"/>
      <c r="I306" s="89"/>
      <c r="J306" s="89"/>
      <c r="K306" s="89"/>
      <c r="L306" s="89"/>
      <c r="M306" s="90"/>
      <c r="N306" s="76">
        <f>SUM(N307:N308)</f>
        <v>0</v>
      </c>
    </row>
    <row r="307" spans="3:14" s="77" customFormat="1" ht="14.25" customHeight="1" outlineLevel="4" x14ac:dyDescent="0.2">
      <c r="D307" s="78"/>
      <c r="E307" s="79"/>
      <c r="F307" s="80"/>
      <c r="G307" s="81"/>
      <c r="H307" s="82" t="s">
        <v>291</v>
      </c>
      <c r="I307" s="82"/>
      <c r="J307" s="83"/>
      <c r="K307" s="84">
        <v>0</v>
      </c>
      <c r="L307" s="85" t="s">
        <v>298</v>
      </c>
      <c r="M307" s="86">
        <v>0</v>
      </c>
      <c r="N307" s="87">
        <f>K307*M307</f>
        <v>0</v>
      </c>
    </row>
    <row r="308" spans="3:14" s="77" customFormat="1" ht="14.25" customHeight="1" outlineLevel="4" x14ac:dyDescent="0.2">
      <c r="D308" s="78"/>
      <c r="E308" s="79"/>
      <c r="F308" s="80"/>
      <c r="G308" s="81"/>
      <c r="H308" s="82" t="s">
        <v>292</v>
      </c>
      <c r="I308" s="82"/>
      <c r="J308" s="83"/>
      <c r="K308" s="84">
        <v>0</v>
      </c>
      <c r="L308" s="85" t="s">
        <v>298</v>
      </c>
      <c r="M308" s="86">
        <v>0</v>
      </c>
      <c r="N308" s="87">
        <f>K308*M308</f>
        <v>0</v>
      </c>
    </row>
    <row r="309" spans="3:14" ht="14.25" customHeight="1" outlineLevel="2" x14ac:dyDescent="0.25">
      <c r="C309" s="128"/>
      <c r="D309" s="35"/>
      <c r="E309" s="41"/>
      <c r="F309" s="74"/>
      <c r="G309" s="96"/>
      <c r="H309" s="91"/>
      <c r="I309" s="91"/>
      <c r="J309" s="97"/>
      <c r="K309" s="91"/>
      <c r="L309" s="97"/>
      <c r="M309" s="92"/>
      <c r="N309" s="98"/>
    </row>
    <row r="310" spans="3:14" ht="14.25" customHeight="1" outlineLevel="1" x14ac:dyDescent="0.25">
      <c r="D310" s="35">
        <v>2</v>
      </c>
      <c r="E310" s="41"/>
      <c r="F310" s="41"/>
      <c r="G310" s="65" t="s">
        <v>208</v>
      </c>
      <c r="H310" s="94"/>
      <c r="I310" s="94"/>
      <c r="J310" s="95"/>
      <c r="K310" s="105"/>
      <c r="L310" s="95"/>
      <c r="M310" s="106"/>
      <c r="N310" s="69">
        <f>SUM(N311:N346)/3</f>
        <v>0</v>
      </c>
    </row>
    <row r="311" spans="3:14" ht="14.25" customHeight="1" outlineLevel="2" x14ac:dyDescent="0.25">
      <c r="D311" s="35"/>
      <c r="E311" s="41" t="s">
        <v>16</v>
      </c>
      <c r="F311" s="107"/>
      <c r="G311" s="70" t="s">
        <v>209</v>
      </c>
      <c r="H311" s="91"/>
      <c r="I311" s="91"/>
      <c r="J311" s="91"/>
      <c r="K311" s="71"/>
      <c r="L311" s="70"/>
      <c r="M311" s="72"/>
      <c r="N311" s="73">
        <f>SUM(N312:N338)/2</f>
        <v>0</v>
      </c>
    </row>
    <row r="312" spans="3:14" ht="14.25" customHeight="1" outlineLevel="3" x14ac:dyDescent="0.25">
      <c r="D312" s="35"/>
      <c r="E312" s="41"/>
      <c r="F312" s="123" t="s">
        <v>210</v>
      </c>
      <c r="G312" s="75" t="s">
        <v>211</v>
      </c>
      <c r="H312" s="89"/>
      <c r="I312" s="89"/>
      <c r="J312" s="89"/>
      <c r="K312" s="89"/>
      <c r="L312" s="89"/>
      <c r="M312" s="90"/>
      <c r="N312" s="76">
        <f>SUM(N313:N314)</f>
        <v>0</v>
      </c>
    </row>
    <row r="313" spans="3:14" s="77" customFormat="1" ht="14.25" customHeight="1" outlineLevel="4" x14ac:dyDescent="0.2">
      <c r="D313" s="78"/>
      <c r="E313" s="79"/>
      <c r="F313" s="80"/>
      <c r="G313" s="81"/>
      <c r="H313" s="82" t="s">
        <v>291</v>
      </c>
      <c r="I313" s="82"/>
      <c r="J313" s="83"/>
      <c r="K313" s="84">
        <v>0</v>
      </c>
      <c r="L313" s="85" t="s">
        <v>298</v>
      </c>
      <c r="M313" s="86">
        <v>0</v>
      </c>
      <c r="N313" s="87">
        <f>K313*M313</f>
        <v>0</v>
      </c>
    </row>
    <row r="314" spans="3:14" s="77" customFormat="1" ht="14.25" customHeight="1" outlineLevel="4" x14ac:dyDescent="0.2">
      <c r="D314" s="78"/>
      <c r="E314" s="79"/>
      <c r="F314" s="80"/>
      <c r="G314" s="81"/>
      <c r="H314" s="82" t="s">
        <v>292</v>
      </c>
      <c r="I314" s="82"/>
      <c r="J314" s="83"/>
      <c r="K314" s="84">
        <v>0</v>
      </c>
      <c r="L314" s="85" t="s">
        <v>298</v>
      </c>
      <c r="M314" s="86">
        <v>0</v>
      </c>
      <c r="N314" s="87">
        <f>K314*M314</f>
        <v>0</v>
      </c>
    </row>
    <row r="315" spans="3:14" ht="14.25" customHeight="1" outlineLevel="3" x14ac:dyDescent="0.25">
      <c r="D315" s="35"/>
      <c r="E315" s="41"/>
      <c r="F315" s="123" t="s">
        <v>212</v>
      </c>
      <c r="G315" s="75" t="s">
        <v>213</v>
      </c>
      <c r="H315" s="89"/>
      <c r="I315" s="89"/>
      <c r="J315" s="89"/>
      <c r="K315" s="89"/>
      <c r="L315" s="89"/>
      <c r="M315" s="90"/>
      <c r="N315" s="76">
        <f>SUM(N316:N317)</f>
        <v>0</v>
      </c>
    </row>
    <row r="316" spans="3:14" s="77" customFormat="1" ht="14.25" customHeight="1" outlineLevel="4" x14ac:dyDescent="0.2">
      <c r="D316" s="78"/>
      <c r="E316" s="79"/>
      <c r="F316" s="80"/>
      <c r="G316" s="81"/>
      <c r="H316" s="82" t="s">
        <v>291</v>
      </c>
      <c r="I316" s="82"/>
      <c r="J316" s="83"/>
      <c r="K316" s="84">
        <v>0</v>
      </c>
      <c r="L316" s="85" t="s">
        <v>298</v>
      </c>
      <c r="M316" s="86">
        <v>0</v>
      </c>
      <c r="N316" s="87">
        <f>K316*M316</f>
        <v>0</v>
      </c>
    </row>
    <row r="317" spans="3:14" s="77" customFormat="1" ht="14.25" customHeight="1" outlineLevel="4" x14ac:dyDescent="0.2">
      <c r="D317" s="78"/>
      <c r="E317" s="79"/>
      <c r="F317" s="80"/>
      <c r="G317" s="81"/>
      <c r="H317" s="82" t="s">
        <v>292</v>
      </c>
      <c r="I317" s="82"/>
      <c r="J317" s="83"/>
      <c r="K317" s="84">
        <v>0</v>
      </c>
      <c r="L317" s="85" t="s">
        <v>298</v>
      </c>
      <c r="M317" s="86">
        <v>0</v>
      </c>
      <c r="N317" s="87">
        <f>K317*M317</f>
        <v>0</v>
      </c>
    </row>
    <row r="318" spans="3:14" ht="14.25" customHeight="1" outlineLevel="3" x14ac:dyDescent="0.25">
      <c r="D318" s="35"/>
      <c r="E318" s="41"/>
      <c r="F318" s="123" t="s">
        <v>214</v>
      </c>
      <c r="G318" s="75" t="s">
        <v>215</v>
      </c>
      <c r="H318" s="89"/>
      <c r="I318" s="89"/>
      <c r="J318" s="89"/>
      <c r="K318" s="89"/>
      <c r="L318" s="89"/>
      <c r="M318" s="90"/>
      <c r="N318" s="76">
        <f>SUM(N319:N320)</f>
        <v>0</v>
      </c>
    </row>
    <row r="319" spans="3:14" s="77" customFormat="1" ht="14.25" customHeight="1" outlineLevel="4" x14ac:dyDescent="0.2">
      <c r="D319" s="78"/>
      <c r="E319" s="79"/>
      <c r="F319" s="80"/>
      <c r="G319" s="81"/>
      <c r="H319" s="82" t="s">
        <v>291</v>
      </c>
      <c r="I319" s="82"/>
      <c r="J319" s="83"/>
      <c r="K319" s="84">
        <v>0</v>
      </c>
      <c r="L319" s="85" t="s">
        <v>298</v>
      </c>
      <c r="M319" s="86">
        <v>0</v>
      </c>
      <c r="N319" s="87">
        <f>K319*M319</f>
        <v>0</v>
      </c>
    </row>
    <row r="320" spans="3:14" s="77" customFormat="1" ht="14.25" customHeight="1" outlineLevel="4" x14ac:dyDescent="0.2">
      <c r="D320" s="78"/>
      <c r="E320" s="79"/>
      <c r="F320" s="80"/>
      <c r="G320" s="81"/>
      <c r="H320" s="82" t="s">
        <v>292</v>
      </c>
      <c r="I320" s="82"/>
      <c r="J320" s="83"/>
      <c r="K320" s="84">
        <v>0</v>
      </c>
      <c r="L320" s="85" t="s">
        <v>298</v>
      </c>
      <c r="M320" s="86">
        <v>0</v>
      </c>
      <c r="N320" s="87">
        <f>K320*M320</f>
        <v>0</v>
      </c>
    </row>
    <row r="321" spans="4:14" ht="14.25" customHeight="1" outlineLevel="3" x14ac:dyDescent="0.25">
      <c r="D321" s="35"/>
      <c r="E321" s="41"/>
      <c r="F321" s="123" t="s">
        <v>216</v>
      </c>
      <c r="G321" s="75" t="s">
        <v>217</v>
      </c>
      <c r="H321" s="89"/>
      <c r="I321" s="89"/>
      <c r="J321" s="89"/>
      <c r="K321" s="89"/>
      <c r="L321" s="89"/>
      <c r="M321" s="90"/>
      <c r="N321" s="76">
        <f>SUM(N322:N323)</f>
        <v>0</v>
      </c>
    </row>
    <row r="322" spans="4:14" s="77" customFormat="1" ht="14.25" customHeight="1" outlineLevel="4" x14ac:dyDescent="0.2">
      <c r="D322" s="78"/>
      <c r="E322" s="79"/>
      <c r="F322" s="80"/>
      <c r="G322" s="81"/>
      <c r="H322" s="82" t="s">
        <v>291</v>
      </c>
      <c r="I322" s="82"/>
      <c r="J322" s="83"/>
      <c r="K322" s="84">
        <v>0</v>
      </c>
      <c r="L322" s="85" t="s">
        <v>298</v>
      </c>
      <c r="M322" s="86">
        <v>0</v>
      </c>
      <c r="N322" s="87">
        <f>K322*M322</f>
        <v>0</v>
      </c>
    </row>
    <row r="323" spans="4:14" s="77" customFormat="1" ht="14.25" customHeight="1" outlineLevel="4" x14ac:dyDescent="0.2">
      <c r="D323" s="78"/>
      <c r="E323" s="79"/>
      <c r="F323" s="80"/>
      <c r="G323" s="81"/>
      <c r="H323" s="82" t="s">
        <v>292</v>
      </c>
      <c r="I323" s="82"/>
      <c r="J323" s="83"/>
      <c r="K323" s="84">
        <v>0</v>
      </c>
      <c r="L323" s="85" t="s">
        <v>298</v>
      </c>
      <c r="M323" s="86">
        <v>0</v>
      </c>
      <c r="N323" s="87">
        <f>K323*M323</f>
        <v>0</v>
      </c>
    </row>
    <row r="324" spans="4:14" ht="14.25" customHeight="1" outlineLevel="3" x14ac:dyDescent="0.25">
      <c r="D324" s="35"/>
      <c r="E324" s="41"/>
      <c r="F324" s="123" t="s">
        <v>218</v>
      </c>
      <c r="G324" s="75" t="s">
        <v>219</v>
      </c>
      <c r="H324" s="89"/>
      <c r="I324" s="89"/>
      <c r="J324" s="89"/>
      <c r="K324" s="89"/>
      <c r="L324" s="89"/>
      <c r="M324" s="90"/>
      <c r="N324" s="76">
        <f>SUM(N325:N326)</f>
        <v>0</v>
      </c>
    </row>
    <row r="325" spans="4:14" s="77" customFormat="1" ht="14.25" customHeight="1" outlineLevel="4" x14ac:dyDescent="0.2">
      <c r="D325" s="78"/>
      <c r="E325" s="79"/>
      <c r="F325" s="80"/>
      <c r="G325" s="81"/>
      <c r="H325" s="82" t="s">
        <v>291</v>
      </c>
      <c r="I325" s="82"/>
      <c r="J325" s="83"/>
      <c r="K325" s="84">
        <v>0</v>
      </c>
      <c r="L325" s="85" t="s">
        <v>298</v>
      </c>
      <c r="M325" s="86">
        <v>0</v>
      </c>
      <c r="N325" s="87">
        <f>K325*M325</f>
        <v>0</v>
      </c>
    </row>
    <row r="326" spans="4:14" s="77" customFormat="1" ht="14.25" customHeight="1" outlineLevel="4" x14ac:dyDescent="0.2">
      <c r="D326" s="78"/>
      <c r="E326" s="79"/>
      <c r="F326" s="80"/>
      <c r="G326" s="81"/>
      <c r="H326" s="82" t="s">
        <v>292</v>
      </c>
      <c r="I326" s="82"/>
      <c r="J326" s="83"/>
      <c r="K326" s="84">
        <v>0</v>
      </c>
      <c r="L326" s="85" t="s">
        <v>298</v>
      </c>
      <c r="M326" s="86">
        <v>0</v>
      </c>
      <c r="N326" s="87">
        <f>K326*M326</f>
        <v>0</v>
      </c>
    </row>
    <row r="327" spans="4:14" ht="14.25" customHeight="1" outlineLevel="3" x14ac:dyDescent="0.25">
      <c r="D327" s="35"/>
      <c r="E327" s="41"/>
      <c r="F327" s="123" t="s">
        <v>220</v>
      </c>
      <c r="G327" s="75" t="s">
        <v>221</v>
      </c>
      <c r="H327" s="89"/>
      <c r="I327" s="89"/>
      <c r="J327" s="89"/>
      <c r="K327" s="89"/>
      <c r="L327" s="89"/>
      <c r="M327" s="90"/>
      <c r="N327" s="76">
        <f>SUM(N328:N329)</f>
        <v>0</v>
      </c>
    </row>
    <row r="328" spans="4:14" s="77" customFormat="1" ht="14.25" customHeight="1" outlineLevel="4" x14ac:dyDescent="0.2">
      <c r="D328" s="78"/>
      <c r="E328" s="79"/>
      <c r="F328" s="80"/>
      <c r="G328" s="81"/>
      <c r="H328" s="82" t="s">
        <v>291</v>
      </c>
      <c r="I328" s="82"/>
      <c r="J328" s="83"/>
      <c r="K328" s="84">
        <v>0</v>
      </c>
      <c r="L328" s="85" t="s">
        <v>298</v>
      </c>
      <c r="M328" s="86">
        <v>0</v>
      </c>
      <c r="N328" s="87">
        <f>K328*M328</f>
        <v>0</v>
      </c>
    </row>
    <row r="329" spans="4:14" s="77" customFormat="1" ht="14.25" customHeight="1" outlineLevel="4" x14ac:dyDescent="0.2">
      <c r="D329" s="78"/>
      <c r="E329" s="79"/>
      <c r="F329" s="80"/>
      <c r="G329" s="81"/>
      <c r="H329" s="82" t="s">
        <v>292</v>
      </c>
      <c r="I329" s="82"/>
      <c r="J329" s="83"/>
      <c r="K329" s="84">
        <v>0</v>
      </c>
      <c r="L329" s="85" t="s">
        <v>298</v>
      </c>
      <c r="M329" s="86">
        <v>0</v>
      </c>
      <c r="N329" s="87">
        <f>K329*M329</f>
        <v>0</v>
      </c>
    </row>
    <row r="330" spans="4:14" ht="14.25" customHeight="1" outlineLevel="3" x14ac:dyDescent="0.25">
      <c r="D330" s="35"/>
      <c r="E330" s="41"/>
      <c r="F330" s="123" t="s">
        <v>222</v>
      </c>
      <c r="G330" s="75" t="s">
        <v>223</v>
      </c>
      <c r="H330" s="89"/>
      <c r="I330" s="89"/>
      <c r="J330" s="89"/>
      <c r="K330" s="89"/>
      <c r="L330" s="89"/>
      <c r="M330" s="90"/>
      <c r="N330" s="76">
        <f>SUM(N331:N332)</f>
        <v>0</v>
      </c>
    </row>
    <row r="331" spans="4:14" s="77" customFormat="1" ht="14.25" customHeight="1" outlineLevel="4" x14ac:dyDescent="0.2">
      <c r="D331" s="78"/>
      <c r="E331" s="79"/>
      <c r="F331" s="80"/>
      <c r="G331" s="81"/>
      <c r="H331" s="82" t="s">
        <v>291</v>
      </c>
      <c r="I331" s="82"/>
      <c r="J331" s="83"/>
      <c r="K331" s="84">
        <v>0</v>
      </c>
      <c r="L331" s="85" t="s">
        <v>298</v>
      </c>
      <c r="M331" s="86">
        <v>0</v>
      </c>
      <c r="N331" s="87">
        <f>K331*M331</f>
        <v>0</v>
      </c>
    </row>
    <row r="332" spans="4:14" s="77" customFormat="1" ht="14.25" customHeight="1" outlineLevel="4" x14ac:dyDescent="0.2">
      <c r="D332" s="78"/>
      <c r="E332" s="79"/>
      <c r="F332" s="80"/>
      <c r="G332" s="81"/>
      <c r="H332" s="82" t="s">
        <v>292</v>
      </c>
      <c r="I332" s="82"/>
      <c r="J332" s="83"/>
      <c r="K332" s="84">
        <v>0</v>
      </c>
      <c r="L332" s="85" t="s">
        <v>298</v>
      </c>
      <c r="M332" s="86">
        <v>0</v>
      </c>
      <c r="N332" s="87">
        <f>K332*M332</f>
        <v>0</v>
      </c>
    </row>
    <row r="333" spans="4:14" ht="14.25" customHeight="1" outlineLevel="3" x14ac:dyDescent="0.25">
      <c r="D333" s="35"/>
      <c r="E333" s="41"/>
      <c r="F333" s="123" t="s">
        <v>224</v>
      </c>
      <c r="G333" s="75" t="s">
        <v>225</v>
      </c>
      <c r="H333" s="89"/>
      <c r="I333" s="89"/>
      <c r="J333" s="89"/>
      <c r="K333" s="89"/>
      <c r="L333" s="89"/>
      <c r="M333" s="90"/>
      <c r="N333" s="76">
        <f>SUM(N334:N335)</f>
        <v>0</v>
      </c>
    </row>
    <row r="334" spans="4:14" s="77" customFormat="1" ht="14.25" customHeight="1" outlineLevel="4" x14ac:dyDescent="0.2">
      <c r="D334" s="78"/>
      <c r="E334" s="79"/>
      <c r="F334" s="80"/>
      <c r="G334" s="81"/>
      <c r="H334" s="82" t="s">
        <v>291</v>
      </c>
      <c r="I334" s="82"/>
      <c r="J334" s="83"/>
      <c r="K334" s="84">
        <v>0</v>
      </c>
      <c r="L334" s="85" t="s">
        <v>298</v>
      </c>
      <c r="M334" s="86">
        <v>0</v>
      </c>
      <c r="N334" s="87">
        <f>K334*M334</f>
        <v>0</v>
      </c>
    </row>
    <row r="335" spans="4:14" s="77" customFormat="1" ht="14.25" customHeight="1" outlineLevel="4" x14ac:dyDescent="0.2">
      <c r="D335" s="78"/>
      <c r="E335" s="79"/>
      <c r="F335" s="80"/>
      <c r="G335" s="81"/>
      <c r="H335" s="82" t="s">
        <v>292</v>
      </c>
      <c r="I335" s="82"/>
      <c r="J335" s="83"/>
      <c r="K335" s="84">
        <v>0</v>
      </c>
      <c r="L335" s="85" t="s">
        <v>298</v>
      </c>
      <c r="M335" s="86">
        <v>0</v>
      </c>
      <c r="N335" s="87">
        <f>K335*M335</f>
        <v>0</v>
      </c>
    </row>
    <row r="336" spans="4:14" ht="14.25" customHeight="1" outlineLevel="3" x14ac:dyDescent="0.25">
      <c r="D336" s="35"/>
      <c r="E336" s="41"/>
      <c r="F336" s="123" t="s">
        <v>226</v>
      </c>
      <c r="G336" s="75" t="s">
        <v>227</v>
      </c>
      <c r="H336" s="89"/>
      <c r="I336" s="89"/>
      <c r="J336" s="89"/>
      <c r="K336" s="89"/>
      <c r="L336" s="89"/>
      <c r="M336" s="90"/>
      <c r="N336" s="76">
        <f>SUM(N337:N338)</f>
        <v>0</v>
      </c>
    </row>
    <row r="337" spans="3:14" s="77" customFormat="1" ht="14.25" customHeight="1" outlineLevel="4" x14ac:dyDescent="0.2">
      <c r="D337" s="78"/>
      <c r="E337" s="79"/>
      <c r="F337" s="80"/>
      <c r="G337" s="81"/>
      <c r="H337" s="82" t="s">
        <v>291</v>
      </c>
      <c r="I337" s="82"/>
      <c r="J337" s="83"/>
      <c r="K337" s="84">
        <v>0</v>
      </c>
      <c r="L337" s="85" t="s">
        <v>298</v>
      </c>
      <c r="M337" s="86">
        <v>0</v>
      </c>
      <c r="N337" s="87">
        <f>K337*M337</f>
        <v>0</v>
      </c>
    </row>
    <row r="338" spans="3:14" s="77" customFormat="1" ht="14.25" customHeight="1" outlineLevel="4" x14ac:dyDescent="0.2">
      <c r="D338" s="78"/>
      <c r="E338" s="79"/>
      <c r="F338" s="80"/>
      <c r="G338" s="81"/>
      <c r="H338" s="82" t="s">
        <v>292</v>
      </c>
      <c r="I338" s="82"/>
      <c r="J338" s="83"/>
      <c r="K338" s="84">
        <v>0</v>
      </c>
      <c r="L338" s="85" t="s">
        <v>298</v>
      </c>
      <c r="M338" s="86">
        <v>0</v>
      </c>
      <c r="N338" s="87">
        <f>K338*M338</f>
        <v>0</v>
      </c>
    </row>
    <row r="339" spans="3:14" ht="14.25" customHeight="1" outlineLevel="2" x14ac:dyDescent="0.25">
      <c r="D339" s="35"/>
      <c r="E339" s="41" t="s">
        <v>19</v>
      </c>
      <c r="F339" s="107"/>
      <c r="G339" s="161" t="s">
        <v>228</v>
      </c>
      <c r="H339" s="91"/>
      <c r="I339" s="91"/>
      <c r="J339" s="91"/>
      <c r="K339" s="71"/>
      <c r="L339" s="70"/>
      <c r="M339" s="72"/>
      <c r="N339" s="73">
        <f>SUM(N340:N342)/2</f>
        <v>0</v>
      </c>
    </row>
    <row r="340" spans="3:14" ht="14.25" customHeight="1" outlineLevel="3" x14ac:dyDescent="0.25">
      <c r="D340" s="35"/>
      <c r="E340" s="41"/>
      <c r="F340" s="74">
        <v>1</v>
      </c>
      <c r="G340" s="160" t="s">
        <v>296</v>
      </c>
      <c r="H340" s="89"/>
      <c r="I340" s="89"/>
      <c r="J340" s="89"/>
      <c r="K340" s="89"/>
      <c r="L340" s="89"/>
      <c r="M340" s="90"/>
      <c r="N340" s="76">
        <f>SUM(N341:N342)</f>
        <v>0</v>
      </c>
    </row>
    <row r="341" spans="3:14" s="77" customFormat="1" ht="14.25" customHeight="1" outlineLevel="4" x14ac:dyDescent="0.2">
      <c r="D341" s="78"/>
      <c r="E341" s="79"/>
      <c r="F341" s="80"/>
      <c r="G341" s="81"/>
      <c r="H341" s="82" t="s">
        <v>291</v>
      </c>
      <c r="I341" s="82"/>
      <c r="J341" s="83"/>
      <c r="K341" s="84">
        <v>0</v>
      </c>
      <c r="L341" s="85" t="s">
        <v>298</v>
      </c>
      <c r="M341" s="86">
        <v>0</v>
      </c>
      <c r="N341" s="87">
        <f>K341*M341</f>
        <v>0</v>
      </c>
    </row>
    <row r="342" spans="3:14" s="77" customFormat="1" ht="14.25" customHeight="1" outlineLevel="4" x14ac:dyDescent="0.2">
      <c r="D342" s="78"/>
      <c r="E342" s="79"/>
      <c r="F342" s="80"/>
      <c r="G342" s="81"/>
      <c r="H342" s="82" t="s">
        <v>292</v>
      </c>
      <c r="I342" s="82"/>
      <c r="J342" s="83"/>
      <c r="K342" s="84">
        <v>0</v>
      </c>
      <c r="L342" s="85" t="s">
        <v>298</v>
      </c>
      <c r="M342" s="86">
        <v>0</v>
      </c>
      <c r="N342" s="87">
        <f>K342*M342</f>
        <v>0</v>
      </c>
    </row>
    <row r="343" spans="3:14" ht="14.25" customHeight="1" outlineLevel="2" x14ac:dyDescent="0.25">
      <c r="D343" s="35"/>
      <c r="E343" s="41" t="s">
        <v>20</v>
      </c>
      <c r="F343" s="107"/>
      <c r="G343" s="70" t="s">
        <v>229</v>
      </c>
      <c r="H343" s="91"/>
      <c r="I343" s="91"/>
      <c r="J343" s="91"/>
      <c r="K343" s="71"/>
      <c r="L343" s="70"/>
      <c r="M343" s="72"/>
      <c r="N343" s="73">
        <f>SUM(N344:N346)/2</f>
        <v>0</v>
      </c>
    </row>
    <row r="344" spans="3:14" ht="14.25" customHeight="1" outlineLevel="3" x14ac:dyDescent="0.25">
      <c r="D344" s="35"/>
      <c r="E344" s="41"/>
      <c r="F344" s="74">
        <v>1</v>
      </c>
      <c r="G344" s="160" t="s">
        <v>297</v>
      </c>
      <c r="H344" s="89"/>
      <c r="I344" s="89"/>
      <c r="J344" s="89"/>
      <c r="K344" s="89"/>
      <c r="L344" s="89"/>
      <c r="M344" s="90"/>
      <c r="N344" s="76">
        <f>SUM(N345:N346)</f>
        <v>0</v>
      </c>
    </row>
    <row r="345" spans="3:14" s="77" customFormat="1" ht="14.25" customHeight="1" outlineLevel="4" x14ac:dyDescent="0.2">
      <c r="D345" s="78"/>
      <c r="E345" s="79"/>
      <c r="F345" s="80"/>
      <c r="G345" s="81"/>
      <c r="H345" s="82" t="s">
        <v>291</v>
      </c>
      <c r="I345" s="82"/>
      <c r="J345" s="83"/>
      <c r="K345" s="84">
        <v>0</v>
      </c>
      <c r="L345" s="85" t="s">
        <v>298</v>
      </c>
      <c r="M345" s="86">
        <v>0</v>
      </c>
      <c r="N345" s="87">
        <f>K345*M345</f>
        <v>0</v>
      </c>
    </row>
    <row r="346" spans="3:14" s="77" customFormat="1" ht="14.25" customHeight="1" outlineLevel="4" x14ac:dyDescent="0.2">
      <c r="D346" s="78"/>
      <c r="E346" s="79"/>
      <c r="F346" s="80"/>
      <c r="G346" s="81"/>
      <c r="H346" s="82" t="s">
        <v>292</v>
      </c>
      <c r="I346" s="82"/>
      <c r="J346" s="83"/>
      <c r="K346" s="84">
        <v>0</v>
      </c>
      <c r="L346" s="85" t="s">
        <v>298</v>
      </c>
      <c r="M346" s="86">
        <v>0</v>
      </c>
      <c r="N346" s="87">
        <f>K346*M346</f>
        <v>0</v>
      </c>
    </row>
    <row r="347" spans="3:14" ht="14.25" customHeight="1" outlineLevel="2" x14ac:dyDescent="0.25">
      <c r="C347" s="128"/>
      <c r="D347" s="35"/>
      <c r="E347" s="129"/>
      <c r="F347" s="74"/>
      <c r="G347" s="96"/>
      <c r="H347" s="91"/>
      <c r="I347" s="91"/>
      <c r="J347" s="97"/>
      <c r="K347" s="91"/>
      <c r="L347" s="97"/>
      <c r="M347" s="92"/>
      <c r="N347" s="98"/>
    </row>
    <row r="348" spans="3:14" ht="14.25" customHeight="1" outlineLevel="1" x14ac:dyDescent="0.25">
      <c r="C348" s="128"/>
      <c r="D348" s="35"/>
      <c r="E348" s="41"/>
      <c r="F348" s="41"/>
      <c r="G348" s="65"/>
      <c r="H348" s="94"/>
      <c r="I348" s="94"/>
      <c r="J348" s="95"/>
      <c r="K348" s="94"/>
      <c r="L348" s="95"/>
      <c r="M348" s="100"/>
      <c r="N348" s="69"/>
    </row>
    <row r="349" spans="3:14" ht="14.25" customHeight="1" x14ac:dyDescent="0.25">
      <c r="C349" s="56" t="s">
        <v>21</v>
      </c>
      <c r="D349" s="31"/>
      <c r="E349" s="130"/>
      <c r="F349" s="30"/>
      <c r="G349" s="60" t="s">
        <v>230</v>
      </c>
      <c r="H349" s="101"/>
      <c r="I349" s="101"/>
      <c r="J349" s="102"/>
      <c r="K349" s="103"/>
      <c r="L349" s="102"/>
      <c r="M349" s="104"/>
      <c r="N349" s="63">
        <f>SUM(N350:N546)/4</f>
        <v>0</v>
      </c>
    </row>
    <row r="350" spans="3:14" ht="14.25" customHeight="1" outlineLevel="1" x14ac:dyDescent="0.25">
      <c r="C350" s="128"/>
      <c r="D350" s="35">
        <v>1</v>
      </c>
      <c r="E350" s="131"/>
      <c r="F350" s="132"/>
      <c r="G350" s="133" t="s">
        <v>231</v>
      </c>
      <c r="H350" s="134"/>
      <c r="I350" s="134"/>
      <c r="J350" s="135"/>
      <c r="K350" s="136"/>
      <c r="L350" s="135"/>
      <c r="M350" s="137"/>
      <c r="N350" s="138">
        <f>SUM(N351:N402)/3</f>
        <v>0</v>
      </c>
    </row>
    <row r="351" spans="3:14" ht="14.25" customHeight="1" outlineLevel="2" x14ac:dyDescent="0.25">
      <c r="C351" s="128"/>
      <c r="D351" s="35"/>
      <c r="E351" s="131" t="s">
        <v>16</v>
      </c>
      <c r="F351" s="74"/>
      <c r="G351" s="70" t="s">
        <v>232</v>
      </c>
      <c r="H351" s="91"/>
      <c r="I351" s="91"/>
      <c r="J351" s="91"/>
      <c r="K351" s="71"/>
      <c r="L351" s="70"/>
      <c r="M351" s="72"/>
      <c r="N351" s="73"/>
    </row>
    <row r="352" spans="3:14" ht="14.25" customHeight="1" outlineLevel="2" x14ac:dyDescent="0.25">
      <c r="C352" s="128"/>
      <c r="D352" s="35"/>
      <c r="E352" s="131" t="s">
        <v>19</v>
      </c>
      <c r="F352" s="74"/>
      <c r="G352" s="70" t="s">
        <v>233</v>
      </c>
      <c r="H352" s="91"/>
      <c r="I352" s="91"/>
      <c r="J352" s="91"/>
      <c r="K352" s="71"/>
      <c r="L352" s="70"/>
      <c r="M352" s="72"/>
      <c r="N352" s="73">
        <f>SUM(N353:N367)/2</f>
        <v>0</v>
      </c>
    </row>
    <row r="353" spans="3:14" ht="14.25" customHeight="1" outlineLevel="3" x14ac:dyDescent="0.25">
      <c r="D353" s="35"/>
      <c r="E353" s="41"/>
      <c r="F353" s="74">
        <v>1</v>
      </c>
      <c r="G353" s="75" t="s">
        <v>234</v>
      </c>
      <c r="H353" s="89"/>
      <c r="I353" s="89"/>
      <c r="J353" s="89"/>
      <c r="K353" s="89"/>
      <c r="L353" s="89"/>
      <c r="M353" s="90"/>
      <c r="N353" s="76">
        <f>SUM(N354:N355)</f>
        <v>0</v>
      </c>
    </row>
    <row r="354" spans="3:14" s="77" customFormat="1" ht="14.25" customHeight="1" outlineLevel="4" x14ac:dyDescent="0.2">
      <c r="D354" s="78"/>
      <c r="E354" s="79"/>
      <c r="F354" s="80"/>
      <c r="G354" s="81"/>
      <c r="H354" s="82"/>
      <c r="I354" s="82"/>
      <c r="J354" s="83"/>
      <c r="K354" s="121">
        <v>0</v>
      </c>
      <c r="L354" s="85" t="s">
        <v>178</v>
      </c>
      <c r="M354" s="86">
        <v>0</v>
      </c>
      <c r="N354" s="87">
        <f>K354*M354</f>
        <v>0</v>
      </c>
    </row>
    <row r="355" spans="3:14" s="77" customFormat="1" ht="14.25" customHeight="1" outlineLevel="4" x14ac:dyDescent="0.2">
      <c r="D355" s="78"/>
      <c r="E355" s="79"/>
      <c r="F355" s="80"/>
      <c r="G355" s="81"/>
      <c r="H355" s="82"/>
      <c r="I355" s="82"/>
      <c r="J355" s="83"/>
      <c r="K355" s="84">
        <v>0</v>
      </c>
      <c r="L355" s="85" t="s">
        <v>298</v>
      </c>
      <c r="M355" s="86">
        <v>0</v>
      </c>
      <c r="N355" s="87">
        <f>K355*M355</f>
        <v>0</v>
      </c>
    </row>
    <row r="356" spans="3:14" ht="14.25" customHeight="1" outlineLevel="3" x14ac:dyDescent="0.25">
      <c r="D356" s="35"/>
      <c r="E356" s="41"/>
      <c r="F356" s="74">
        <v>2</v>
      </c>
      <c r="G356" s="75" t="s">
        <v>235</v>
      </c>
      <c r="H356" s="89"/>
      <c r="I356" s="89"/>
      <c r="J356" s="89"/>
      <c r="K356" s="89"/>
      <c r="L356" s="89"/>
      <c r="M356" s="90"/>
      <c r="N356" s="76">
        <f>SUM(N357:N358)</f>
        <v>0</v>
      </c>
    </row>
    <row r="357" spans="3:14" s="77" customFormat="1" ht="14.25" customHeight="1" outlineLevel="4" x14ac:dyDescent="0.2">
      <c r="D357" s="78"/>
      <c r="E357" s="79"/>
      <c r="F357" s="80"/>
      <c r="G357" s="81"/>
      <c r="H357" s="82"/>
      <c r="I357" s="82"/>
      <c r="J357" s="83"/>
      <c r="K357" s="121">
        <v>0</v>
      </c>
      <c r="L357" s="85" t="s">
        <v>178</v>
      </c>
      <c r="M357" s="86">
        <v>0</v>
      </c>
      <c r="N357" s="87">
        <f>K357*M357</f>
        <v>0</v>
      </c>
    </row>
    <row r="358" spans="3:14" s="77" customFormat="1" ht="14.25" customHeight="1" outlineLevel="4" x14ac:dyDescent="0.2">
      <c r="D358" s="78"/>
      <c r="E358" s="79"/>
      <c r="F358" s="80"/>
      <c r="G358" s="81"/>
      <c r="H358" s="82"/>
      <c r="I358" s="82"/>
      <c r="J358" s="83"/>
      <c r="K358" s="84">
        <v>0</v>
      </c>
      <c r="L358" s="85" t="s">
        <v>298</v>
      </c>
      <c r="M358" s="86">
        <v>0</v>
      </c>
      <c r="N358" s="87">
        <f>K358*M358</f>
        <v>0</v>
      </c>
    </row>
    <row r="359" spans="3:14" ht="14.25" customHeight="1" outlineLevel="3" x14ac:dyDescent="0.25">
      <c r="D359" s="35"/>
      <c r="E359" s="41"/>
      <c r="F359" s="74">
        <v>3</v>
      </c>
      <c r="G359" s="75" t="s">
        <v>236</v>
      </c>
      <c r="H359" s="89"/>
      <c r="I359" s="89"/>
      <c r="J359" s="89"/>
      <c r="K359" s="89"/>
      <c r="L359" s="89"/>
      <c r="M359" s="90"/>
      <c r="N359" s="76">
        <f>SUM(N360:N361)</f>
        <v>0</v>
      </c>
    </row>
    <row r="360" spans="3:14" s="77" customFormat="1" ht="14.25" customHeight="1" outlineLevel="4" x14ac:dyDescent="0.2">
      <c r="D360" s="78"/>
      <c r="E360" s="79"/>
      <c r="F360" s="80"/>
      <c r="G360" s="81"/>
      <c r="H360" s="82"/>
      <c r="I360" s="82"/>
      <c r="J360" s="83"/>
      <c r="K360" s="121">
        <v>0</v>
      </c>
      <c r="L360" s="85" t="s">
        <v>178</v>
      </c>
      <c r="M360" s="86">
        <v>0</v>
      </c>
      <c r="N360" s="87">
        <f>K360*M360</f>
        <v>0</v>
      </c>
    </row>
    <row r="361" spans="3:14" s="77" customFormat="1" ht="14.25" customHeight="1" outlineLevel="4" x14ac:dyDescent="0.2">
      <c r="D361" s="78"/>
      <c r="E361" s="79"/>
      <c r="F361" s="80"/>
      <c r="G361" s="81"/>
      <c r="H361" s="82"/>
      <c r="I361" s="82"/>
      <c r="J361" s="83"/>
      <c r="K361" s="84">
        <v>0</v>
      </c>
      <c r="L361" s="85" t="s">
        <v>298</v>
      </c>
      <c r="M361" s="86">
        <v>0</v>
      </c>
      <c r="N361" s="87">
        <f>K361*M361</f>
        <v>0</v>
      </c>
    </row>
    <row r="362" spans="3:14" ht="14.25" customHeight="1" outlineLevel="3" x14ac:dyDescent="0.25">
      <c r="D362" s="35"/>
      <c r="E362" s="41"/>
      <c r="F362" s="74">
        <v>4</v>
      </c>
      <c r="G362" s="75" t="s">
        <v>237</v>
      </c>
      <c r="H362" s="89"/>
      <c r="I362" s="89"/>
      <c r="J362" s="89"/>
      <c r="K362" s="89"/>
      <c r="L362" s="89"/>
      <c r="M362" s="90"/>
      <c r="N362" s="76">
        <f>SUM(N363:N364)</f>
        <v>0</v>
      </c>
    </row>
    <row r="363" spans="3:14" s="77" customFormat="1" ht="14.25" customHeight="1" outlineLevel="4" x14ac:dyDescent="0.2">
      <c r="D363" s="78"/>
      <c r="E363" s="79"/>
      <c r="F363" s="80"/>
      <c r="G363" s="81"/>
      <c r="H363" s="82"/>
      <c r="I363" s="82"/>
      <c r="J363" s="83"/>
      <c r="K363" s="121">
        <v>0</v>
      </c>
      <c r="L363" s="85" t="s">
        <v>178</v>
      </c>
      <c r="M363" s="86">
        <v>0</v>
      </c>
      <c r="N363" s="87">
        <f>K363*M363</f>
        <v>0</v>
      </c>
    </row>
    <row r="364" spans="3:14" s="77" customFormat="1" ht="14.25" customHeight="1" outlineLevel="4" x14ac:dyDescent="0.2">
      <c r="D364" s="78"/>
      <c r="E364" s="79"/>
      <c r="F364" s="80"/>
      <c r="G364" s="81"/>
      <c r="H364" s="82"/>
      <c r="I364" s="82"/>
      <c r="J364" s="83"/>
      <c r="K364" s="84">
        <v>0</v>
      </c>
      <c r="L364" s="85" t="s">
        <v>298</v>
      </c>
      <c r="M364" s="86">
        <v>0</v>
      </c>
      <c r="N364" s="87">
        <f>K364*M364</f>
        <v>0</v>
      </c>
    </row>
    <row r="365" spans="3:14" ht="14.25" customHeight="1" outlineLevel="3" x14ac:dyDescent="0.25">
      <c r="D365" s="35"/>
      <c r="E365" s="41"/>
      <c r="F365" s="74">
        <v>5</v>
      </c>
      <c r="G365" s="75" t="s">
        <v>238</v>
      </c>
      <c r="H365" s="89"/>
      <c r="I365" s="89"/>
      <c r="J365" s="89"/>
      <c r="K365" s="89"/>
      <c r="L365" s="89"/>
      <c r="M365" s="90"/>
      <c r="N365" s="76">
        <f>SUM(N366:N367)</f>
        <v>0</v>
      </c>
    </row>
    <row r="366" spans="3:14" s="77" customFormat="1" ht="14.25" customHeight="1" outlineLevel="4" x14ac:dyDescent="0.2">
      <c r="D366" s="78"/>
      <c r="E366" s="79"/>
      <c r="F366" s="80"/>
      <c r="G366" s="81"/>
      <c r="H366" s="82"/>
      <c r="I366" s="82"/>
      <c r="J366" s="83"/>
      <c r="K366" s="121">
        <v>0</v>
      </c>
      <c r="L366" s="85" t="s">
        <v>178</v>
      </c>
      <c r="M366" s="86">
        <v>0</v>
      </c>
      <c r="N366" s="87">
        <f>K366*M366</f>
        <v>0</v>
      </c>
    </row>
    <row r="367" spans="3:14" s="77" customFormat="1" ht="14.25" customHeight="1" outlineLevel="4" x14ac:dyDescent="0.2">
      <c r="D367" s="78"/>
      <c r="E367" s="79"/>
      <c r="F367" s="80"/>
      <c r="G367" s="81"/>
      <c r="H367" s="82"/>
      <c r="I367" s="82"/>
      <c r="J367" s="83"/>
      <c r="K367" s="84">
        <v>0</v>
      </c>
      <c r="L367" s="85" t="s">
        <v>298</v>
      </c>
      <c r="M367" s="86">
        <v>0</v>
      </c>
      <c r="N367" s="87">
        <f>K367*M367</f>
        <v>0</v>
      </c>
    </row>
    <row r="368" spans="3:14" ht="14.25" customHeight="1" outlineLevel="2" x14ac:dyDescent="0.25">
      <c r="C368" s="128"/>
      <c r="D368" s="35"/>
      <c r="E368" s="131" t="s">
        <v>20</v>
      </c>
      <c r="F368" s="74"/>
      <c r="G368" s="70" t="s">
        <v>239</v>
      </c>
      <c r="H368" s="91"/>
      <c r="I368" s="91"/>
      <c r="J368" s="91"/>
      <c r="K368" s="71"/>
      <c r="L368" s="70"/>
      <c r="M368" s="72"/>
      <c r="N368" s="73">
        <f>SUM(N369:N374)/2</f>
        <v>0</v>
      </c>
    </row>
    <row r="369" spans="1:14" ht="14.25" customHeight="1" outlineLevel="2" x14ac:dyDescent="0.25">
      <c r="D369" s="35"/>
      <c r="E369" s="41"/>
      <c r="F369" s="74">
        <v>1</v>
      </c>
      <c r="G369" s="75" t="s">
        <v>311</v>
      </c>
      <c r="H369" s="89"/>
      <c r="I369" s="89"/>
      <c r="J369" s="89"/>
      <c r="K369" s="89"/>
      <c r="L369" s="89"/>
      <c r="M369" s="90"/>
      <c r="N369" s="76">
        <f>SUM(N370:N371)</f>
        <v>0</v>
      </c>
    </row>
    <row r="370" spans="1:14" ht="14.25" customHeight="1" outlineLevel="2" x14ac:dyDescent="0.25">
      <c r="A370" s="77"/>
      <c r="B370" s="77"/>
      <c r="C370" s="77"/>
      <c r="D370" s="78"/>
      <c r="E370" s="79"/>
      <c r="F370" s="80"/>
      <c r="G370" s="81"/>
      <c r="H370" s="82" t="s">
        <v>312</v>
      </c>
      <c r="I370" s="82"/>
      <c r="J370" s="83"/>
      <c r="K370" s="121">
        <v>0</v>
      </c>
      <c r="L370" s="85" t="s">
        <v>178</v>
      </c>
      <c r="M370" s="86">
        <v>0</v>
      </c>
      <c r="N370" s="87">
        <f t="shared" ref="N370:N371" si="3">K370*M370</f>
        <v>0</v>
      </c>
    </row>
    <row r="371" spans="1:14" ht="14.25" customHeight="1" outlineLevel="2" x14ac:dyDescent="0.25">
      <c r="A371" s="77"/>
      <c r="B371" s="77"/>
      <c r="C371" s="77"/>
      <c r="D371" s="78"/>
      <c r="E371" s="79"/>
      <c r="F371" s="80"/>
      <c r="G371" s="81"/>
      <c r="H371" s="82"/>
      <c r="I371" s="82"/>
      <c r="J371" s="83"/>
      <c r="K371" s="84">
        <v>0</v>
      </c>
      <c r="L371" s="85" t="s">
        <v>313</v>
      </c>
      <c r="M371" s="86">
        <v>0</v>
      </c>
      <c r="N371" s="87">
        <f t="shared" si="3"/>
        <v>0</v>
      </c>
    </row>
    <row r="372" spans="1:14" ht="14.25" customHeight="1" outlineLevel="1" x14ac:dyDescent="0.25">
      <c r="D372" s="35"/>
      <c r="E372" s="41"/>
      <c r="F372" s="74">
        <v>2</v>
      </c>
      <c r="G372" s="75" t="s">
        <v>314</v>
      </c>
      <c r="H372" s="89"/>
      <c r="I372" s="89"/>
      <c r="J372" s="89"/>
      <c r="K372" s="89"/>
      <c r="L372" s="89"/>
      <c r="M372" s="90"/>
      <c r="N372" s="76">
        <f>SUM(N373:N374)</f>
        <v>0</v>
      </c>
    </row>
    <row r="373" spans="1:14" ht="14.25" customHeight="1" outlineLevel="2" x14ac:dyDescent="0.25">
      <c r="A373" s="77"/>
      <c r="B373" s="77"/>
      <c r="C373" s="77"/>
      <c r="D373" s="78"/>
      <c r="E373" s="79"/>
      <c r="F373" s="80"/>
      <c r="G373" s="81"/>
      <c r="H373" s="82"/>
      <c r="I373" s="82"/>
      <c r="J373" s="83"/>
      <c r="K373" s="121">
        <v>0</v>
      </c>
      <c r="L373" s="85" t="s">
        <v>178</v>
      </c>
      <c r="M373" s="86">
        <v>0</v>
      </c>
      <c r="N373" s="87">
        <f t="shared" ref="N373:N374" si="4">K373*M373</f>
        <v>0</v>
      </c>
    </row>
    <row r="374" spans="1:14" ht="14.25" customHeight="1" outlineLevel="3" x14ac:dyDescent="0.25">
      <c r="A374" s="77"/>
      <c r="B374" s="77"/>
      <c r="C374" s="77"/>
      <c r="D374" s="78"/>
      <c r="E374" s="79"/>
      <c r="F374" s="80"/>
      <c r="G374" s="81"/>
      <c r="H374" s="82"/>
      <c r="I374" s="82"/>
      <c r="J374" s="83"/>
      <c r="K374" s="84">
        <v>0</v>
      </c>
      <c r="L374" s="85" t="s">
        <v>313</v>
      </c>
      <c r="M374" s="86">
        <v>0</v>
      </c>
      <c r="N374" s="87">
        <f t="shared" si="4"/>
        <v>0</v>
      </c>
    </row>
    <row r="375" spans="1:14" ht="14.25" customHeight="1" outlineLevel="3" x14ac:dyDescent="0.25">
      <c r="C375" s="128"/>
      <c r="D375" s="35"/>
      <c r="E375" s="131" t="s">
        <v>21</v>
      </c>
      <c r="F375" s="74"/>
      <c r="G375" s="70" t="s">
        <v>240</v>
      </c>
      <c r="H375" s="91"/>
      <c r="I375" s="91"/>
      <c r="J375" s="91"/>
      <c r="K375" s="71"/>
      <c r="L375" s="70"/>
      <c r="M375" s="72"/>
      <c r="N375" s="73">
        <f>SUM(N377:N387)/2</f>
        <v>0</v>
      </c>
    </row>
    <row r="376" spans="1:14" s="77" customFormat="1" ht="14.25" customHeight="1" outlineLevel="4" x14ac:dyDescent="0.25">
      <c r="A376" s="1"/>
      <c r="B376" s="1"/>
      <c r="C376" s="2"/>
      <c r="D376" s="35"/>
      <c r="E376" s="41"/>
      <c r="F376" s="124" t="s">
        <v>200</v>
      </c>
      <c r="G376" s="126" t="s">
        <v>315</v>
      </c>
      <c r="H376" s="127"/>
      <c r="I376" s="127"/>
      <c r="J376" s="89"/>
      <c r="K376" s="89"/>
      <c r="L376" s="89"/>
      <c r="M376" s="90"/>
      <c r="N376" s="76">
        <f>SUM(N377:N378)</f>
        <v>0</v>
      </c>
    </row>
    <row r="377" spans="1:14" s="77" customFormat="1" ht="14.25" customHeight="1" outlineLevel="4" x14ac:dyDescent="0.2">
      <c r="D377" s="78"/>
      <c r="E377" s="79"/>
      <c r="F377" s="80"/>
      <c r="G377" s="81"/>
      <c r="H377" s="82" t="s">
        <v>316</v>
      </c>
      <c r="I377" s="82"/>
      <c r="J377" s="83"/>
      <c r="K377" s="121">
        <v>0</v>
      </c>
      <c r="L377" s="85" t="s">
        <v>178</v>
      </c>
      <c r="M377" s="86">
        <v>0</v>
      </c>
      <c r="N377" s="87">
        <f t="shared" ref="N377:N378" si="5">K377*M377</f>
        <v>0</v>
      </c>
    </row>
    <row r="378" spans="1:14" ht="14.25" customHeight="1" outlineLevel="3" x14ac:dyDescent="0.25">
      <c r="A378" s="77"/>
      <c r="B378" s="77"/>
      <c r="C378" s="77"/>
      <c r="D378" s="78"/>
      <c r="E378" s="79"/>
      <c r="F378" s="80"/>
      <c r="G378" s="81"/>
      <c r="H378" s="82"/>
      <c r="I378" s="82"/>
      <c r="J378" s="83"/>
      <c r="K378" s="84">
        <v>0</v>
      </c>
      <c r="L378" s="85" t="s">
        <v>313</v>
      </c>
      <c r="M378" s="86">
        <v>0</v>
      </c>
      <c r="N378" s="87">
        <f t="shared" si="5"/>
        <v>0</v>
      </c>
    </row>
    <row r="379" spans="1:14" s="77" customFormat="1" ht="14.25" customHeight="1" outlineLevel="4" x14ac:dyDescent="0.25">
      <c r="A379" s="1"/>
      <c r="B379" s="1"/>
      <c r="C379" s="2"/>
      <c r="D379" s="35"/>
      <c r="E379" s="41"/>
      <c r="F379" s="124" t="s">
        <v>202</v>
      </c>
      <c r="G379" s="126" t="s">
        <v>317</v>
      </c>
      <c r="H379" s="127"/>
      <c r="I379" s="127"/>
      <c r="J379" s="89"/>
      <c r="K379" s="89"/>
      <c r="L379" s="89"/>
      <c r="M379" s="90"/>
      <c r="N379" s="76">
        <f>SUM(N380:N381)</f>
        <v>0</v>
      </c>
    </row>
    <row r="380" spans="1:14" s="77" customFormat="1" ht="14.25" customHeight="1" outlineLevel="4" x14ac:dyDescent="0.2">
      <c r="D380" s="78"/>
      <c r="E380" s="79"/>
      <c r="F380" s="80"/>
      <c r="G380" s="81"/>
      <c r="H380" s="82" t="s">
        <v>316</v>
      </c>
      <c r="I380" s="82"/>
      <c r="J380" s="83"/>
      <c r="K380" s="121">
        <v>0</v>
      </c>
      <c r="L380" s="85" t="s">
        <v>178</v>
      </c>
      <c r="M380" s="86">
        <v>0</v>
      </c>
      <c r="N380" s="87">
        <f t="shared" ref="N380:N381" si="6">K380*M380</f>
        <v>0</v>
      </c>
    </row>
    <row r="381" spans="1:14" ht="14.25" customHeight="1" outlineLevel="3" x14ac:dyDescent="0.25">
      <c r="A381" s="77"/>
      <c r="B381" s="77"/>
      <c r="C381" s="77"/>
      <c r="D381" s="78"/>
      <c r="E381" s="79"/>
      <c r="F381" s="80"/>
      <c r="G381" s="81"/>
      <c r="H381" s="82"/>
      <c r="I381" s="82"/>
      <c r="J381" s="83"/>
      <c r="K381" s="84">
        <v>0</v>
      </c>
      <c r="L381" s="85" t="s">
        <v>313</v>
      </c>
      <c r="M381" s="86">
        <v>0</v>
      </c>
      <c r="N381" s="87">
        <f t="shared" si="6"/>
        <v>0</v>
      </c>
    </row>
    <row r="382" spans="1:14" s="77" customFormat="1" ht="14.25" customHeight="1" outlineLevel="4" x14ac:dyDescent="0.25">
      <c r="A382" s="1"/>
      <c r="B382" s="1"/>
      <c r="C382" s="2"/>
      <c r="D382" s="35"/>
      <c r="E382" s="41"/>
      <c r="F382" s="124" t="s">
        <v>318</v>
      </c>
      <c r="G382" s="126" t="s">
        <v>319</v>
      </c>
      <c r="H382" s="127"/>
      <c r="I382" s="89"/>
      <c r="J382" s="89"/>
      <c r="K382" s="89"/>
      <c r="L382" s="89"/>
      <c r="M382" s="90"/>
      <c r="N382" s="76">
        <f>SUM(N383:N384)</f>
        <v>0</v>
      </c>
    </row>
    <row r="383" spans="1:14" s="77" customFormat="1" ht="14.25" customHeight="1" outlineLevel="4" x14ac:dyDescent="0.2">
      <c r="D383" s="78"/>
      <c r="E383" s="79"/>
      <c r="F383" s="80"/>
      <c r="G383" s="81"/>
      <c r="H383" s="82"/>
      <c r="I383" s="82"/>
      <c r="J383" s="83"/>
      <c r="K383" s="121">
        <v>0</v>
      </c>
      <c r="L383" s="85" t="s">
        <v>178</v>
      </c>
      <c r="M383" s="86">
        <v>0</v>
      </c>
      <c r="N383" s="87">
        <f t="shared" ref="N383:N384" si="7">K383*M383</f>
        <v>0</v>
      </c>
    </row>
    <row r="384" spans="1:14" ht="14.25" customHeight="1" outlineLevel="3" x14ac:dyDescent="0.25">
      <c r="A384" s="77"/>
      <c r="B384" s="77"/>
      <c r="C384" s="77"/>
      <c r="D384" s="78"/>
      <c r="E384" s="79"/>
      <c r="F384" s="80"/>
      <c r="G384" s="81"/>
      <c r="H384" s="82"/>
      <c r="I384" s="82"/>
      <c r="J384" s="83"/>
      <c r="K384" s="84">
        <v>0</v>
      </c>
      <c r="L384" s="85" t="s">
        <v>313</v>
      </c>
      <c r="M384" s="86">
        <v>0</v>
      </c>
      <c r="N384" s="87">
        <f t="shared" si="7"/>
        <v>0</v>
      </c>
    </row>
    <row r="385" spans="1:14" s="77" customFormat="1" ht="14.25" customHeight="1" outlineLevel="4" x14ac:dyDescent="0.25">
      <c r="A385" s="1"/>
      <c r="B385" s="1"/>
      <c r="C385" s="2"/>
      <c r="D385" s="35"/>
      <c r="E385" s="41"/>
      <c r="F385" s="124" t="s">
        <v>320</v>
      </c>
      <c r="G385" s="126" t="s">
        <v>321</v>
      </c>
      <c r="H385" s="127"/>
      <c r="I385" s="89"/>
      <c r="J385" s="89"/>
      <c r="K385" s="89"/>
      <c r="L385" s="89"/>
      <c r="M385" s="90"/>
      <c r="N385" s="76">
        <f>SUM(N386:N387)</f>
        <v>0</v>
      </c>
    </row>
    <row r="386" spans="1:14" s="77" customFormat="1" ht="14.25" customHeight="1" outlineLevel="4" x14ac:dyDescent="0.2">
      <c r="D386" s="78"/>
      <c r="E386" s="79"/>
      <c r="F386" s="80"/>
      <c r="G386" s="81"/>
      <c r="H386" s="82"/>
      <c r="I386" s="82"/>
      <c r="J386" s="83"/>
      <c r="K386" s="121">
        <v>0</v>
      </c>
      <c r="L386" s="85" t="s">
        <v>178</v>
      </c>
      <c r="M386" s="86">
        <v>0</v>
      </c>
      <c r="N386" s="87">
        <f t="shared" ref="N386:N387" si="8">K386*M386</f>
        <v>0</v>
      </c>
    </row>
    <row r="387" spans="1:14" ht="14.25" customHeight="1" outlineLevel="3" x14ac:dyDescent="0.25">
      <c r="A387" s="77"/>
      <c r="B387" s="77"/>
      <c r="C387" s="77"/>
      <c r="D387" s="78"/>
      <c r="E387" s="79"/>
      <c r="F387" s="80"/>
      <c r="G387" s="81"/>
      <c r="H387" s="82"/>
      <c r="I387" s="82"/>
      <c r="J387" s="83"/>
      <c r="K387" s="84">
        <v>0</v>
      </c>
      <c r="L387" s="85" t="s">
        <v>313</v>
      </c>
      <c r="M387" s="86">
        <v>0</v>
      </c>
      <c r="N387" s="87">
        <f t="shared" si="8"/>
        <v>0</v>
      </c>
    </row>
    <row r="388" spans="1:14" s="77" customFormat="1" ht="14.25" customHeight="1" outlineLevel="4" x14ac:dyDescent="0.25">
      <c r="A388" s="1"/>
      <c r="B388" s="1"/>
      <c r="C388" s="128"/>
      <c r="D388" s="35"/>
      <c r="E388" s="131" t="s">
        <v>22</v>
      </c>
      <c r="F388" s="74"/>
      <c r="G388" s="70" t="s">
        <v>241</v>
      </c>
      <c r="H388" s="91"/>
      <c r="I388" s="91"/>
      <c r="J388" s="91"/>
      <c r="K388" s="71"/>
      <c r="L388" s="70"/>
      <c r="M388" s="72"/>
      <c r="N388" s="73">
        <f>SUM(N389:N400)/2</f>
        <v>0</v>
      </c>
    </row>
    <row r="389" spans="1:14" s="77" customFormat="1" ht="14.25" customHeight="1" outlineLevel="4" x14ac:dyDescent="0.25">
      <c r="A389" s="1"/>
      <c r="B389" s="1"/>
      <c r="C389" s="2"/>
      <c r="D389" s="35"/>
      <c r="E389" s="41"/>
      <c r="F389" s="74">
        <v>1</v>
      </c>
      <c r="G389" s="126" t="s">
        <v>322</v>
      </c>
      <c r="H389" s="127"/>
      <c r="I389" s="127"/>
      <c r="J389" s="89"/>
      <c r="K389" s="89"/>
      <c r="L389" s="89"/>
      <c r="M389" s="90"/>
      <c r="N389" s="76">
        <f>SUM(N390:N391)</f>
        <v>0</v>
      </c>
    </row>
    <row r="390" spans="1:14" s="77" customFormat="1" ht="14.25" customHeight="1" outlineLevel="4" x14ac:dyDescent="0.2">
      <c r="D390" s="78"/>
      <c r="E390" s="79"/>
      <c r="F390" s="80"/>
      <c r="G390" s="164"/>
      <c r="H390" s="82" t="s">
        <v>323</v>
      </c>
      <c r="I390" s="82"/>
      <c r="J390" s="83"/>
      <c r="K390" s="165">
        <v>0</v>
      </c>
      <c r="L390" s="85" t="s">
        <v>178</v>
      </c>
      <c r="M390" s="86">
        <v>0</v>
      </c>
      <c r="N390" s="87">
        <f>K390*M390</f>
        <v>0</v>
      </c>
    </row>
    <row r="391" spans="1:14" s="77" customFormat="1" ht="14.25" customHeight="1" outlineLevel="4" x14ac:dyDescent="0.2">
      <c r="D391" s="78"/>
      <c r="E391" s="79"/>
      <c r="F391" s="80"/>
      <c r="G391" s="81"/>
      <c r="H391" s="82"/>
      <c r="I391" s="82"/>
      <c r="J391" s="83"/>
      <c r="K391" s="84">
        <v>0</v>
      </c>
      <c r="L391" s="85" t="s">
        <v>313</v>
      </c>
      <c r="M391" s="86">
        <v>0</v>
      </c>
      <c r="N391" s="87">
        <f t="shared" ref="N391" si="9">K391*M391</f>
        <v>0</v>
      </c>
    </row>
    <row r="392" spans="1:14" s="77" customFormat="1" ht="14.25" customHeight="1" outlineLevel="4" x14ac:dyDescent="0.25">
      <c r="A392" s="1"/>
      <c r="B392" s="1"/>
      <c r="C392" s="2"/>
      <c r="D392" s="35"/>
      <c r="E392" s="41"/>
      <c r="F392" s="74">
        <v>2</v>
      </c>
      <c r="G392" s="75" t="s">
        <v>324</v>
      </c>
      <c r="H392" s="89"/>
      <c r="I392" s="89"/>
      <c r="J392" s="83"/>
      <c r="K392" s="83"/>
      <c r="L392" s="89"/>
      <c r="M392" s="142"/>
      <c r="N392" s="76">
        <f>SUM(N393:N394)</f>
        <v>0</v>
      </c>
    </row>
    <row r="393" spans="1:14" s="77" customFormat="1" ht="14.25" customHeight="1" outlineLevel="4" x14ac:dyDescent="0.2">
      <c r="D393" s="78"/>
      <c r="E393" s="79"/>
      <c r="F393" s="80"/>
      <c r="H393" s="82" t="s">
        <v>325</v>
      </c>
      <c r="I393" s="82"/>
      <c r="J393" s="83"/>
      <c r="K393" s="84">
        <v>0</v>
      </c>
      <c r="L393" s="85" t="s">
        <v>313</v>
      </c>
      <c r="M393" s="86">
        <v>0</v>
      </c>
      <c r="N393" s="87">
        <f>K393*M393</f>
        <v>0</v>
      </c>
    </row>
    <row r="394" spans="1:14" s="77" customFormat="1" ht="14.25" customHeight="1" outlineLevel="4" x14ac:dyDescent="0.2">
      <c r="D394" s="78"/>
      <c r="E394" s="79"/>
      <c r="F394" s="80"/>
      <c r="G394" s="81"/>
      <c r="H394" s="82"/>
      <c r="I394" s="82"/>
      <c r="J394" s="83"/>
      <c r="K394" s="84">
        <v>0</v>
      </c>
      <c r="L394" s="85" t="s">
        <v>313</v>
      </c>
      <c r="M394" s="86">
        <v>0</v>
      </c>
      <c r="N394" s="87">
        <f t="shared" ref="N394" si="10">K394*M394</f>
        <v>0</v>
      </c>
    </row>
    <row r="395" spans="1:14" s="77" customFormat="1" ht="14.25" customHeight="1" outlineLevel="4" x14ac:dyDescent="0.25">
      <c r="A395" s="1"/>
      <c r="B395" s="1"/>
      <c r="C395" s="2"/>
      <c r="D395" s="35"/>
      <c r="E395" s="41"/>
      <c r="F395" s="74">
        <v>3</v>
      </c>
      <c r="G395" s="75" t="s">
        <v>326</v>
      </c>
      <c r="H395" s="89"/>
      <c r="I395" s="89"/>
      <c r="J395" s="89"/>
      <c r="K395" s="83"/>
      <c r="L395" s="89"/>
      <c r="M395" s="142"/>
      <c r="N395" s="76">
        <f>SUM(N396:N397)</f>
        <v>0</v>
      </c>
    </row>
    <row r="396" spans="1:14" s="77" customFormat="1" ht="14.25" customHeight="1" outlineLevel="4" x14ac:dyDescent="0.2">
      <c r="D396" s="78"/>
      <c r="E396" s="79"/>
      <c r="F396" s="80"/>
      <c r="G396" s="81"/>
      <c r="H396" s="82" t="s">
        <v>327</v>
      </c>
      <c r="I396" s="82"/>
      <c r="J396" s="83"/>
      <c r="K396" s="84">
        <v>0</v>
      </c>
      <c r="L396" s="85" t="s">
        <v>313</v>
      </c>
      <c r="M396" s="86">
        <v>0</v>
      </c>
      <c r="N396" s="87">
        <f t="shared" ref="N396:N397" si="11">K396*M396</f>
        <v>0</v>
      </c>
    </row>
    <row r="397" spans="1:14" s="77" customFormat="1" ht="14.25" customHeight="1" outlineLevel="4" x14ac:dyDescent="0.2">
      <c r="D397" s="78"/>
      <c r="E397" s="79"/>
      <c r="F397" s="80"/>
      <c r="G397" s="81"/>
      <c r="H397" s="82"/>
      <c r="I397" s="82"/>
      <c r="J397" s="83"/>
      <c r="K397" s="84">
        <v>0</v>
      </c>
      <c r="L397" s="85" t="s">
        <v>313</v>
      </c>
      <c r="M397" s="86">
        <v>0</v>
      </c>
      <c r="N397" s="87">
        <f t="shared" si="11"/>
        <v>0</v>
      </c>
    </row>
    <row r="398" spans="1:14" s="77" customFormat="1" ht="14.25" customHeight="1" outlineLevel="4" x14ac:dyDescent="0.25">
      <c r="A398" s="1"/>
      <c r="B398" s="1"/>
      <c r="C398" s="2"/>
      <c r="D398" s="35"/>
      <c r="E398" s="41"/>
      <c r="F398" s="74">
        <v>4</v>
      </c>
      <c r="G398" s="75" t="s">
        <v>328</v>
      </c>
      <c r="H398" s="89"/>
      <c r="I398" s="89"/>
      <c r="J398" s="89"/>
      <c r="K398" s="83"/>
      <c r="L398" s="89"/>
      <c r="M398" s="142"/>
      <c r="N398" s="76">
        <f>SUM(N399:N400)</f>
        <v>0</v>
      </c>
    </row>
    <row r="399" spans="1:14" s="77" customFormat="1" ht="14.25" customHeight="1" outlineLevel="4" x14ac:dyDescent="0.2">
      <c r="D399" s="78"/>
      <c r="E399" s="79"/>
      <c r="F399" s="80"/>
      <c r="G399" s="81"/>
      <c r="H399" s="82" t="s">
        <v>329</v>
      </c>
      <c r="I399" s="82"/>
      <c r="J399" s="83"/>
      <c r="K399" s="84">
        <v>0</v>
      </c>
      <c r="L399" s="85" t="s">
        <v>313</v>
      </c>
      <c r="M399" s="86">
        <v>0</v>
      </c>
      <c r="N399" s="87">
        <f t="shared" ref="N399:N400" si="12">K399*M399</f>
        <v>0</v>
      </c>
    </row>
    <row r="400" spans="1:14" s="77" customFormat="1" ht="14.25" customHeight="1" outlineLevel="4" x14ac:dyDescent="0.2">
      <c r="D400" s="78"/>
      <c r="E400" s="79"/>
      <c r="F400" s="80"/>
      <c r="G400" s="81"/>
      <c r="H400" s="82"/>
      <c r="I400" s="82"/>
      <c r="J400" s="83"/>
      <c r="K400" s="84">
        <v>0</v>
      </c>
      <c r="L400" s="85" t="s">
        <v>313</v>
      </c>
      <c r="M400" s="86">
        <v>0</v>
      </c>
      <c r="N400" s="87">
        <f t="shared" si="12"/>
        <v>0</v>
      </c>
    </row>
    <row r="401" spans="1:14" s="77" customFormat="1" ht="14.25" hidden="1" customHeight="1" outlineLevel="4" x14ac:dyDescent="0.25">
      <c r="A401" s="1"/>
      <c r="B401" s="1"/>
      <c r="C401" s="128"/>
      <c r="D401" s="35"/>
      <c r="E401" s="131" t="s">
        <v>32</v>
      </c>
      <c r="F401" s="74"/>
      <c r="G401" s="70" t="s">
        <v>242</v>
      </c>
      <c r="H401" s="91"/>
      <c r="I401" s="91"/>
      <c r="J401" s="91"/>
      <c r="K401" s="71"/>
      <c r="L401" s="70"/>
      <c r="M401" s="72"/>
      <c r="N401" s="73"/>
    </row>
    <row r="402" spans="1:14" s="77" customFormat="1" ht="14.25" hidden="1" customHeight="1" outlineLevel="4" x14ac:dyDescent="0.25">
      <c r="A402" s="1"/>
      <c r="B402" s="1"/>
      <c r="C402" s="128"/>
      <c r="D402" s="35"/>
      <c r="E402" s="131" t="s">
        <v>33</v>
      </c>
      <c r="F402" s="74"/>
      <c r="G402" s="70" t="s">
        <v>243</v>
      </c>
      <c r="H402" s="91"/>
      <c r="I402" s="91"/>
      <c r="J402" s="91"/>
      <c r="K402" s="71"/>
      <c r="L402" s="70"/>
      <c r="M402" s="72"/>
      <c r="N402" s="73"/>
    </row>
    <row r="403" spans="1:14" s="77" customFormat="1" ht="14.25" customHeight="1" outlineLevel="4" x14ac:dyDescent="0.25">
      <c r="A403" s="1"/>
      <c r="B403" s="1"/>
      <c r="C403" s="128"/>
      <c r="D403" s="35"/>
      <c r="E403" s="41"/>
      <c r="F403" s="74"/>
      <c r="G403" s="96"/>
      <c r="H403" s="91"/>
      <c r="I403" s="91"/>
      <c r="J403" s="97"/>
      <c r="K403" s="91"/>
      <c r="L403" s="97"/>
      <c r="M403" s="92"/>
      <c r="N403" s="98"/>
    </row>
    <row r="404" spans="1:14" ht="14.25" customHeight="1" outlineLevel="3" x14ac:dyDescent="0.25">
      <c r="C404" s="128"/>
      <c r="D404" s="35">
        <v>2</v>
      </c>
      <c r="E404" s="131"/>
      <c r="F404" s="132"/>
      <c r="G404" s="133" t="s">
        <v>244</v>
      </c>
      <c r="H404" s="134"/>
      <c r="I404" s="134"/>
      <c r="J404" s="135"/>
      <c r="K404" s="136"/>
      <c r="L404" s="135"/>
      <c r="M404" s="137"/>
      <c r="N404" s="138">
        <f>SUM(N405:N478)/3</f>
        <v>0</v>
      </c>
    </row>
    <row r="405" spans="1:14" s="77" customFormat="1" ht="14.25" customHeight="1" outlineLevel="4" x14ac:dyDescent="0.25">
      <c r="A405" s="1"/>
      <c r="B405" s="1"/>
      <c r="C405" s="128"/>
      <c r="D405" s="35"/>
      <c r="E405" s="131" t="s">
        <v>16</v>
      </c>
      <c r="F405" s="74"/>
      <c r="G405" s="70" t="s">
        <v>232</v>
      </c>
      <c r="H405" s="91"/>
      <c r="I405" s="91"/>
      <c r="J405" s="91"/>
      <c r="K405" s="71"/>
      <c r="L405" s="70"/>
      <c r="M405" s="72"/>
      <c r="N405" s="73"/>
    </row>
    <row r="406" spans="1:14" s="77" customFormat="1" ht="14.25" customHeight="1" outlineLevel="4" x14ac:dyDescent="0.25">
      <c r="A406" s="1"/>
      <c r="B406" s="1"/>
      <c r="C406" s="128"/>
      <c r="D406" s="35"/>
      <c r="E406" s="131" t="s">
        <v>19</v>
      </c>
      <c r="F406" s="74"/>
      <c r="G406" s="70" t="s">
        <v>245</v>
      </c>
      <c r="H406" s="91"/>
      <c r="I406" s="91"/>
      <c r="J406" s="91"/>
      <c r="K406" s="71"/>
      <c r="L406" s="70"/>
      <c r="M406" s="72"/>
      <c r="N406" s="73">
        <f>SUM(N407:N441)/2</f>
        <v>0</v>
      </c>
    </row>
    <row r="407" spans="1:14" s="77" customFormat="1" ht="14.25" customHeight="1" outlineLevel="4" x14ac:dyDescent="0.25">
      <c r="A407" s="1"/>
      <c r="B407" s="1"/>
      <c r="C407" s="2"/>
      <c r="D407" s="35"/>
      <c r="E407" s="41"/>
      <c r="F407" s="124" t="s">
        <v>246</v>
      </c>
      <c r="G407" s="126" t="s">
        <v>247</v>
      </c>
      <c r="H407" s="127"/>
      <c r="I407" s="127"/>
      <c r="J407" s="89"/>
      <c r="K407" s="89"/>
      <c r="L407" s="89"/>
      <c r="M407" s="90"/>
      <c r="N407" s="76"/>
    </row>
    <row r="408" spans="1:14" s="77" customFormat="1" ht="14.25" customHeight="1" outlineLevel="4" x14ac:dyDescent="0.25">
      <c r="A408" s="1"/>
      <c r="B408" s="1"/>
      <c r="C408" s="2"/>
      <c r="D408" s="35"/>
      <c r="E408" s="41"/>
      <c r="F408" s="124" t="s">
        <v>248</v>
      </c>
      <c r="G408" s="140" t="s">
        <v>249</v>
      </c>
      <c r="H408" s="141"/>
      <c r="I408" s="141"/>
      <c r="J408" s="89"/>
      <c r="K408" s="89"/>
      <c r="L408" s="89"/>
      <c r="M408" s="90"/>
      <c r="N408" s="76"/>
    </row>
    <row r="409" spans="1:14" ht="14.25" customHeight="1" outlineLevel="3" x14ac:dyDescent="0.25">
      <c r="D409" s="35"/>
      <c r="E409" s="41"/>
      <c r="F409" s="74">
        <v>2</v>
      </c>
      <c r="G409" s="75" t="s">
        <v>250</v>
      </c>
      <c r="H409" s="89"/>
      <c r="I409" s="89"/>
      <c r="J409" s="89"/>
      <c r="K409" s="89"/>
      <c r="L409" s="89"/>
      <c r="M409" s="90"/>
      <c r="N409" s="76">
        <f>SUM(N410:N411)</f>
        <v>0</v>
      </c>
    </row>
    <row r="410" spans="1:14" s="77" customFormat="1" ht="14.25" customHeight="1" outlineLevel="4" x14ac:dyDescent="0.2">
      <c r="D410" s="78"/>
      <c r="E410" s="79"/>
      <c r="F410" s="80"/>
      <c r="G410" s="81"/>
      <c r="H410" s="82"/>
      <c r="I410" s="82"/>
      <c r="J410" s="83"/>
      <c r="K410" s="84">
        <v>0</v>
      </c>
      <c r="L410" s="85" t="s">
        <v>298</v>
      </c>
      <c r="M410" s="86">
        <v>0</v>
      </c>
      <c r="N410" s="87">
        <f>K410*M410</f>
        <v>0</v>
      </c>
    </row>
    <row r="411" spans="1:14" ht="14.25" customHeight="1" outlineLevel="2" x14ac:dyDescent="0.25">
      <c r="A411" s="77"/>
      <c r="B411" s="77"/>
      <c r="C411" s="77"/>
      <c r="D411" s="78"/>
      <c r="E411" s="79"/>
      <c r="F411" s="80"/>
      <c r="G411" s="81"/>
      <c r="H411" s="82"/>
      <c r="I411" s="82"/>
      <c r="J411" s="83"/>
      <c r="K411" s="84">
        <v>0</v>
      </c>
      <c r="L411" s="85" t="s">
        <v>298</v>
      </c>
      <c r="M411" s="86">
        <v>0</v>
      </c>
      <c r="N411" s="87">
        <f>K411*M411</f>
        <v>0</v>
      </c>
    </row>
    <row r="412" spans="1:14" ht="14.25" customHeight="1" outlineLevel="2" x14ac:dyDescent="0.25">
      <c r="D412" s="35"/>
      <c r="E412" s="41"/>
      <c r="F412" s="74">
        <v>3</v>
      </c>
      <c r="G412" s="75" t="s">
        <v>251</v>
      </c>
      <c r="H412" s="89"/>
      <c r="I412" s="89"/>
      <c r="J412" s="89"/>
      <c r="K412" s="89"/>
      <c r="L412" s="89"/>
      <c r="M412" s="90"/>
      <c r="N412" s="76">
        <f>SUM(N413:N414)</f>
        <v>0</v>
      </c>
    </row>
    <row r="413" spans="1:14" ht="14.25" customHeight="1" outlineLevel="2" x14ac:dyDescent="0.25">
      <c r="A413" s="77"/>
      <c r="B413" s="77"/>
      <c r="C413" s="77"/>
      <c r="D413" s="78"/>
      <c r="E413" s="79"/>
      <c r="F413" s="80"/>
      <c r="G413" s="81"/>
      <c r="H413" s="82" t="s">
        <v>252</v>
      </c>
      <c r="I413" s="82"/>
      <c r="J413" s="83"/>
      <c r="K413" s="121">
        <v>0</v>
      </c>
      <c r="L413" s="85" t="s">
        <v>178</v>
      </c>
      <c r="M413" s="122">
        <f>$N$53+$N$552</f>
        <v>0</v>
      </c>
      <c r="N413" s="87">
        <f>K413*M413</f>
        <v>0</v>
      </c>
    </row>
    <row r="414" spans="1:14" ht="14.25" customHeight="1" outlineLevel="2" x14ac:dyDescent="0.25">
      <c r="A414" s="77"/>
      <c r="B414" s="77"/>
      <c r="C414" s="77"/>
      <c r="D414" s="78"/>
      <c r="E414" s="79"/>
      <c r="F414" s="80"/>
      <c r="G414" s="81"/>
      <c r="H414" s="82"/>
      <c r="I414" s="82"/>
      <c r="J414" s="83"/>
      <c r="K414" s="84">
        <v>0</v>
      </c>
      <c r="L414" s="85" t="s">
        <v>298</v>
      </c>
      <c r="M414" s="86">
        <v>0</v>
      </c>
      <c r="N414" s="87">
        <f>K414*M414</f>
        <v>0</v>
      </c>
    </row>
    <row r="415" spans="1:14" ht="14.25" customHeight="1" outlineLevel="2" x14ac:dyDescent="0.25">
      <c r="D415" s="35"/>
      <c r="E415" s="41"/>
      <c r="F415" s="74">
        <v>4</v>
      </c>
      <c r="G415" s="75" t="s">
        <v>253</v>
      </c>
      <c r="H415" s="89"/>
      <c r="I415" s="89"/>
      <c r="J415" s="89"/>
      <c r="K415" s="89"/>
      <c r="L415" s="89"/>
      <c r="M415" s="90"/>
      <c r="N415" s="76">
        <f>SUM(N416:N417)</f>
        <v>0</v>
      </c>
    </row>
    <row r="416" spans="1:14" ht="14.25" customHeight="1" outlineLevel="1" x14ac:dyDescent="0.25">
      <c r="A416" s="77"/>
      <c r="B416" s="77"/>
      <c r="C416" s="77"/>
      <c r="D416" s="78"/>
      <c r="E416" s="79"/>
      <c r="F416" s="80"/>
      <c r="G416" s="81"/>
      <c r="H416" s="82" t="s">
        <v>252</v>
      </c>
      <c r="I416" s="82"/>
      <c r="J416" s="83"/>
      <c r="K416" s="121">
        <v>0</v>
      </c>
      <c r="L416" s="85" t="s">
        <v>178</v>
      </c>
      <c r="M416" s="122">
        <f>$N$53+$N$552</f>
        <v>0</v>
      </c>
      <c r="N416" s="87">
        <f>K416*M416</f>
        <v>0</v>
      </c>
    </row>
    <row r="417" spans="1:14" ht="14.25" customHeight="1" outlineLevel="3" x14ac:dyDescent="0.25">
      <c r="A417" s="77"/>
      <c r="B417" s="77"/>
      <c r="C417" s="77"/>
      <c r="D417" s="78"/>
      <c r="E417" s="79"/>
      <c r="F417" s="80"/>
      <c r="G417" s="81"/>
      <c r="H417" s="82"/>
      <c r="I417" s="82"/>
      <c r="J417" s="83"/>
      <c r="K417" s="84">
        <v>0</v>
      </c>
      <c r="L417" s="85" t="s">
        <v>298</v>
      </c>
      <c r="M417" s="86">
        <v>0</v>
      </c>
      <c r="N417" s="87">
        <f>K417*M417</f>
        <v>0</v>
      </c>
    </row>
    <row r="418" spans="1:14" s="77" customFormat="1" ht="14.25" customHeight="1" outlineLevel="4" x14ac:dyDescent="0.25">
      <c r="A418" s="1"/>
      <c r="B418" s="1"/>
      <c r="C418" s="2"/>
      <c r="D418" s="35"/>
      <c r="E418" s="41"/>
      <c r="F418" s="74">
        <v>5</v>
      </c>
      <c r="G418" s="75" t="s">
        <v>254</v>
      </c>
      <c r="H418" s="89"/>
      <c r="I418" s="89"/>
      <c r="J418" s="89"/>
      <c r="K418" s="89"/>
      <c r="L418" s="89"/>
      <c r="M418" s="90"/>
      <c r="N418" s="76">
        <f>SUM(N419:N420)</f>
        <v>0</v>
      </c>
    </row>
    <row r="419" spans="1:14" s="77" customFormat="1" ht="14.25" customHeight="1" outlineLevel="4" x14ac:dyDescent="0.2">
      <c r="D419" s="78"/>
      <c r="E419" s="79"/>
      <c r="F419" s="80"/>
      <c r="G419" s="81"/>
      <c r="H419" s="82" t="s">
        <v>252</v>
      </c>
      <c r="I419" s="82"/>
      <c r="J419" s="83"/>
      <c r="K419" s="121">
        <v>0</v>
      </c>
      <c r="L419" s="85" t="s">
        <v>178</v>
      </c>
      <c r="M419" s="122">
        <f>$N$53+$N$552</f>
        <v>0</v>
      </c>
      <c r="N419" s="87">
        <f>K419*M419</f>
        <v>0</v>
      </c>
    </row>
    <row r="420" spans="1:14" ht="14.25" customHeight="1" outlineLevel="3" x14ac:dyDescent="0.25">
      <c r="A420" s="77"/>
      <c r="B420" s="77"/>
      <c r="C420" s="77"/>
      <c r="D420" s="78"/>
      <c r="E420" s="79"/>
      <c r="F420" s="80"/>
      <c r="G420" s="81"/>
      <c r="H420" s="82"/>
      <c r="I420" s="82"/>
      <c r="J420" s="83"/>
      <c r="K420" s="84">
        <v>0</v>
      </c>
      <c r="L420" s="85" t="s">
        <v>298</v>
      </c>
      <c r="M420" s="86">
        <v>0</v>
      </c>
      <c r="N420" s="87">
        <f>K420*M420</f>
        <v>0</v>
      </c>
    </row>
    <row r="421" spans="1:14" s="77" customFormat="1" ht="14.25" customHeight="1" outlineLevel="4" x14ac:dyDescent="0.25">
      <c r="A421" s="1"/>
      <c r="B421" s="1"/>
      <c r="C421" s="2"/>
      <c r="D421" s="35"/>
      <c r="E421" s="41"/>
      <c r="F421" s="74">
        <v>6</v>
      </c>
      <c r="G421" s="75" t="s">
        <v>255</v>
      </c>
      <c r="H421" s="89"/>
      <c r="I421" s="89"/>
      <c r="J421" s="89"/>
      <c r="K421" s="89"/>
      <c r="L421" s="89"/>
      <c r="M421" s="90"/>
      <c r="N421" s="76">
        <f>SUM(N422:N423)</f>
        <v>0</v>
      </c>
    </row>
    <row r="422" spans="1:14" s="77" customFormat="1" ht="14.25" customHeight="1" outlineLevel="4" x14ac:dyDescent="0.2">
      <c r="D422" s="78"/>
      <c r="E422" s="79"/>
      <c r="F422" s="80"/>
      <c r="G422" s="81"/>
      <c r="H422" s="82" t="s">
        <v>252</v>
      </c>
      <c r="I422" s="82"/>
      <c r="J422" s="83"/>
      <c r="K422" s="121">
        <v>0</v>
      </c>
      <c r="L422" s="85" t="s">
        <v>178</v>
      </c>
      <c r="M422" s="122">
        <f>$N$53+$N$552</f>
        <v>0</v>
      </c>
      <c r="N422" s="87">
        <f>K422*M422</f>
        <v>0</v>
      </c>
    </row>
    <row r="423" spans="1:14" ht="14.25" customHeight="1" outlineLevel="3" x14ac:dyDescent="0.25">
      <c r="A423" s="77"/>
      <c r="B423" s="77"/>
      <c r="C423" s="77"/>
      <c r="D423" s="78"/>
      <c r="E423" s="79"/>
      <c r="F423" s="80"/>
      <c r="G423" s="81"/>
      <c r="H423" s="82"/>
      <c r="I423" s="82"/>
      <c r="J423" s="83"/>
      <c r="K423" s="84">
        <v>0</v>
      </c>
      <c r="L423" s="85" t="s">
        <v>298</v>
      </c>
      <c r="M423" s="86">
        <v>0</v>
      </c>
      <c r="N423" s="87">
        <f>K423*M423</f>
        <v>0</v>
      </c>
    </row>
    <row r="424" spans="1:14" s="77" customFormat="1" ht="14.25" customHeight="1" outlineLevel="4" x14ac:dyDescent="0.25">
      <c r="A424" s="1"/>
      <c r="B424" s="1"/>
      <c r="C424" s="2"/>
      <c r="D424" s="35"/>
      <c r="E424" s="41"/>
      <c r="F424" s="74">
        <v>7</v>
      </c>
      <c r="G424" s="75" t="s">
        <v>256</v>
      </c>
      <c r="H424" s="89"/>
      <c r="I424" s="89"/>
      <c r="J424" s="89"/>
      <c r="K424" s="89"/>
      <c r="L424" s="89"/>
      <c r="M424" s="90"/>
      <c r="N424" s="76">
        <f>SUM(N425:N426)</f>
        <v>0</v>
      </c>
    </row>
    <row r="425" spans="1:14" s="77" customFormat="1" ht="14.25" customHeight="1" outlineLevel="4" x14ac:dyDescent="0.2">
      <c r="D425" s="78"/>
      <c r="E425" s="79"/>
      <c r="F425" s="80"/>
      <c r="G425" s="81"/>
      <c r="H425" s="82" t="s">
        <v>252</v>
      </c>
      <c r="I425" s="82"/>
      <c r="J425" s="83"/>
      <c r="K425" s="84">
        <v>0</v>
      </c>
      <c r="L425" s="85" t="s">
        <v>298</v>
      </c>
      <c r="M425" s="86">
        <v>0</v>
      </c>
      <c r="N425" s="87">
        <f>K425*M425</f>
        <v>0</v>
      </c>
    </row>
    <row r="426" spans="1:14" ht="14.25" customHeight="1" outlineLevel="3" x14ac:dyDescent="0.25">
      <c r="A426" s="77"/>
      <c r="B426" s="77"/>
      <c r="C426" s="77"/>
      <c r="D426" s="78"/>
      <c r="E426" s="79"/>
      <c r="F426" s="80"/>
      <c r="G426" s="81"/>
      <c r="H426" s="82"/>
      <c r="I426" s="82"/>
      <c r="J426" s="83"/>
      <c r="K426" s="84">
        <v>0</v>
      </c>
      <c r="L426" s="85" t="s">
        <v>298</v>
      </c>
      <c r="M426" s="86">
        <v>0</v>
      </c>
      <c r="N426" s="87">
        <f>K426*M426</f>
        <v>0</v>
      </c>
    </row>
    <row r="427" spans="1:14" s="77" customFormat="1" ht="14.25" customHeight="1" outlineLevel="4" x14ac:dyDescent="0.25">
      <c r="A427" s="1"/>
      <c r="B427" s="1"/>
      <c r="C427" s="2"/>
      <c r="D427" s="35"/>
      <c r="E427" s="41"/>
      <c r="F427" s="74">
        <v>8</v>
      </c>
      <c r="G427" s="75" t="s">
        <v>257</v>
      </c>
      <c r="H427" s="89"/>
      <c r="I427" s="89"/>
      <c r="J427" s="89"/>
      <c r="K427" s="89"/>
      <c r="L427" s="89"/>
      <c r="M427" s="90"/>
      <c r="N427" s="76">
        <f>SUM(N428:N429)</f>
        <v>0</v>
      </c>
    </row>
    <row r="428" spans="1:14" s="77" customFormat="1" ht="14.25" customHeight="1" outlineLevel="4" x14ac:dyDescent="0.2">
      <c r="D428" s="78"/>
      <c r="E428" s="79"/>
      <c r="F428" s="80"/>
      <c r="G428" s="81"/>
      <c r="H428" s="82" t="s">
        <v>252</v>
      </c>
      <c r="I428" s="82"/>
      <c r="J428" s="83"/>
      <c r="K428" s="121">
        <v>0</v>
      </c>
      <c r="L428" s="85" t="s">
        <v>178</v>
      </c>
      <c r="M428" s="122">
        <f>$N$53+$N$552</f>
        <v>0</v>
      </c>
      <c r="N428" s="87">
        <f>K428*M428</f>
        <v>0</v>
      </c>
    </row>
    <row r="429" spans="1:14" ht="14.25" customHeight="1" outlineLevel="3" x14ac:dyDescent="0.25">
      <c r="A429" s="77"/>
      <c r="B429" s="77"/>
      <c r="C429" s="77"/>
      <c r="D429" s="78"/>
      <c r="E429" s="79"/>
      <c r="F429" s="80"/>
      <c r="G429" s="81"/>
      <c r="H429" s="82"/>
      <c r="I429" s="82"/>
      <c r="J429" s="83"/>
      <c r="K429" s="84">
        <v>0</v>
      </c>
      <c r="L429" s="85" t="s">
        <v>298</v>
      </c>
      <c r="M429" s="86">
        <v>0</v>
      </c>
      <c r="N429" s="87">
        <f>K429*M429</f>
        <v>0</v>
      </c>
    </row>
    <row r="430" spans="1:14" ht="14.25" customHeight="1" outlineLevel="2" x14ac:dyDescent="0.25">
      <c r="D430" s="35"/>
      <c r="E430" s="41"/>
      <c r="F430" s="74">
        <v>9</v>
      </c>
      <c r="G430" s="75" t="s">
        <v>258</v>
      </c>
      <c r="H430" s="89"/>
      <c r="I430" s="89"/>
      <c r="J430" s="89"/>
      <c r="K430" s="89"/>
      <c r="L430" s="89"/>
      <c r="M430" s="90"/>
      <c r="N430" s="76">
        <f>SUM(N431:N432)</f>
        <v>0</v>
      </c>
    </row>
    <row r="431" spans="1:14" ht="14.25" customHeight="1" outlineLevel="2" x14ac:dyDescent="0.25">
      <c r="A431" s="77"/>
      <c r="B431" s="77"/>
      <c r="C431" s="77"/>
      <c r="D431" s="78"/>
      <c r="E431" s="79"/>
      <c r="F431" s="80"/>
      <c r="G431" s="81"/>
      <c r="H431" s="82" t="s">
        <v>252</v>
      </c>
      <c r="I431" s="82"/>
      <c r="J431" s="83"/>
      <c r="K431" s="121">
        <v>0</v>
      </c>
      <c r="L431" s="85" t="s">
        <v>178</v>
      </c>
      <c r="M431" s="122">
        <f>$N$53+$N$552</f>
        <v>0</v>
      </c>
      <c r="N431" s="87">
        <f>K431*M431</f>
        <v>0</v>
      </c>
    </row>
    <row r="432" spans="1:14" ht="14.25" customHeight="1" outlineLevel="2" x14ac:dyDescent="0.25">
      <c r="A432" s="77"/>
      <c r="B432" s="77"/>
      <c r="C432" s="77"/>
      <c r="D432" s="78"/>
      <c r="E432" s="79"/>
      <c r="F432" s="80"/>
      <c r="G432" s="81"/>
      <c r="H432" s="82"/>
      <c r="I432" s="82"/>
      <c r="J432" s="83"/>
      <c r="K432" s="84">
        <v>0</v>
      </c>
      <c r="L432" s="85" t="s">
        <v>298</v>
      </c>
      <c r="M432" s="86">
        <v>0</v>
      </c>
      <c r="N432" s="87">
        <f>K432*M432</f>
        <v>0</v>
      </c>
    </row>
    <row r="433" spans="1:14" ht="14.25" customHeight="1" outlineLevel="3" x14ac:dyDescent="0.25">
      <c r="D433" s="35"/>
      <c r="E433" s="41"/>
      <c r="F433" s="74">
        <v>10</v>
      </c>
      <c r="G433" s="75" t="s">
        <v>259</v>
      </c>
      <c r="H433" s="89"/>
      <c r="I433" s="89"/>
      <c r="J433" s="89"/>
      <c r="K433" s="89"/>
      <c r="L433" s="89"/>
      <c r="M433" s="90"/>
      <c r="N433" s="76">
        <f>SUM(N434:N435)</f>
        <v>0</v>
      </c>
    </row>
    <row r="434" spans="1:14" s="77" customFormat="1" ht="14.25" customHeight="1" outlineLevel="4" x14ac:dyDescent="0.2">
      <c r="D434" s="78"/>
      <c r="E434" s="79"/>
      <c r="F434" s="80"/>
      <c r="G434" s="81"/>
      <c r="H434" s="82"/>
      <c r="I434" s="82"/>
      <c r="J434" s="83"/>
      <c r="K434" s="84">
        <v>0</v>
      </c>
      <c r="L434" s="85" t="s">
        <v>298</v>
      </c>
      <c r="M434" s="86">
        <v>0</v>
      </c>
      <c r="N434" s="87">
        <f>K434*M434</f>
        <v>0</v>
      </c>
    </row>
    <row r="435" spans="1:14" ht="14.25" customHeight="1" outlineLevel="3" x14ac:dyDescent="0.25">
      <c r="A435" s="77"/>
      <c r="B435" s="77"/>
      <c r="C435" s="77"/>
      <c r="D435" s="78"/>
      <c r="E435" s="79"/>
      <c r="F435" s="80"/>
      <c r="G435" s="81"/>
      <c r="H435" s="82"/>
      <c r="I435" s="82"/>
      <c r="J435" s="83"/>
      <c r="K435" s="84">
        <v>0</v>
      </c>
      <c r="L435" s="85" t="s">
        <v>298</v>
      </c>
      <c r="M435" s="86">
        <v>0</v>
      </c>
      <c r="N435" s="87">
        <f>K435*M435</f>
        <v>0</v>
      </c>
    </row>
    <row r="436" spans="1:14" s="77" customFormat="1" ht="14.25" customHeight="1" outlineLevel="4" x14ac:dyDescent="0.25">
      <c r="A436" s="1"/>
      <c r="B436" s="1"/>
      <c r="C436" s="2"/>
      <c r="D436" s="35"/>
      <c r="E436" s="41"/>
      <c r="F436" s="74">
        <v>11</v>
      </c>
      <c r="G436" s="75" t="s">
        <v>260</v>
      </c>
      <c r="H436" s="89"/>
      <c r="I436" s="89"/>
      <c r="J436" s="89"/>
      <c r="K436" s="89"/>
      <c r="L436" s="89"/>
      <c r="M436" s="90"/>
      <c r="N436" s="76">
        <f>SUM(N437:N438)</f>
        <v>0</v>
      </c>
    </row>
    <row r="437" spans="1:14" s="77" customFormat="1" ht="14.25" customHeight="1" outlineLevel="4" x14ac:dyDescent="0.2">
      <c r="D437" s="78"/>
      <c r="E437" s="79"/>
      <c r="F437" s="80"/>
      <c r="G437" s="81"/>
      <c r="H437" s="82" t="s">
        <v>252</v>
      </c>
      <c r="I437" s="82"/>
      <c r="J437" s="83"/>
      <c r="K437" s="121">
        <v>0</v>
      </c>
      <c r="L437" s="85" t="s">
        <v>178</v>
      </c>
      <c r="M437" s="122">
        <f>$N$53+$N$552</f>
        <v>0</v>
      </c>
      <c r="N437" s="87">
        <f>K437*M437</f>
        <v>0</v>
      </c>
    </row>
    <row r="438" spans="1:14" s="77" customFormat="1" ht="14.25" customHeight="1" outlineLevel="4" x14ac:dyDescent="0.2">
      <c r="D438" s="78"/>
      <c r="E438" s="79"/>
      <c r="F438" s="80"/>
      <c r="G438" s="81"/>
      <c r="H438" s="82"/>
      <c r="I438" s="82"/>
      <c r="J438" s="83"/>
      <c r="K438" s="84">
        <v>0</v>
      </c>
      <c r="L438" s="85" t="s">
        <v>298</v>
      </c>
      <c r="M438" s="86">
        <v>0</v>
      </c>
      <c r="N438" s="87">
        <f>K438*M438</f>
        <v>0</v>
      </c>
    </row>
    <row r="439" spans="1:14" ht="14.25" customHeight="1" outlineLevel="3" x14ac:dyDescent="0.25">
      <c r="D439" s="35"/>
      <c r="E439" s="41"/>
      <c r="F439" s="74">
        <v>12</v>
      </c>
      <c r="G439" s="75" t="s">
        <v>261</v>
      </c>
      <c r="H439" s="89"/>
      <c r="I439" s="89"/>
      <c r="J439" s="89"/>
      <c r="K439" s="89"/>
      <c r="L439" s="89"/>
      <c r="M439" s="90"/>
      <c r="N439" s="76">
        <f>SUM(N440:N441)</f>
        <v>0</v>
      </c>
    </row>
    <row r="440" spans="1:14" s="77" customFormat="1" ht="14.25" customHeight="1" outlineLevel="4" x14ac:dyDescent="0.2">
      <c r="D440" s="78"/>
      <c r="E440" s="79"/>
      <c r="F440" s="80"/>
      <c r="G440" s="81"/>
      <c r="H440" s="82" t="s">
        <v>262</v>
      </c>
      <c r="I440" s="82"/>
      <c r="J440" s="83"/>
      <c r="K440" s="121">
        <v>0</v>
      </c>
      <c r="L440" s="85" t="s">
        <v>178</v>
      </c>
      <c r="M440" s="122">
        <f>$N$53+$N$552</f>
        <v>0</v>
      </c>
      <c r="N440" s="87">
        <f>K440*M440</f>
        <v>0</v>
      </c>
    </row>
    <row r="441" spans="1:14" s="77" customFormat="1" ht="14.25" customHeight="1" outlineLevel="4" x14ac:dyDescent="0.2">
      <c r="D441" s="78"/>
      <c r="E441" s="79"/>
      <c r="F441" s="80"/>
      <c r="G441" s="81"/>
      <c r="H441" s="82"/>
      <c r="I441" s="82"/>
      <c r="J441" s="83"/>
      <c r="K441" s="84">
        <v>0</v>
      </c>
      <c r="L441" s="85" t="s">
        <v>298</v>
      </c>
      <c r="M441" s="86">
        <v>0</v>
      </c>
      <c r="N441" s="87">
        <f>K441*M441</f>
        <v>0</v>
      </c>
    </row>
    <row r="442" spans="1:14" ht="14.25" customHeight="1" outlineLevel="3" x14ac:dyDescent="0.25">
      <c r="C442" s="128"/>
      <c r="D442" s="35"/>
      <c r="E442" s="131" t="s">
        <v>20</v>
      </c>
      <c r="F442" s="74"/>
      <c r="G442" s="70" t="s">
        <v>263</v>
      </c>
      <c r="H442" s="91"/>
      <c r="I442" s="91"/>
      <c r="J442" s="91"/>
      <c r="K442" s="71"/>
      <c r="L442" s="70"/>
      <c r="M442" s="72"/>
      <c r="N442" s="73"/>
    </row>
    <row r="443" spans="1:14" s="77" customFormat="1" ht="14.25" customHeight="1" outlineLevel="4" x14ac:dyDescent="0.25">
      <c r="A443" s="1"/>
      <c r="B443" s="1"/>
      <c r="C443" s="128"/>
      <c r="D443" s="35"/>
      <c r="E443" s="131" t="s">
        <v>21</v>
      </c>
      <c r="F443" s="74"/>
      <c r="G443" s="70" t="s">
        <v>239</v>
      </c>
      <c r="H443" s="91"/>
      <c r="I443" s="91"/>
      <c r="J443" s="91"/>
      <c r="K443" s="71"/>
      <c r="L443" s="70"/>
      <c r="M443" s="72"/>
      <c r="N443" s="73">
        <f>SUM(N444:N449)/2</f>
        <v>0</v>
      </c>
    </row>
    <row r="444" spans="1:14" s="77" customFormat="1" ht="14.25" customHeight="1" outlineLevel="4" x14ac:dyDescent="0.25">
      <c r="A444" s="1"/>
      <c r="B444" s="1"/>
      <c r="C444" s="2"/>
      <c r="D444" s="35"/>
      <c r="E444" s="41"/>
      <c r="F444" s="74">
        <v>1</v>
      </c>
      <c r="G444" s="75" t="s">
        <v>311</v>
      </c>
      <c r="H444" s="89"/>
      <c r="I444" s="89"/>
      <c r="J444" s="89"/>
      <c r="K444" s="89"/>
      <c r="L444" s="89"/>
      <c r="M444" s="90"/>
      <c r="N444" s="76">
        <f>SUM(N445:N446)</f>
        <v>0</v>
      </c>
    </row>
    <row r="445" spans="1:14" s="77" customFormat="1" ht="14.25" customHeight="1" outlineLevel="4" x14ac:dyDescent="0.2">
      <c r="D445" s="78"/>
      <c r="E445" s="79"/>
      <c r="F445" s="80"/>
      <c r="G445" s="81"/>
      <c r="H445" s="82" t="s">
        <v>312</v>
      </c>
      <c r="I445" s="82"/>
      <c r="J445" s="83"/>
      <c r="K445" s="121">
        <v>0</v>
      </c>
      <c r="L445" s="85" t="s">
        <v>178</v>
      </c>
      <c r="M445" s="86">
        <v>0</v>
      </c>
      <c r="N445" s="87">
        <f t="shared" ref="N445:N446" si="13">K445*M445</f>
        <v>0</v>
      </c>
    </row>
    <row r="446" spans="1:14" ht="14.25" customHeight="1" outlineLevel="2" x14ac:dyDescent="0.25">
      <c r="A446" s="77"/>
      <c r="B446" s="77"/>
      <c r="C446" s="77"/>
      <c r="D446" s="78"/>
      <c r="E446" s="79"/>
      <c r="F446" s="80"/>
      <c r="G446" s="81"/>
      <c r="H446" s="82"/>
      <c r="I446" s="82"/>
      <c r="J446" s="83"/>
      <c r="K446" s="84">
        <v>0</v>
      </c>
      <c r="L446" s="85" t="s">
        <v>313</v>
      </c>
      <c r="M446" s="86">
        <v>0</v>
      </c>
      <c r="N446" s="87">
        <f t="shared" si="13"/>
        <v>0</v>
      </c>
    </row>
    <row r="447" spans="1:14" ht="14.25" customHeight="1" outlineLevel="2" x14ac:dyDescent="0.25">
      <c r="D447" s="35"/>
      <c r="E447" s="41"/>
      <c r="F447" s="74">
        <v>2</v>
      </c>
      <c r="G447" s="75" t="s">
        <v>314</v>
      </c>
      <c r="H447" s="89"/>
      <c r="I447" s="89"/>
      <c r="J447" s="89"/>
      <c r="K447" s="89"/>
      <c r="L447" s="89"/>
      <c r="M447" s="90"/>
      <c r="N447" s="76">
        <f>SUM(N448:N449)</f>
        <v>0</v>
      </c>
    </row>
    <row r="448" spans="1:14" ht="14.25" customHeight="1" outlineLevel="2" x14ac:dyDescent="0.25">
      <c r="A448" s="77"/>
      <c r="B448" s="77"/>
      <c r="C448" s="77"/>
      <c r="D448" s="78"/>
      <c r="E448" s="79"/>
      <c r="F448" s="80"/>
      <c r="G448" s="81"/>
      <c r="H448" s="82"/>
      <c r="I448" s="82"/>
      <c r="J448" s="83"/>
      <c r="K448" s="121">
        <v>0</v>
      </c>
      <c r="L448" s="85" t="s">
        <v>178</v>
      </c>
      <c r="M448" s="86">
        <v>0</v>
      </c>
      <c r="N448" s="87">
        <f t="shared" ref="N448:N449" si="14">K448*M448</f>
        <v>0</v>
      </c>
    </row>
    <row r="449" spans="1:14" ht="14.25" customHeight="1" outlineLevel="2" x14ac:dyDescent="0.25">
      <c r="A449" s="77"/>
      <c r="B449" s="77"/>
      <c r="C449" s="77"/>
      <c r="D449" s="78"/>
      <c r="E449" s="79"/>
      <c r="F449" s="80"/>
      <c r="G449" s="81"/>
      <c r="H449" s="82"/>
      <c r="I449" s="82"/>
      <c r="J449" s="83"/>
      <c r="K449" s="84">
        <v>0</v>
      </c>
      <c r="L449" s="85" t="s">
        <v>313</v>
      </c>
      <c r="M449" s="86">
        <v>0</v>
      </c>
      <c r="N449" s="87">
        <f t="shared" si="14"/>
        <v>0</v>
      </c>
    </row>
    <row r="450" spans="1:14" ht="14.25" customHeight="1" outlineLevel="2" x14ac:dyDescent="0.25">
      <c r="C450" s="128"/>
      <c r="D450" s="35"/>
      <c r="E450" s="131" t="s">
        <v>22</v>
      </c>
      <c r="F450" s="74"/>
      <c r="G450" s="70" t="s">
        <v>240</v>
      </c>
      <c r="H450" s="91"/>
      <c r="I450" s="91"/>
      <c r="J450" s="91"/>
      <c r="K450" s="71"/>
      <c r="L450" s="70"/>
      <c r="M450" s="72"/>
      <c r="N450" s="73">
        <f>SUM(N451:N462)/2</f>
        <v>0</v>
      </c>
    </row>
    <row r="451" spans="1:14" ht="14.25" customHeight="1" outlineLevel="2" x14ac:dyDescent="0.25">
      <c r="D451" s="35"/>
      <c r="E451" s="41"/>
      <c r="F451" s="124" t="s">
        <v>200</v>
      </c>
      <c r="G451" s="126" t="s">
        <v>315</v>
      </c>
      <c r="H451" s="127"/>
      <c r="I451" s="127"/>
      <c r="J451" s="89"/>
      <c r="K451" s="89"/>
      <c r="L451" s="89"/>
      <c r="M451" s="90"/>
      <c r="N451" s="76">
        <f>SUM(N452:N453)</f>
        <v>0</v>
      </c>
    </row>
    <row r="452" spans="1:14" ht="14.25" customHeight="1" outlineLevel="1" x14ac:dyDescent="0.25">
      <c r="A452" s="77"/>
      <c r="B452" s="77"/>
      <c r="C452" s="77"/>
      <c r="D452" s="78"/>
      <c r="E452" s="79"/>
      <c r="F452" s="80"/>
      <c r="G452" s="81"/>
      <c r="H452" s="82" t="s">
        <v>316</v>
      </c>
      <c r="I452" s="82"/>
      <c r="J452" s="83"/>
      <c r="K452" s="121">
        <v>0</v>
      </c>
      <c r="L452" s="85" t="s">
        <v>178</v>
      </c>
      <c r="M452" s="86">
        <v>0</v>
      </c>
      <c r="N452" s="87">
        <f t="shared" ref="N452:N453" si="15">K452*M452</f>
        <v>0</v>
      </c>
    </row>
    <row r="453" spans="1:14" ht="14.25" customHeight="1" outlineLevel="2" x14ac:dyDescent="0.25">
      <c r="A453" s="77"/>
      <c r="B453" s="77"/>
      <c r="C453" s="77"/>
      <c r="D453" s="78"/>
      <c r="E453" s="79"/>
      <c r="F453" s="80"/>
      <c r="G453" s="81"/>
      <c r="H453" s="82"/>
      <c r="I453" s="82"/>
      <c r="J453" s="83"/>
      <c r="K453" s="84">
        <v>0</v>
      </c>
      <c r="L453" s="85" t="s">
        <v>313</v>
      </c>
      <c r="M453" s="86">
        <v>0</v>
      </c>
      <c r="N453" s="87">
        <f t="shared" si="15"/>
        <v>0</v>
      </c>
    </row>
    <row r="454" spans="1:14" ht="14.25" customHeight="1" outlineLevel="2" x14ac:dyDescent="0.25">
      <c r="D454" s="35"/>
      <c r="E454" s="41"/>
      <c r="F454" s="124" t="s">
        <v>202</v>
      </c>
      <c r="G454" s="126" t="s">
        <v>317</v>
      </c>
      <c r="H454" s="127"/>
      <c r="I454" s="127"/>
      <c r="J454" s="89"/>
      <c r="K454" s="89"/>
      <c r="L454" s="89"/>
      <c r="M454" s="90"/>
      <c r="N454" s="76">
        <f>SUM(N455:N456)</f>
        <v>0</v>
      </c>
    </row>
    <row r="455" spans="1:14" ht="14.25" customHeight="1" outlineLevel="2" x14ac:dyDescent="0.25">
      <c r="A455" s="77"/>
      <c r="B455" s="77"/>
      <c r="C455" s="77"/>
      <c r="D455" s="78"/>
      <c r="E455" s="79"/>
      <c r="F455" s="80"/>
      <c r="G455" s="81"/>
      <c r="H455" s="82" t="s">
        <v>316</v>
      </c>
      <c r="I455" s="82"/>
      <c r="J455" s="83"/>
      <c r="K455" s="121">
        <v>0</v>
      </c>
      <c r="L455" s="85" t="s">
        <v>178</v>
      </c>
      <c r="M455" s="86">
        <v>0</v>
      </c>
      <c r="N455" s="87">
        <f t="shared" ref="N455:N456" si="16">K455*M455</f>
        <v>0</v>
      </c>
    </row>
    <row r="456" spans="1:14" ht="14.25" customHeight="1" outlineLevel="2" x14ac:dyDescent="0.25">
      <c r="A456" s="77"/>
      <c r="B456" s="77"/>
      <c r="C456" s="77"/>
      <c r="D456" s="78"/>
      <c r="E456" s="79"/>
      <c r="F456" s="80"/>
      <c r="G456" s="81"/>
      <c r="H456" s="82"/>
      <c r="I456" s="82"/>
      <c r="J456" s="83"/>
      <c r="K456" s="84">
        <v>0</v>
      </c>
      <c r="L456" s="85" t="s">
        <v>313</v>
      </c>
      <c r="M456" s="86">
        <v>0</v>
      </c>
      <c r="N456" s="87">
        <f t="shared" si="16"/>
        <v>0</v>
      </c>
    </row>
    <row r="457" spans="1:14" ht="14.25" customHeight="1" outlineLevel="2" x14ac:dyDescent="0.25">
      <c r="D457" s="35"/>
      <c r="E457" s="41"/>
      <c r="F457" s="124" t="s">
        <v>318</v>
      </c>
      <c r="G457" s="126" t="s">
        <v>319</v>
      </c>
      <c r="H457" s="127"/>
      <c r="I457" s="89"/>
      <c r="J457" s="89"/>
      <c r="K457" s="89"/>
      <c r="L457" s="89"/>
      <c r="M457" s="90"/>
      <c r="N457" s="76">
        <f>SUM(N458:N459)</f>
        <v>0</v>
      </c>
    </row>
    <row r="458" spans="1:14" ht="14.25" customHeight="1" outlineLevel="2" x14ac:dyDescent="0.25">
      <c r="A458" s="77"/>
      <c r="B458" s="77"/>
      <c r="C458" s="77"/>
      <c r="D458" s="78"/>
      <c r="E458" s="79"/>
      <c r="F458" s="80"/>
      <c r="G458" s="81"/>
      <c r="H458" s="82"/>
      <c r="I458" s="82"/>
      <c r="J458" s="83"/>
      <c r="K458" s="121">
        <v>0</v>
      </c>
      <c r="L458" s="85" t="s">
        <v>178</v>
      </c>
      <c r="M458" s="86">
        <v>0</v>
      </c>
      <c r="N458" s="87">
        <f t="shared" ref="N458:N459" si="17">K458*M458</f>
        <v>0</v>
      </c>
    </row>
    <row r="459" spans="1:14" ht="14.25" customHeight="1" outlineLevel="2" x14ac:dyDescent="0.25">
      <c r="A459" s="77"/>
      <c r="B459" s="77"/>
      <c r="C459" s="77"/>
      <c r="D459" s="78"/>
      <c r="E459" s="79"/>
      <c r="F459" s="80"/>
      <c r="G459" s="81"/>
      <c r="H459" s="82"/>
      <c r="I459" s="82"/>
      <c r="J459" s="83"/>
      <c r="K459" s="84">
        <v>0</v>
      </c>
      <c r="L459" s="85" t="s">
        <v>313</v>
      </c>
      <c r="M459" s="86">
        <v>0</v>
      </c>
      <c r="N459" s="87">
        <f t="shared" si="17"/>
        <v>0</v>
      </c>
    </row>
    <row r="460" spans="1:14" ht="14.25" customHeight="1" outlineLevel="2" x14ac:dyDescent="0.25">
      <c r="D460" s="35"/>
      <c r="E460" s="41"/>
      <c r="F460" s="124" t="s">
        <v>320</v>
      </c>
      <c r="G460" s="126" t="s">
        <v>321</v>
      </c>
      <c r="H460" s="127"/>
      <c r="I460" s="89"/>
      <c r="J460" s="89"/>
      <c r="K460" s="89"/>
      <c r="L460" s="89"/>
      <c r="M460" s="90"/>
      <c r="N460" s="76">
        <f>SUM(N461:N462)</f>
        <v>0</v>
      </c>
    </row>
    <row r="461" spans="1:14" ht="14.25" customHeight="1" outlineLevel="3" x14ac:dyDescent="0.25">
      <c r="A461" s="77"/>
      <c r="B461" s="77"/>
      <c r="C461" s="77"/>
      <c r="D461" s="78"/>
      <c r="E461" s="79"/>
      <c r="F461" s="80"/>
      <c r="G461" s="81"/>
      <c r="H461" s="82"/>
      <c r="I461" s="82"/>
      <c r="J461" s="83"/>
      <c r="K461" s="121">
        <v>0</v>
      </c>
      <c r="L461" s="85" t="s">
        <v>178</v>
      </c>
      <c r="M461" s="86">
        <v>0</v>
      </c>
      <c r="N461" s="87">
        <f t="shared" ref="N461:N462" si="18">K461*M461</f>
        <v>0</v>
      </c>
    </row>
    <row r="462" spans="1:14" s="77" customFormat="1" ht="14.25" customHeight="1" outlineLevel="4" x14ac:dyDescent="0.2">
      <c r="D462" s="78"/>
      <c r="E462" s="79"/>
      <c r="F462" s="80"/>
      <c r="G462" s="81"/>
      <c r="H462" s="82"/>
      <c r="I462" s="82"/>
      <c r="J462" s="83"/>
      <c r="K462" s="84">
        <v>0</v>
      </c>
      <c r="L462" s="85" t="s">
        <v>313</v>
      </c>
      <c r="M462" s="86">
        <v>0</v>
      </c>
      <c r="N462" s="87">
        <f t="shared" si="18"/>
        <v>0</v>
      </c>
    </row>
    <row r="463" spans="1:14" s="77" customFormat="1" ht="14.25" customHeight="1" outlineLevel="4" x14ac:dyDescent="0.25">
      <c r="A463" s="1"/>
      <c r="B463" s="1"/>
      <c r="C463" s="128"/>
      <c r="D463" s="35"/>
      <c r="E463" s="131" t="s">
        <v>32</v>
      </c>
      <c r="F463" s="74"/>
      <c r="G463" s="70" t="s">
        <v>264</v>
      </c>
      <c r="H463" s="91"/>
      <c r="I463" s="91"/>
      <c r="J463" s="91"/>
      <c r="K463" s="71"/>
      <c r="L463" s="70"/>
      <c r="M463" s="72"/>
      <c r="N463" s="73">
        <f>SUM(N464:N475)/2</f>
        <v>0</v>
      </c>
    </row>
    <row r="464" spans="1:14" s="77" customFormat="1" ht="14.25" customHeight="1" outlineLevel="4" x14ac:dyDescent="0.25">
      <c r="A464" s="1"/>
      <c r="B464" s="1"/>
      <c r="C464" s="2"/>
      <c r="D464" s="35"/>
      <c r="E464" s="41"/>
      <c r="F464" s="74">
        <v>1</v>
      </c>
      <c r="G464" s="126" t="s">
        <v>322</v>
      </c>
      <c r="H464" s="127"/>
      <c r="I464" s="127"/>
      <c r="J464" s="89"/>
      <c r="K464" s="89"/>
      <c r="L464" s="89"/>
      <c r="M464" s="90"/>
      <c r="N464" s="76">
        <f>SUM(N465:N466)</f>
        <v>0</v>
      </c>
    </row>
    <row r="465" spans="1:14" s="77" customFormat="1" ht="14.25" customHeight="1" outlineLevel="4" x14ac:dyDescent="0.2">
      <c r="D465" s="78"/>
      <c r="E465" s="79"/>
      <c r="F465" s="80"/>
      <c r="G465" s="164"/>
      <c r="H465" s="82" t="s">
        <v>323</v>
      </c>
      <c r="I465" s="82"/>
      <c r="J465" s="83"/>
      <c r="K465" s="165">
        <v>0</v>
      </c>
      <c r="L465" s="85" t="s">
        <v>178</v>
      </c>
      <c r="M465" s="86">
        <v>0</v>
      </c>
      <c r="N465" s="87">
        <f>K465*M465</f>
        <v>0</v>
      </c>
    </row>
    <row r="466" spans="1:14" s="77" customFormat="1" ht="14.25" customHeight="1" outlineLevel="4" x14ac:dyDescent="0.2">
      <c r="D466" s="78"/>
      <c r="E466" s="79"/>
      <c r="F466" s="80"/>
      <c r="G466" s="81"/>
      <c r="H466" s="82"/>
      <c r="I466" s="82"/>
      <c r="J466" s="83"/>
      <c r="K466" s="84">
        <v>0</v>
      </c>
      <c r="L466" s="85" t="s">
        <v>313</v>
      </c>
      <c r="M466" s="86">
        <v>0</v>
      </c>
      <c r="N466" s="87">
        <f t="shared" ref="N466" si="19">K466*M466</f>
        <v>0</v>
      </c>
    </row>
    <row r="467" spans="1:14" s="77" customFormat="1" ht="14.25" customHeight="1" outlineLevel="4" x14ac:dyDescent="0.25">
      <c r="A467" s="1"/>
      <c r="B467" s="1"/>
      <c r="C467" s="2"/>
      <c r="D467" s="35"/>
      <c r="E467" s="41"/>
      <c r="F467" s="74">
        <v>2</v>
      </c>
      <c r="G467" s="75" t="s">
        <v>324</v>
      </c>
      <c r="H467" s="89"/>
      <c r="I467" s="89"/>
      <c r="J467" s="83"/>
      <c r="K467" s="83"/>
      <c r="L467" s="89"/>
      <c r="M467" s="142"/>
      <c r="N467" s="76">
        <f>SUM(N468:N469)</f>
        <v>0</v>
      </c>
    </row>
    <row r="468" spans="1:14" s="77" customFormat="1" ht="14.25" customHeight="1" outlineLevel="4" x14ac:dyDescent="0.2">
      <c r="D468" s="78"/>
      <c r="E468" s="79"/>
      <c r="F468" s="80"/>
      <c r="H468" s="82" t="s">
        <v>325</v>
      </c>
      <c r="I468" s="82"/>
      <c r="J468" s="83"/>
      <c r="K468" s="84">
        <v>0</v>
      </c>
      <c r="L468" s="85" t="s">
        <v>313</v>
      </c>
      <c r="M468" s="86">
        <v>0</v>
      </c>
      <c r="N468" s="87">
        <f>K468*M468</f>
        <v>0</v>
      </c>
    </row>
    <row r="469" spans="1:14" s="77" customFormat="1" ht="14.25" customHeight="1" outlineLevel="4" x14ac:dyDescent="0.2">
      <c r="D469" s="78"/>
      <c r="E469" s="79"/>
      <c r="F469" s="80"/>
      <c r="G469" s="81"/>
      <c r="H469" s="82"/>
      <c r="I469" s="82"/>
      <c r="J469" s="83"/>
      <c r="K469" s="84">
        <v>0</v>
      </c>
      <c r="L469" s="85" t="s">
        <v>313</v>
      </c>
      <c r="M469" s="86">
        <v>0</v>
      </c>
      <c r="N469" s="87">
        <f t="shared" ref="N469" si="20">K469*M469</f>
        <v>0</v>
      </c>
    </row>
    <row r="470" spans="1:14" s="77" customFormat="1" ht="14.25" customHeight="1" outlineLevel="4" x14ac:dyDescent="0.25">
      <c r="A470" s="1"/>
      <c r="B470" s="1"/>
      <c r="C470" s="2"/>
      <c r="D470" s="35"/>
      <c r="E470" s="41"/>
      <c r="F470" s="74">
        <v>3</v>
      </c>
      <c r="G470" s="75" t="s">
        <v>326</v>
      </c>
      <c r="H470" s="89"/>
      <c r="I470" s="89"/>
      <c r="J470" s="89"/>
      <c r="K470" s="83"/>
      <c r="L470" s="89"/>
      <c r="M470" s="142"/>
      <c r="N470" s="76">
        <f>SUM(N471:N472)</f>
        <v>0</v>
      </c>
    </row>
    <row r="471" spans="1:14" s="77" customFormat="1" ht="14.25" customHeight="1" outlineLevel="4" x14ac:dyDescent="0.2">
      <c r="D471" s="78"/>
      <c r="E471" s="79"/>
      <c r="F471" s="80"/>
      <c r="G471" s="81"/>
      <c r="H471" s="82" t="s">
        <v>327</v>
      </c>
      <c r="I471" s="82"/>
      <c r="J471" s="83"/>
      <c r="K471" s="84">
        <v>0</v>
      </c>
      <c r="L471" s="85" t="s">
        <v>313</v>
      </c>
      <c r="M471" s="86">
        <v>0</v>
      </c>
      <c r="N471" s="87">
        <f t="shared" ref="N471:N472" si="21">K471*M471</f>
        <v>0</v>
      </c>
    </row>
    <row r="472" spans="1:14" s="77" customFormat="1" ht="14.25" customHeight="1" outlineLevel="4" x14ac:dyDescent="0.2">
      <c r="D472" s="78"/>
      <c r="E472" s="79"/>
      <c r="F472" s="80"/>
      <c r="G472" s="81"/>
      <c r="H472" s="82"/>
      <c r="I472" s="82"/>
      <c r="J472" s="83"/>
      <c r="K472" s="84">
        <v>0</v>
      </c>
      <c r="L472" s="85" t="s">
        <v>313</v>
      </c>
      <c r="M472" s="86">
        <v>0</v>
      </c>
      <c r="N472" s="87">
        <f t="shared" si="21"/>
        <v>0</v>
      </c>
    </row>
    <row r="473" spans="1:14" s="77" customFormat="1" ht="14.25" customHeight="1" outlineLevel="4" x14ac:dyDescent="0.25">
      <c r="A473" s="1"/>
      <c r="B473" s="1"/>
      <c r="C473" s="2"/>
      <c r="D473" s="35"/>
      <c r="E473" s="41"/>
      <c r="F473" s="74">
        <v>4</v>
      </c>
      <c r="G473" s="75" t="s">
        <v>328</v>
      </c>
      <c r="H473" s="89"/>
      <c r="I473" s="89"/>
      <c r="J473" s="89"/>
      <c r="K473" s="83"/>
      <c r="L473" s="89"/>
      <c r="M473" s="142"/>
      <c r="N473" s="76">
        <f>SUM(N474:N475)</f>
        <v>0</v>
      </c>
    </row>
    <row r="474" spans="1:14" s="77" customFormat="1" ht="14.25" customHeight="1" outlineLevel="4" x14ac:dyDescent="0.2">
      <c r="D474" s="78"/>
      <c r="E474" s="79"/>
      <c r="F474" s="80"/>
      <c r="G474" s="81"/>
      <c r="H474" s="82" t="s">
        <v>329</v>
      </c>
      <c r="I474" s="82"/>
      <c r="J474" s="83"/>
      <c r="K474" s="84">
        <v>0</v>
      </c>
      <c r="L474" s="85" t="s">
        <v>313</v>
      </c>
      <c r="M474" s="86">
        <v>0</v>
      </c>
      <c r="N474" s="87">
        <f t="shared" ref="N474:N475" si="22">K474*M474</f>
        <v>0</v>
      </c>
    </row>
    <row r="475" spans="1:14" s="77" customFormat="1" ht="14.25" customHeight="1" outlineLevel="4" x14ac:dyDescent="0.2">
      <c r="D475" s="78"/>
      <c r="E475" s="79"/>
      <c r="F475" s="80"/>
      <c r="G475" s="81"/>
      <c r="H475" s="82"/>
      <c r="I475" s="82"/>
      <c r="J475" s="83"/>
      <c r="K475" s="84">
        <v>0</v>
      </c>
      <c r="L475" s="85" t="s">
        <v>313</v>
      </c>
      <c r="M475" s="86">
        <v>0</v>
      </c>
      <c r="N475" s="87">
        <f t="shared" si="22"/>
        <v>0</v>
      </c>
    </row>
    <row r="476" spans="1:14" s="77" customFormat="1" ht="14.25" hidden="1" customHeight="1" outlineLevel="4" x14ac:dyDescent="0.25">
      <c r="A476" s="1"/>
      <c r="B476" s="1"/>
      <c r="C476" s="128"/>
      <c r="D476" s="35"/>
      <c r="E476" s="131" t="s">
        <v>33</v>
      </c>
      <c r="F476" s="74"/>
      <c r="G476" s="70" t="s">
        <v>265</v>
      </c>
      <c r="H476" s="91"/>
      <c r="I476" s="91"/>
      <c r="J476" s="91"/>
      <c r="K476" s="71"/>
      <c r="L476" s="70"/>
      <c r="M476" s="72"/>
      <c r="N476" s="73"/>
    </row>
    <row r="477" spans="1:14" s="77" customFormat="1" ht="14.25" hidden="1" customHeight="1" outlineLevel="4" x14ac:dyDescent="0.25">
      <c r="A477" s="1"/>
      <c r="B477" s="1"/>
      <c r="C477" s="128"/>
      <c r="D477" s="35"/>
      <c r="E477" s="131" t="s">
        <v>34</v>
      </c>
      <c r="F477" s="74"/>
      <c r="G477" s="70" t="s">
        <v>242</v>
      </c>
      <c r="H477" s="91"/>
      <c r="I477" s="91"/>
      <c r="J477" s="91"/>
      <c r="K477" s="71"/>
      <c r="L477" s="70"/>
      <c r="M477" s="72"/>
      <c r="N477" s="73"/>
    </row>
    <row r="478" spans="1:14" ht="14.25" hidden="1" customHeight="1" outlineLevel="2" x14ac:dyDescent="0.25">
      <c r="C478" s="128"/>
      <c r="D478" s="35"/>
      <c r="E478" s="131" t="s">
        <v>266</v>
      </c>
      <c r="F478" s="74"/>
      <c r="G478" s="70" t="s">
        <v>243</v>
      </c>
      <c r="H478" s="91"/>
      <c r="I478" s="91"/>
      <c r="J478" s="91"/>
      <c r="K478" s="71"/>
      <c r="L478" s="70"/>
      <c r="M478" s="72"/>
      <c r="N478" s="73"/>
    </row>
    <row r="479" spans="1:14" ht="14.25" customHeight="1" outlineLevel="2" x14ac:dyDescent="0.25">
      <c r="C479" s="128"/>
      <c r="D479" s="35"/>
      <c r="E479" s="129"/>
      <c r="F479" s="74"/>
      <c r="G479" s="96"/>
      <c r="H479" s="91"/>
      <c r="I479" s="91"/>
      <c r="J479" s="97"/>
      <c r="K479" s="91"/>
      <c r="L479" s="97"/>
      <c r="M479" s="92"/>
      <c r="N479" s="98"/>
    </row>
    <row r="480" spans="1:14" ht="14.25" customHeight="1" outlineLevel="1" x14ac:dyDescent="0.25">
      <c r="C480" s="128"/>
      <c r="D480" s="35">
        <v>3</v>
      </c>
      <c r="E480" s="131"/>
      <c r="F480" s="132"/>
      <c r="G480" s="133" t="s">
        <v>267</v>
      </c>
      <c r="H480" s="134"/>
      <c r="I480" s="134"/>
      <c r="J480" s="135"/>
      <c r="K480" s="136"/>
      <c r="L480" s="135"/>
      <c r="M480" s="137"/>
      <c r="N480" s="138">
        <f>SUM(N481:N532)/3</f>
        <v>0</v>
      </c>
    </row>
    <row r="481" spans="1:14" ht="14.25" customHeight="1" x14ac:dyDescent="0.25">
      <c r="C481" s="128"/>
      <c r="D481" s="35"/>
      <c r="E481" s="131" t="s">
        <v>16</v>
      </c>
      <c r="F481" s="74"/>
      <c r="G481" s="70" t="s">
        <v>232</v>
      </c>
      <c r="H481" s="91"/>
      <c r="I481" s="91"/>
      <c r="J481" s="91"/>
      <c r="K481" s="144"/>
      <c r="L481" s="91"/>
      <c r="M481" s="92"/>
      <c r="N481" s="73"/>
    </row>
    <row r="482" spans="1:14" ht="14.25" customHeight="1" outlineLevel="1" x14ac:dyDescent="0.25">
      <c r="C482" s="128"/>
      <c r="D482" s="35"/>
      <c r="E482" s="131" t="s">
        <v>19</v>
      </c>
      <c r="F482" s="74"/>
      <c r="G482" s="70" t="s">
        <v>233</v>
      </c>
      <c r="H482" s="91"/>
      <c r="I482" s="91"/>
      <c r="J482" s="91"/>
      <c r="K482" s="144"/>
      <c r="L482" s="91"/>
      <c r="M482" s="92"/>
      <c r="N482" s="73">
        <f>SUM(N483:N497)/2</f>
        <v>0</v>
      </c>
    </row>
    <row r="483" spans="1:14" ht="14.25" customHeight="1" outlineLevel="2" x14ac:dyDescent="0.25">
      <c r="D483" s="35"/>
      <c r="E483" s="41"/>
      <c r="F483" s="74">
        <v>1</v>
      </c>
      <c r="G483" s="75" t="s">
        <v>258</v>
      </c>
      <c r="H483" s="89"/>
      <c r="I483" s="89"/>
      <c r="J483" s="89"/>
      <c r="K483" s="83"/>
      <c r="L483" s="89"/>
      <c r="M483" s="142"/>
      <c r="N483" s="76">
        <f>SUM(N484:N485)</f>
        <v>0</v>
      </c>
    </row>
    <row r="484" spans="1:14" ht="14.25" customHeight="1" outlineLevel="3" x14ac:dyDescent="0.25">
      <c r="A484" s="77"/>
      <c r="B484" s="77"/>
      <c r="C484" s="77"/>
      <c r="D484" s="78"/>
      <c r="E484" s="79"/>
      <c r="F484" s="80"/>
      <c r="G484" s="81"/>
      <c r="H484" s="82"/>
      <c r="I484" s="82"/>
      <c r="J484" s="83"/>
      <c r="K484" s="121">
        <v>0</v>
      </c>
      <c r="L484" s="85" t="s">
        <v>178</v>
      </c>
      <c r="M484" s="86">
        <v>0</v>
      </c>
      <c r="N484" s="87">
        <f>K484*M484</f>
        <v>0</v>
      </c>
    </row>
    <row r="485" spans="1:14" s="77" customFormat="1" ht="14.25" customHeight="1" outlineLevel="4" x14ac:dyDescent="0.2">
      <c r="D485" s="78"/>
      <c r="E485" s="79"/>
      <c r="F485" s="80"/>
      <c r="G485" s="81"/>
      <c r="H485" s="82"/>
      <c r="I485" s="82"/>
      <c r="J485" s="83"/>
      <c r="K485" s="84">
        <v>0</v>
      </c>
      <c r="L485" s="85" t="s">
        <v>298</v>
      </c>
      <c r="M485" s="86">
        <v>0</v>
      </c>
      <c r="N485" s="87">
        <f>K485*M485</f>
        <v>0</v>
      </c>
    </row>
    <row r="486" spans="1:14" s="77" customFormat="1" ht="14.25" customHeight="1" outlineLevel="4" x14ac:dyDescent="0.25">
      <c r="A486" s="1"/>
      <c r="B486" s="1"/>
      <c r="C486" s="2"/>
      <c r="D486" s="35"/>
      <c r="E486" s="41"/>
      <c r="F486" s="74">
        <v>2</v>
      </c>
      <c r="G486" s="75" t="s">
        <v>257</v>
      </c>
      <c r="H486" s="89"/>
      <c r="I486" s="89"/>
      <c r="J486" s="89"/>
      <c r="K486" s="83"/>
      <c r="L486" s="89"/>
      <c r="M486" s="142"/>
      <c r="N486" s="76">
        <f>SUM(N487:N488)</f>
        <v>0</v>
      </c>
    </row>
    <row r="487" spans="1:14" ht="14.25" customHeight="1" outlineLevel="3" x14ac:dyDescent="0.25">
      <c r="A487" s="77"/>
      <c r="B487" s="77"/>
      <c r="C487" s="77"/>
      <c r="D487" s="78"/>
      <c r="E487" s="79"/>
      <c r="F487" s="80"/>
      <c r="G487" s="81"/>
      <c r="H487" s="82"/>
      <c r="I487" s="82"/>
      <c r="J487" s="83"/>
      <c r="K487" s="121">
        <v>0</v>
      </c>
      <c r="L487" s="85" t="s">
        <v>178</v>
      </c>
      <c r="M487" s="86">
        <v>0</v>
      </c>
      <c r="N487" s="87">
        <f>K487*M487</f>
        <v>0</v>
      </c>
    </row>
    <row r="488" spans="1:14" s="77" customFormat="1" ht="14.25" customHeight="1" outlineLevel="4" x14ac:dyDescent="0.2">
      <c r="D488" s="78"/>
      <c r="E488" s="79"/>
      <c r="F488" s="80"/>
      <c r="G488" s="81"/>
      <c r="H488" s="82"/>
      <c r="I488" s="82"/>
      <c r="J488" s="83"/>
      <c r="K488" s="84">
        <v>0</v>
      </c>
      <c r="L488" s="85" t="s">
        <v>298</v>
      </c>
      <c r="M488" s="86">
        <v>0</v>
      </c>
      <c r="N488" s="87">
        <f>K488*M488</f>
        <v>0</v>
      </c>
    </row>
    <row r="489" spans="1:14" s="77" customFormat="1" ht="14.25" customHeight="1" outlineLevel="4" x14ac:dyDescent="0.25">
      <c r="A489" s="1"/>
      <c r="B489" s="1"/>
      <c r="C489" s="2"/>
      <c r="D489" s="35"/>
      <c r="E489" s="41"/>
      <c r="F489" s="74">
        <v>3</v>
      </c>
      <c r="G489" s="75" t="s">
        <v>260</v>
      </c>
      <c r="H489" s="89"/>
      <c r="I489" s="89"/>
      <c r="J489" s="89"/>
      <c r="K489" s="83"/>
      <c r="L489" s="89"/>
      <c r="M489" s="142"/>
      <c r="N489" s="76">
        <f>SUM(N490:N491)</f>
        <v>0</v>
      </c>
    </row>
    <row r="490" spans="1:14" ht="14.25" customHeight="1" outlineLevel="2" x14ac:dyDescent="0.25">
      <c r="A490" s="77"/>
      <c r="B490" s="77"/>
      <c r="C490" s="77"/>
      <c r="D490" s="78"/>
      <c r="E490" s="79"/>
      <c r="F490" s="80"/>
      <c r="G490" s="81"/>
      <c r="H490" s="82"/>
      <c r="I490" s="82"/>
      <c r="J490" s="83"/>
      <c r="K490" s="121">
        <v>0</v>
      </c>
      <c r="L490" s="85" t="s">
        <v>178</v>
      </c>
      <c r="M490" s="86">
        <v>0</v>
      </c>
      <c r="N490" s="87">
        <f>K490*M490</f>
        <v>0</v>
      </c>
    </row>
    <row r="491" spans="1:14" ht="14.25" customHeight="1" outlineLevel="1" x14ac:dyDescent="0.25">
      <c r="A491" s="77"/>
      <c r="B491" s="77"/>
      <c r="C491" s="77"/>
      <c r="D491" s="78"/>
      <c r="E491" s="79"/>
      <c r="F491" s="80"/>
      <c r="G491" s="81"/>
      <c r="H491" s="82"/>
      <c r="I491" s="82"/>
      <c r="J491" s="83"/>
      <c r="K491" s="84">
        <v>0</v>
      </c>
      <c r="L491" s="85" t="s">
        <v>298</v>
      </c>
      <c r="M491" s="86">
        <v>0</v>
      </c>
      <c r="N491" s="87">
        <f>K491*M491</f>
        <v>0</v>
      </c>
    </row>
    <row r="492" spans="1:14" ht="14.25" customHeight="1" outlineLevel="2" x14ac:dyDescent="0.25">
      <c r="D492" s="35"/>
      <c r="E492" s="41"/>
      <c r="F492" s="74">
        <v>4</v>
      </c>
      <c r="G492" s="75" t="s">
        <v>253</v>
      </c>
      <c r="H492" s="89"/>
      <c r="I492" s="89"/>
      <c r="J492" s="89"/>
      <c r="K492" s="83"/>
      <c r="L492" s="89"/>
      <c r="M492" s="142"/>
      <c r="N492" s="76">
        <f>SUM(N493:N494)</f>
        <v>0</v>
      </c>
    </row>
    <row r="493" spans="1:14" ht="14.25" customHeight="1" outlineLevel="3" x14ac:dyDescent="0.25">
      <c r="A493" s="77"/>
      <c r="B493" s="77"/>
      <c r="C493" s="77"/>
      <c r="D493" s="78"/>
      <c r="E493" s="79"/>
      <c r="F493" s="80"/>
      <c r="G493" s="81"/>
      <c r="H493" s="82"/>
      <c r="I493" s="82"/>
      <c r="J493" s="83"/>
      <c r="K493" s="121">
        <v>0</v>
      </c>
      <c r="L493" s="85" t="s">
        <v>178</v>
      </c>
      <c r="M493" s="86">
        <v>0</v>
      </c>
      <c r="N493" s="87">
        <f>K493*M493</f>
        <v>0</v>
      </c>
    </row>
    <row r="494" spans="1:14" s="77" customFormat="1" ht="14.25" customHeight="1" outlineLevel="4" x14ac:dyDescent="0.2">
      <c r="D494" s="78"/>
      <c r="E494" s="79"/>
      <c r="F494" s="80"/>
      <c r="G494" s="81"/>
      <c r="H494" s="82"/>
      <c r="I494" s="82"/>
      <c r="J494" s="83"/>
      <c r="K494" s="84">
        <v>0</v>
      </c>
      <c r="L494" s="85" t="s">
        <v>298</v>
      </c>
      <c r="M494" s="86">
        <v>0</v>
      </c>
      <c r="N494" s="87">
        <f>K494*M494</f>
        <v>0</v>
      </c>
    </row>
    <row r="495" spans="1:14" ht="14.25" customHeight="1" outlineLevel="2" x14ac:dyDescent="0.25">
      <c r="D495" s="35"/>
      <c r="E495" s="41"/>
      <c r="F495" s="74">
        <v>5</v>
      </c>
      <c r="G495" s="75" t="s">
        <v>268</v>
      </c>
      <c r="H495" s="89"/>
      <c r="I495" s="89"/>
      <c r="J495" s="89"/>
      <c r="K495" s="83"/>
      <c r="L495" s="89"/>
      <c r="M495" s="142"/>
      <c r="N495" s="76">
        <f>SUM(N496:N497)</f>
        <v>0</v>
      </c>
    </row>
    <row r="496" spans="1:14" ht="14.25" customHeight="1" outlineLevel="1" x14ac:dyDescent="0.25">
      <c r="A496" s="77"/>
      <c r="B496" s="77"/>
      <c r="C496" s="77"/>
      <c r="D496" s="78"/>
      <c r="E496" s="79"/>
      <c r="F496" s="80"/>
      <c r="G496" s="81"/>
      <c r="H496" s="82"/>
      <c r="I496" s="82"/>
      <c r="J496" s="83"/>
      <c r="K496" s="121">
        <v>0</v>
      </c>
      <c r="L496" s="85" t="s">
        <v>178</v>
      </c>
      <c r="M496" s="86">
        <v>0</v>
      </c>
      <c r="N496" s="87">
        <f>K496*M496</f>
        <v>0</v>
      </c>
    </row>
    <row r="497" spans="1:14" ht="15" x14ac:dyDescent="0.25">
      <c r="A497" s="77"/>
      <c r="B497" s="77"/>
      <c r="C497" s="77"/>
      <c r="D497" s="78"/>
      <c r="E497" s="79"/>
      <c r="F497" s="80"/>
      <c r="G497" s="81"/>
      <c r="H497" s="82"/>
      <c r="I497" s="82"/>
      <c r="J497" s="83"/>
      <c r="K497" s="84">
        <v>0</v>
      </c>
      <c r="L497" s="85" t="s">
        <v>298</v>
      </c>
      <c r="M497" s="86">
        <v>0</v>
      </c>
      <c r="N497" s="87">
        <f>K497*M497</f>
        <v>0</v>
      </c>
    </row>
    <row r="498" spans="1:14" x14ac:dyDescent="0.25">
      <c r="C498" s="128"/>
      <c r="D498" s="35"/>
      <c r="E498" s="131" t="s">
        <v>20</v>
      </c>
      <c r="F498" s="74"/>
      <c r="G498" s="70" t="s">
        <v>239</v>
      </c>
      <c r="H498" s="91"/>
      <c r="I498" s="91"/>
      <c r="J498" s="91"/>
      <c r="K498" s="144"/>
      <c r="L498" s="91"/>
      <c r="M498" s="92"/>
      <c r="N498" s="73">
        <f>SUM(N499:N504)/2</f>
        <v>0</v>
      </c>
    </row>
    <row r="499" spans="1:14" s="77" customFormat="1" ht="14.25" customHeight="1" outlineLevel="4" x14ac:dyDescent="0.25">
      <c r="A499" s="1"/>
      <c r="B499" s="1"/>
      <c r="C499" s="2"/>
      <c r="D499" s="35"/>
      <c r="E499" s="41"/>
      <c r="F499" s="74">
        <v>1</v>
      </c>
      <c r="G499" s="75" t="s">
        <v>311</v>
      </c>
      <c r="H499" s="89"/>
      <c r="I499" s="89"/>
      <c r="J499" s="89"/>
      <c r="K499" s="89"/>
      <c r="L499" s="89"/>
      <c r="M499" s="90"/>
      <c r="N499" s="76">
        <f>SUM(N500:N501)</f>
        <v>0</v>
      </c>
    </row>
    <row r="500" spans="1:14" s="77" customFormat="1" ht="14.25" customHeight="1" outlineLevel="4" x14ac:dyDescent="0.2">
      <c r="D500" s="78"/>
      <c r="E500" s="79"/>
      <c r="F500" s="80"/>
      <c r="G500" s="81"/>
      <c r="H500" s="82" t="s">
        <v>312</v>
      </c>
      <c r="I500" s="82"/>
      <c r="J500" s="83"/>
      <c r="K500" s="121">
        <v>0</v>
      </c>
      <c r="L500" s="85" t="s">
        <v>178</v>
      </c>
      <c r="M500" s="86">
        <v>0</v>
      </c>
      <c r="N500" s="87">
        <f t="shared" ref="N500:N501" si="23">K500*M500</f>
        <v>0</v>
      </c>
    </row>
    <row r="501" spans="1:14" ht="14.25" customHeight="1" outlineLevel="2" x14ac:dyDescent="0.25">
      <c r="A501" s="77"/>
      <c r="B501" s="77"/>
      <c r="C501" s="77"/>
      <c r="D501" s="78"/>
      <c r="E501" s="79"/>
      <c r="F501" s="80"/>
      <c r="G501" s="81"/>
      <c r="H501" s="82"/>
      <c r="I501" s="82"/>
      <c r="J501" s="83"/>
      <c r="K501" s="84">
        <v>0</v>
      </c>
      <c r="L501" s="85" t="s">
        <v>313</v>
      </c>
      <c r="M501" s="86">
        <v>0</v>
      </c>
      <c r="N501" s="87">
        <f t="shared" si="23"/>
        <v>0</v>
      </c>
    </row>
    <row r="502" spans="1:14" ht="14.25" customHeight="1" outlineLevel="2" x14ac:dyDescent="0.25">
      <c r="D502" s="35"/>
      <c r="E502" s="41"/>
      <c r="F502" s="74">
        <v>2</v>
      </c>
      <c r="G502" s="75" t="s">
        <v>314</v>
      </c>
      <c r="H502" s="89"/>
      <c r="I502" s="89"/>
      <c r="J502" s="89"/>
      <c r="K502" s="89"/>
      <c r="L502" s="89"/>
      <c r="M502" s="90"/>
      <c r="N502" s="76">
        <f>SUM(N503:N504)</f>
        <v>0</v>
      </c>
    </row>
    <row r="503" spans="1:14" ht="14.25" customHeight="1" outlineLevel="2" x14ac:dyDescent="0.25">
      <c r="A503" s="77"/>
      <c r="B503" s="77"/>
      <c r="C503" s="77"/>
      <c r="D503" s="78"/>
      <c r="E503" s="79"/>
      <c r="F503" s="80"/>
      <c r="G503" s="81"/>
      <c r="H503" s="82"/>
      <c r="I503" s="82"/>
      <c r="J503" s="83"/>
      <c r="K503" s="121">
        <v>0</v>
      </c>
      <c r="L503" s="85" t="s">
        <v>178</v>
      </c>
      <c r="M503" s="86">
        <v>0</v>
      </c>
      <c r="N503" s="87">
        <f t="shared" ref="N503:N504" si="24">K503*M503</f>
        <v>0</v>
      </c>
    </row>
    <row r="504" spans="1:14" ht="14.25" customHeight="1" outlineLevel="2" x14ac:dyDescent="0.25">
      <c r="A504" s="77"/>
      <c r="B504" s="77"/>
      <c r="C504" s="77"/>
      <c r="D504" s="78"/>
      <c r="E504" s="79"/>
      <c r="F504" s="80"/>
      <c r="G504" s="81"/>
      <c r="H504" s="82"/>
      <c r="I504" s="82"/>
      <c r="J504" s="83"/>
      <c r="K504" s="84">
        <v>0</v>
      </c>
      <c r="L504" s="85" t="s">
        <v>313</v>
      </c>
      <c r="M504" s="86">
        <v>0</v>
      </c>
      <c r="N504" s="87">
        <f t="shared" si="24"/>
        <v>0</v>
      </c>
    </row>
    <row r="505" spans="1:14" x14ac:dyDescent="0.25">
      <c r="C505" s="128"/>
      <c r="D505" s="35"/>
      <c r="E505" s="131" t="s">
        <v>21</v>
      </c>
      <c r="F505" s="74"/>
      <c r="G505" s="70" t="s">
        <v>240</v>
      </c>
      <c r="H505" s="91"/>
      <c r="I505" s="91"/>
      <c r="J505" s="91"/>
      <c r="K505" s="144"/>
      <c r="L505" s="91"/>
      <c r="M505" s="92"/>
      <c r="N505" s="73">
        <f>SUM(N506:N517)/2</f>
        <v>0</v>
      </c>
    </row>
    <row r="506" spans="1:14" ht="14.25" customHeight="1" outlineLevel="2" x14ac:dyDescent="0.25">
      <c r="D506" s="35"/>
      <c r="E506" s="41"/>
      <c r="F506" s="124" t="s">
        <v>200</v>
      </c>
      <c r="G506" s="126" t="s">
        <v>315</v>
      </c>
      <c r="H506" s="127"/>
      <c r="I506" s="127"/>
      <c r="J506" s="89"/>
      <c r="K506" s="89"/>
      <c r="L506" s="89"/>
      <c r="M506" s="90"/>
      <c r="N506" s="76">
        <f>SUM(N507:N508)</f>
        <v>0</v>
      </c>
    </row>
    <row r="507" spans="1:14" ht="14.25" customHeight="1" outlineLevel="1" x14ac:dyDescent="0.25">
      <c r="A507" s="77"/>
      <c r="B507" s="77"/>
      <c r="C507" s="77"/>
      <c r="D507" s="78"/>
      <c r="E507" s="79"/>
      <c r="F507" s="80"/>
      <c r="G507" s="81"/>
      <c r="H507" s="82" t="s">
        <v>316</v>
      </c>
      <c r="I507" s="82"/>
      <c r="J507" s="83"/>
      <c r="K507" s="121">
        <v>0</v>
      </c>
      <c r="L507" s="85" t="s">
        <v>178</v>
      </c>
      <c r="M507" s="86">
        <v>0</v>
      </c>
      <c r="N507" s="87">
        <f t="shared" ref="N507:N508" si="25">K507*M507</f>
        <v>0</v>
      </c>
    </row>
    <row r="508" spans="1:14" ht="14.25" customHeight="1" outlineLevel="2" x14ac:dyDescent="0.25">
      <c r="A508" s="77"/>
      <c r="B508" s="77"/>
      <c r="C508" s="77"/>
      <c r="D508" s="78"/>
      <c r="E508" s="79"/>
      <c r="F508" s="80"/>
      <c r="G508" s="81"/>
      <c r="H508" s="82"/>
      <c r="I508" s="82"/>
      <c r="J508" s="83"/>
      <c r="K508" s="84">
        <v>0</v>
      </c>
      <c r="L508" s="85" t="s">
        <v>313</v>
      </c>
      <c r="M508" s="86">
        <v>0</v>
      </c>
      <c r="N508" s="87">
        <f t="shared" si="25"/>
        <v>0</v>
      </c>
    </row>
    <row r="509" spans="1:14" ht="14.25" customHeight="1" outlineLevel="2" x14ac:dyDescent="0.25">
      <c r="D509" s="35"/>
      <c r="E509" s="41"/>
      <c r="F509" s="124" t="s">
        <v>202</v>
      </c>
      <c r="G509" s="126" t="s">
        <v>317</v>
      </c>
      <c r="H509" s="127"/>
      <c r="I509" s="127"/>
      <c r="J509" s="89"/>
      <c r="K509" s="89"/>
      <c r="L509" s="89"/>
      <c r="M509" s="90"/>
      <c r="N509" s="76">
        <f>SUM(N510:N511)</f>
        <v>0</v>
      </c>
    </row>
    <row r="510" spans="1:14" ht="14.25" customHeight="1" outlineLevel="2" x14ac:dyDescent="0.25">
      <c r="A510" s="77"/>
      <c r="B510" s="77"/>
      <c r="C510" s="77"/>
      <c r="D510" s="78"/>
      <c r="E510" s="79"/>
      <c r="F510" s="80"/>
      <c r="G510" s="81"/>
      <c r="H510" s="82" t="s">
        <v>316</v>
      </c>
      <c r="I510" s="82"/>
      <c r="J510" s="83"/>
      <c r="K510" s="121">
        <v>0</v>
      </c>
      <c r="L510" s="85" t="s">
        <v>178</v>
      </c>
      <c r="M510" s="86">
        <v>0</v>
      </c>
      <c r="N510" s="87">
        <f t="shared" ref="N510:N511" si="26">K510*M510</f>
        <v>0</v>
      </c>
    </row>
    <row r="511" spans="1:14" ht="14.25" customHeight="1" outlineLevel="2" x14ac:dyDescent="0.25">
      <c r="A511" s="77"/>
      <c r="B511" s="77"/>
      <c r="C511" s="77"/>
      <c r="D511" s="78"/>
      <c r="E511" s="79"/>
      <c r="F511" s="80"/>
      <c r="G511" s="81"/>
      <c r="H511" s="82"/>
      <c r="I511" s="82"/>
      <c r="J511" s="83"/>
      <c r="K511" s="84">
        <v>0</v>
      </c>
      <c r="L511" s="85" t="s">
        <v>313</v>
      </c>
      <c r="M511" s="86">
        <v>0</v>
      </c>
      <c r="N511" s="87">
        <f t="shared" si="26"/>
        <v>0</v>
      </c>
    </row>
    <row r="512" spans="1:14" ht="14.25" customHeight="1" outlineLevel="2" x14ac:dyDescent="0.25">
      <c r="D512" s="35"/>
      <c r="E512" s="41"/>
      <c r="F512" s="124" t="s">
        <v>318</v>
      </c>
      <c r="G512" s="126" t="s">
        <v>319</v>
      </c>
      <c r="H512" s="127"/>
      <c r="I512" s="89"/>
      <c r="J512" s="89"/>
      <c r="K512" s="89"/>
      <c r="L512" s="89"/>
      <c r="M512" s="90"/>
      <c r="N512" s="76">
        <f>SUM(N513:N514)</f>
        <v>0</v>
      </c>
    </row>
    <row r="513" spans="1:14" ht="14.25" customHeight="1" outlineLevel="2" x14ac:dyDescent="0.25">
      <c r="A513" s="77"/>
      <c r="B513" s="77"/>
      <c r="C513" s="77"/>
      <c r="D513" s="78"/>
      <c r="E513" s="79"/>
      <c r="F513" s="80"/>
      <c r="G513" s="81"/>
      <c r="H513" s="82"/>
      <c r="I513" s="82"/>
      <c r="J513" s="83"/>
      <c r="K513" s="121">
        <v>0</v>
      </c>
      <c r="L513" s="85" t="s">
        <v>178</v>
      </c>
      <c r="M513" s="86">
        <v>0</v>
      </c>
      <c r="N513" s="87">
        <f t="shared" ref="N513:N514" si="27">K513*M513</f>
        <v>0</v>
      </c>
    </row>
    <row r="514" spans="1:14" ht="14.25" customHeight="1" outlineLevel="2" x14ac:dyDescent="0.25">
      <c r="A514" s="77"/>
      <c r="B514" s="77"/>
      <c r="C514" s="77"/>
      <c r="D514" s="78"/>
      <c r="E514" s="79"/>
      <c r="F514" s="80"/>
      <c r="G514" s="81"/>
      <c r="H514" s="82"/>
      <c r="I514" s="82"/>
      <c r="J514" s="83"/>
      <c r="K514" s="84">
        <v>0</v>
      </c>
      <c r="L514" s="85" t="s">
        <v>313</v>
      </c>
      <c r="M514" s="86">
        <v>0</v>
      </c>
      <c r="N514" s="87">
        <f t="shared" si="27"/>
        <v>0</v>
      </c>
    </row>
    <row r="515" spans="1:14" ht="14.25" customHeight="1" outlineLevel="2" x14ac:dyDescent="0.25">
      <c r="D515" s="35"/>
      <c r="E515" s="41"/>
      <c r="F515" s="124" t="s">
        <v>320</v>
      </c>
      <c r="G515" s="126" t="s">
        <v>321</v>
      </c>
      <c r="H515" s="127"/>
      <c r="I515" s="89"/>
      <c r="J515" s="89"/>
      <c r="K515" s="89"/>
      <c r="L515" s="89"/>
      <c r="M515" s="90"/>
      <c r="N515" s="76">
        <f>SUM(N516:N517)</f>
        <v>0</v>
      </c>
    </row>
    <row r="516" spans="1:14" ht="14.25" customHeight="1" outlineLevel="3" x14ac:dyDescent="0.25">
      <c r="A516" s="77"/>
      <c r="B516" s="77"/>
      <c r="C516" s="77"/>
      <c r="D516" s="78"/>
      <c r="E516" s="79"/>
      <c r="F516" s="80"/>
      <c r="G516" s="81"/>
      <c r="H516" s="82"/>
      <c r="I516" s="82"/>
      <c r="J516" s="83"/>
      <c r="K516" s="121">
        <v>0</v>
      </c>
      <c r="L516" s="85" t="s">
        <v>178</v>
      </c>
      <c r="M516" s="86">
        <v>0</v>
      </c>
      <c r="N516" s="87">
        <f t="shared" ref="N516:N517" si="28">K516*M516</f>
        <v>0</v>
      </c>
    </row>
    <row r="517" spans="1:14" s="77" customFormat="1" ht="14.25" customHeight="1" outlineLevel="4" x14ac:dyDescent="0.2">
      <c r="D517" s="78"/>
      <c r="E517" s="79"/>
      <c r="F517" s="80"/>
      <c r="G517" s="81"/>
      <c r="H517" s="82"/>
      <c r="I517" s="82"/>
      <c r="J517" s="83"/>
      <c r="K517" s="84">
        <v>0</v>
      </c>
      <c r="L517" s="85" t="s">
        <v>313</v>
      </c>
      <c r="M517" s="86">
        <v>0</v>
      </c>
      <c r="N517" s="87">
        <f t="shared" si="28"/>
        <v>0</v>
      </c>
    </row>
    <row r="518" spans="1:14" x14ac:dyDescent="0.25">
      <c r="C518" s="128"/>
      <c r="D518" s="35"/>
      <c r="E518" s="131" t="s">
        <v>22</v>
      </c>
      <c r="F518" s="74"/>
      <c r="G518" s="70" t="s">
        <v>241</v>
      </c>
      <c r="H518" s="91"/>
      <c r="I518" s="91"/>
      <c r="J518" s="91"/>
      <c r="K518" s="144"/>
      <c r="L518" s="91"/>
      <c r="M518" s="92"/>
      <c r="N518" s="73">
        <f>SUM(N519:N530)/2</f>
        <v>0</v>
      </c>
    </row>
    <row r="519" spans="1:14" s="77" customFormat="1" ht="14.25" customHeight="1" outlineLevel="4" x14ac:dyDescent="0.25">
      <c r="A519" s="1"/>
      <c r="B519" s="1"/>
      <c r="C519" s="2"/>
      <c r="D519" s="35"/>
      <c r="E519" s="41"/>
      <c r="F519" s="74">
        <v>1</v>
      </c>
      <c r="G519" s="126" t="s">
        <v>322</v>
      </c>
      <c r="H519" s="127"/>
      <c r="I519" s="127"/>
      <c r="J519" s="89"/>
      <c r="K519" s="89"/>
      <c r="L519" s="89"/>
      <c r="M519" s="90"/>
      <c r="N519" s="76">
        <f>SUM(N520:N521)</f>
        <v>0</v>
      </c>
    </row>
    <row r="520" spans="1:14" s="77" customFormat="1" ht="14.25" customHeight="1" outlineLevel="4" x14ac:dyDescent="0.2">
      <c r="D520" s="78"/>
      <c r="E520" s="79"/>
      <c r="F520" s="80"/>
      <c r="G520" s="164"/>
      <c r="H520" s="82" t="s">
        <v>323</v>
      </c>
      <c r="I520" s="82"/>
      <c r="J520" s="83"/>
      <c r="K520" s="165">
        <v>0</v>
      </c>
      <c r="L520" s="85" t="s">
        <v>178</v>
      </c>
      <c r="M520" s="86">
        <v>0</v>
      </c>
      <c r="N520" s="87">
        <f>K520*M520</f>
        <v>0</v>
      </c>
    </row>
    <row r="521" spans="1:14" s="77" customFormat="1" ht="14.25" customHeight="1" outlineLevel="4" x14ac:dyDescent="0.2">
      <c r="D521" s="78"/>
      <c r="E521" s="79"/>
      <c r="F521" s="80"/>
      <c r="G521" s="81"/>
      <c r="H521" s="82"/>
      <c r="I521" s="82"/>
      <c r="J521" s="83"/>
      <c r="K521" s="84">
        <v>0</v>
      </c>
      <c r="L521" s="85" t="s">
        <v>313</v>
      </c>
      <c r="M521" s="86">
        <v>0</v>
      </c>
      <c r="N521" s="87">
        <f t="shared" ref="N521" si="29">K521*M521</f>
        <v>0</v>
      </c>
    </row>
    <row r="522" spans="1:14" s="77" customFormat="1" ht="14.25" customHeight="1" outlineLevel="4" x14ac:dyDescent="0.25">
      <c r="A522" s="1"/>
      <c r="B522" s="1"/>
      <c r="C522" s="2"/>
      <c r="D522" s="35"/>
      <c r="E522" s="41"/>
      <c r="F522" s="74">
        <v>2</v>
      </c>
      <c r="G522" s="75" t="s">
        <v>324</v>
      </c>
      <c r="H522" s="89"/>
      <c r="I522" s="89"/>
      <c r="J522" s="83"/>
      <c r="K522" s="83"/>
      <c r="L522" s="89"/>
      <c r="M522" s="142"/>
      <c r="N522" s="76">
        <f>SUM(N523:N524)</f>
        <v>0</v>
      </c>
    </row>
    <row r="523" spans="1:14" s="77" customFormat="1" ht="14.25" customHeight="1" outlineLevel="4" x14ac:dyDescent="0.2">
      <c r="D523" s="78"/>
      <c r="E523" s="79"/>
      <c r="F523" s="80"/>
      <c r="H523" s="82" t="s">
        <v>325</v>
      </c>
      <c r="I523" s="82"/>
      <c r="J523" s="83"/>
      <c r="K523" s="84">
        <v>0</v>
      </c>
      <c r="L523" s="85" t="s">
        <v>313</v>
      </c>
      <c r="M523" s="86">
        <v>0</v>
      </c>
      <c r="N523" s="87">
        <f>K523*M523</f>
        <v>0</v>
      </c>
    </row>
    <row r="524" spans="1:14" s="77" customFormat="1" ht="14.25" customHeight="1" outlineLevel="4" x14ac:dyDescent="0.2">
      <c r="D524" s="78"/>
      <c r="E524" s="79"/>
      <c r="F524" s="80"/>
      <c r="G524" s="81"/>
      <c r="H524" s="82"/>
      <c r="I524" s="82"/>
      <c r="J524" s="83"/>
      <c r="K524" s="84">
        <v>0</v>
      </c>
      <c r="L524" s="85" t="s">
        <v>313</v>
      </c>
      <c r="M524" s="86">
        <v>0</v>
      </c>
      <c r="N524" s="87">
        <f t="shared" ref="N524" si="30">K524*M524</f>
        <v>0</v>
      </c>
    </row>
    <row r="525" spans="1:14" s="77" customFormat="1" ht="14.25" customHeight="1" outlineLevel="4" x14ac:dyDescent="0.25">
      <c r="A525" s="1"/>
      <c r="B525" s="1"/>
      <c r="C525" s="2"/>
      <c r="D525" s="35"/>
      <c r="E525" s="41"/>
      <c r="F525" s="74">
        <v>3</v>
      </c>
      <c r="G525" s="75" t="s">
        <v>326</v>
      </c>
      <c r="H525" s="89"/>
      <c r="I525" s="89"/>
      <c r="J525" s="89"/>
      <c r="K525" s="83"/>
      <c r="L525" s="89"/>
      <c r="M525" s="142"/>
      <c r="N525" s="76">
        <f>SUM(N526:N527)</f>
        <v>0</v>
      </c>
    </row>
    <row r="526" spans="1:14" s="77" customFormat="1" ht="14.25" customHeight="1" outlineLevel="4" x14ac:dyDescent="0.2">
      <c r="D526" s="78"/>
      <c r="E526" s="79"/>
      <c r="F526" s="80"/>
      <c r="G526" s="81"/>
      <c r="H526" s="82" t="s">
        <v>327</v>
      </c>
      <c r="I526" s="82"/>
      <c r="J526" s="83"/>
      <c r="K526" s="84">
        <v>0</v>
      </c>
      <c r="L526" s="85" t="s">
        <v>313</v>
      </c>
      <c r="M526" s="86">
        <v>0</v>
      </c>
      <c r="N526" s="87">
        <f t="shared" ref="N526:N527" si="31">K526*M526</f>
        <v>0</v>
      </c>
    </row>
    <row r="527" spans="1:14" s="77" customFormat="1" ht="14.25" customHeight="1" outlineLevel="4" x14ac:dyDescent="0.2">
      <c r="D527" s="78"/>
      <c r="E527" s="79"/>
      <c r="F527" s="80"/>
      <c r="G527" s="81"/>
      <c r="H527" s="82"/>
      <c r="I527" s="82"/>
      <c r="J527" s="83"/>
      <c r="K527" s="84">
        <v>0</v>
      </c>
      <c r="L527" s="85" t="s">
        <v>313</v>
      </c>
      <c r="M527" s="86">
        <v>0</v>
      </c>
      <c r="N527" s="87">
        <f t="shared" si="31"/>
        <v>0</v>
      </c>
    </row>
    <row r="528" spans="1:14" s="77" customFormat="1" ht="14.25" customHeight="1" outlineLevel="4" x14ac:dyDescent="0.25">
      <c r="A528" s="1"/>
      <c r="B528" s="1"/>
      <c r="C528" s="2"/>
      <c r="D528" s="35"/>
      <c r="E528" s="41"/>
      <c r="F528" s="74">
        <v>4</v>
      </c>
      <c r="G528" s="75" t="s">
        <v>328</v>
      </c>
      <c r="H528" s="89"/>
      <c r="I528" s="89"/>
      <c r="J528" s="89"/>
      <c r="K528" s="83"/>
      <c r="L528" s="89"/>
      <c r="M528" s="142"/>
      <c r="N528" s="76">
        <f>SUM(N529:N530)</f>
        <v>0</v>
      </c>
    </row>
    <row r="529" spans="1:14" s="77" customFormat="1" ht="14.25" customHeight="1" outlineLevel="4" x14ac:dyDescent="0.2">
      <c r="D529" s="78"/>
      <c r="E529" s="79"/>
      <c r="F529" s="80"/>
      <c r="G529" s="81"/>
      <c r="H529" s="82" t="s">
        <v>329</v>
      </c>
      <c r="I529" s="82"/>
      <c r="J529" s="83"/>
      <c r="K529" s="84">
        <v>0</v>
      </c>
      <c r="L529" s="85" t="s">
        <v>313</v>
      </c>
      <c r="M529" s="86">
        <v>0</v>
      </c>
      <c r="N529" s="87">
        <f t="shared" ref="N529:N530" si="32">K529*M529</f>
        <v>0</v>
      </c>
    </row>
    <row r="530" spans="1:14" s="77" customFormat="1" ht="14.25" customHeight="1" outlineLevel="4" x14ac:dyDescent="0.2">
      <c r="D530" s="78"/>
      <c r="E530" s="79"/>
      <c r="F530" s="80"/>
      <c r="G530" s="81"/>
      <c r="H530" s="82"/>
      <c r="I530" s="82"/>
      <c r="J530" s="83"/>
      <c r="K530" s="84">
        <v>0</v>
      </c>
      <c r="L530" s="85" t="s">
        <v>313</v>
      </c>
      <c r="M530" s="86">
        <v>0</v>
      </c>
      <c r="N530" s="87">
        <f t="shared" si="32"/>
        <v>0</v>
      </c>
    </row>
    <row r="531" spans="1:14" hidden="1" x14ac:dyDescent="0.25">
      <c r="C531" s="128"/>
      <c r="D531" s="35"/>
      <c r="E531" s="131" t="s">
        <v>32</v>
      </c>
      <c r="F531" s="74"/>
      <c r="G531" s="70" t="s">
        <v>265</v>
      </c>
      <c r="H531" s="91"/>
      <c r="I531" s="91"/>
      <c r="J531" s="91"/>
      <c r="K531" s="144"/>
      <c r="L531" s="91"/>
      <c r="M531" s="92"/>
      <c r="N531" s="73"/>
    </row>
    <row r="532" spans="1:14" hidden="1" x14ac:dyDescent="0.25">
      <c r="C532" s="128"/>
      <c r="D532" s="35"/>
      <c r="E532" s="131" t="s">
        <v>33</v>
      </c>
      <c r="F532" s="74"/>
      <c r="G532" s="70" t="s">
        <v>242</v>
      </c>
      <c r="H532" s="91"/>
      <c r="I532" s="91"/>
      <c r="J532" s="91"/>
      <c r="K532" s="144"/>
      <c r="L532" s="91"/>
      <c r="M532" s="92"/>
      <c r="N532" s="73"/>
    </row>
    <row r="533" spans="1:14" x14ac:dyDescent="0.25">
      <c r="C533" s="128"/>
      <c r="D533" s="35"/>
      <c r="E533" s="41"/>
      <c r="F533" s="74"/>
      <c r="G533" s="96"/>
      <c r="H533" s="91"/>
      <c r="I533" s="91"/>
      <c r="J533" s="97"/>
      <c r="K533" s="145"/>
      <c r="L533" s="97"/>
      <c r="M533" s="146"/>
      <c r="N533" s="98"/>
    </row>
    <row r="534" spans="1:14" x14ac:dyDescent="0.25">
      <c r="C534" s="128"/>
      <c r="D534" s="35">
        <v>4</v>
      </c>
      <c r="E534" s="131"/>
      <c r="F534" s="132"/>
      <c r="G534" s="133" t="s">
        <v>269</v>
      </c>
      <c r="H534" s="134"/>
      <c r="I534" s="134"/>
      <c r="J534" s="135"/>
      <c r="K534" s="136"/>
      <c r="L534" s="135"/>
      <c r="M534" s="137"/>
      <c r="N534" s="138">
        <f>SUM(N535:N546)/3</f>
        <v>0</v>
      </c>
    </row>
    <row r="535" spans="1:14" hidden="1" x14ac:dyDescent="0.25">
      <c r="C535" s="128"/>
      <c r="D535" s="35"/>
      <c r="E535" s="129" t="s">
        <v>16</v>
      </c>
      <c r="F535" s="74"/>
      <c r="G535" s="70" t="s">
        <v>270</v>
      </c>
      <c r="H535" s="91"/>
      <c r="I535" s="91"/>
      <c r="J535" s="91"/>
      <c r="K535" s="144"/>
      <c r="L535" s="91"/>
      <c r="M535" s="92"/>
      <c r="N535" s="73"/>
    </row>
    <row r="536" spans="1:14" hidden="1" x14ac:dyDescent="0.25">
      <c r="C536" s="128"/>
      <c r="D536" s="35"/>
      <c r="E536" s="129" t="s">
        <v>19</v>
      </c>
      <c r="F536" s="74"/>
      <c r="G536" s="70" t="s">
        <v>271</v>
      </c>
      <c r="H536" s="91"/>
      <c r="I536" s="91"/>
      <c r="J536" s="91"/>
      <c r="K536" s="144"/>
      <c r="L536" s="91"/>
      <c r="M536" s="92"/>
      <c r="N536" s="73"/>
    </row>
    <row r="537" spans="1:14" hidden="1" x14ac:dyDescent="0.25">
      <c r="C537" s="128"/>
      <c r="D537" s="35"/>
      <c r="E537" s="129" t="s">
        <v>20</v>
      </c>
      <c r="F537" s="74"/>
      <c r="G537" s="70" t="s">
        <v>272</v>
      </c>
      <c r="H537" s="91"/>
      <c r="I537" s="91"/>
      <c r="J537" s="91"/>
      <c r="K537" s="144"/>
      <c r="L537" s="91"/>
      <c r="M537" s="92"/>
      <c r="N537" s="73"/>
    </row>
    <row r="538" spans="1:14" hidden="1" x14ac:dyDescent="0.25">
      <c r="C538" s="128"/>
      <c r="D538" s="35"/>
      <c r="E538" s="129" t="s">
        <v>21</v>
      </c>
      <c r="F538" s="74"/>
      <c r="G538" s="70" t="s">
        <v>273</v>
      </c>
      <c r="H538" s="91"/>
      <c r="I538" s="91"/>
      <c r="J538" s="91"/>
      <c r="K538" s="144"/>
      <c r="L538" s="91"/>
      <c r="M538" s="92"/>
      <c r="N538" s="73"/>
    </row>
    <row r="539" spans="1:14" hidden="1" x14ac:dyDescent="0.25">
      <c r="C539" s="128"/>
      <c r="D539" s="35"/>
      <c r="E539" s="129" t="s">
        <v>22</v>
      </c>
      <c r="F539" s="74"/>
      <c r="G539" s="70" t="s">
        <v>274</v>
      </c>
      <c r="H539" s="91"/>
      <c r="I539" s="91"/>
      <c r="J539" s="91"/>
      <c r="K539" s="144"/>
      <c r="L539" s="91"/>
      <c r="M539" s="92"/>
      <c r="N539" s="73"/>
    </row>
    <row r="540" spans="1:14" hidden="1" x14ac:dyDescent="0.25">
      <c r="C540" s="128"/>
      <c r="D540" s="35"/>
      <c r="E540" s="129" t="s">
        <v>32</v>
      </c>
      <c r="F540" s="74"/>
      <c r="G540" s="70" t="s">
        <v>275</v>
      </c>
      <c r="H540" s="91"/>
      <c r="I540" s="91"/>
      <c r="J540" s="91"/>
      <c r="K540" s="144"/>
      <c r="L540" s="91"/>
      <c r="M540" s="92"/>
      <c r="N540" s="73"/>
    </row>
    <row r="541" spans="1:14" hidden="1" x14ac:dyDescent="0.25">
      <c r="C541" s="128"/>
      <c r="D541" s="35"/>
      <c r="E541" s="129" t="s">
        <v>33</v>
      </c>
      <c r="F541" s="74"/>
      <c r="G541" s="70" t="s">
        <v>276</v>
      </c>
      <c r="H541" s="91"/>
      <c r="I541" s="91"/>
      <c r="J541" s="91"/>
      <c r="K541" s="144"/>
      <c r="L541" s="91"/>
      <c r="M541" s="92"/>
      <c r="N541" s="73"/>
    </row>
    <row r="542" spans="1:14" x14ac:dyDescent="0.25">
      <c r="C542" s="128"/>
      <c r="D542" s="35"/>
      <c r="E542" s="129" t="s">
        <v>34</v>
      </c>
      <c r="F542" s="74"/>
      <c r="G542" s="70" t="s">
        <v>277</v>
      </c>
      <c r="H542" s="91"/>
      <c r="I542" s="91"/>
      <c r="J542" s="91"/>
      <c r="K542" s="144"/>
      <c r="L542" s="91"/>
      <c r="M542" s="92"/>
      <c r="N542" s="73">
        <f>SUM(N543:N545)/2</f>
        <v>0</v>
      </c>
    </row>
    <row r="543" spans="1:14" x14ac:dyDescent="0.25">
      <c r="D543" s="35"/>
      <c r="E543" s="41"/>
      <c r="F543" s="74">
        <v>1</v>
      </c>
      <c r="G543" s="75" t="s">
        <v>277</v>
      </c>
      <c r="H543" s="89"/>
      <c r="I543" s="89"/>
      <c r="J543" s="89"/>
      <c r="K543" s="83"/>
      <c r="L543" s="89"/>
      <c r="M543" s="142"/>
      <c r="N543" s="76">
        <f>SUM(N544:N545)</f>
        <v>0</v>
      </c>
    </row>
    <row r="544" spans="1:14" ht="15" x14ac:dyDescent="0.25">
      <c r="A544" s="77"/>
      <c r="B544" s="77"/>
      <c r="C544" s="77"/>
      <c r="D544" s="78"/>
      <c r="E544" s="79"/>
      <c r="F544" s="80"/>
      <c r="G544" s="81"/>
      <c r="H544" s="82"/>
      <c r="I544" s="82"/>
      <c r="J544" s="83"/>
      <c r="K544" s="84">
        <v>0</v>
      </c>
      <c r="L544" s="85" t="s">
        <v>298</v>
      </c>
      <c r="M544" s="86">
        <v>0</v>
      </c>
      <c r="N544" s="87">
        <f>K544*M544</f>
        <v>0</v>
      </c>
    </row>
    <row r="545" spans="1:14" ht="15" x14ac:dyDescent="0.25">
      <c r="A545" s="77"/>
      <c r="B545" s="77"/>
      <c r="C545" s="77"/>
      <c r="D545" s="78"/>
      <c r="E545" s="79"/>
      <c r="F545" s="80"/>
      <c r="G545" s="81"/>
      <c r="H545" s="82"/>
      <c r="I545" s="82"/>
      <c r="J545" s="83"/>
      <c r="K545" s="84">
        <v>0</v>
      </c>
      <c r="L545" s="85" t="s">
        <v>298</v>
      </c>
      <c r="M545" s="86">
        <v>0</v>
      </c>
      <c r="N545" s="87">
        <f>K545*M545</f>
        <v>0</v>
      </c>
    </row>
    <row r="546" spans="1:14" hidden="1" x14ac:dyDescent="0.25">
      <c r="C546" s="128"/>
      <c r="D546" s="35"/>
      <c r="E546" s="129" t="s">
        <v>266</v>
      </c>
      <c r="F546" s="74"/>
      <c r="G546" s="70" t="s">
        <v>278</v>
      </c>
      <c r="H546" s="91"/>
      <c r="I546" s="91"/>
      <c r="J546" s="91"/>
      <c r="K546" s="144"/>
      <c r="L546" s="91"/>
      <c r="M546" s="92"/>
      <c r="N546" s="73"/>
    </row>
    <row r="547" spans="1:14" x14ac:dyDescent="0.25">
      <c r="C547" s="128"/>
      <c r="D547" s="35"/>
      <c r="E547" s="129"/>
      <c r="F547" s="74"/>
      <c r="G547" s="96"/>
      <c r="H547" s="91"/>
      <c r="I547" s="91"/>
      <c r="J547" s="97"/>
      <c r="K547" s="145"/>
      <c r="L547" s="97"/>
      <c r="M547" s="146"/>
      <c r="N547" s="98"/>
    </row>
    <row r="548" spans="1:14" x14ac:dyDescent="0.25">
      <c r="C548" s="128"/>
      <c r="D548" s="35"/>
      <c r="E548" s="129"/>
      <c r="F548" s="132"/>
      <c r="G548" s="133"/>
      <c r="H548" s="134"/>
      <c r="I548" s="134"/>
      <c r="J548" s="135"/>
      <c r="K548" s="147"/>
      <c r="L548" s="135"/>
      <c r="M548" s="148"/>
      <c r="N548" s="138"/>
    </row>
    <row r="549" spans="1:14" x14ac:dyDescent="0.25">
      <c r="C549" s="56" t="s">
        <v>22</v>
      </c>
      <c r="D549" s="31"/>
      <c r="E549" s="30"/>
      <c r="F549" s="30"/>
      <c r="G549" s="60" t="s">
        <v>279</v>
      </c>
      <c r="H549" s="101"/>
      <c r="I549" s="101"/>
      <c r="J549" s="102"/>
      <c r="K549" s="103"/>
      <c r="L549" s="102"/>
      <c r="M549" s="104"/>
      <c r="N549" s="63">
        <f>SUM(N550:N562)/4</f>
        <v>0</v>
      </c>
    </row>
    <row r="550" spans="1:14" x14ac:dyDescent="0.25">
      <c r="D550" s="149">
        <v>1</v>
      </c>
      <c r="E550" s="41"/>
      <c r="F550" s="41"/>
      <c r="G550" s="65" t="s">
        <v>280</v>
      </c>
      <c r="H550" s="94"/>
      <c r="I550" s="94"/>
      <c r="J550" s="95"/>
      <c r="K550" s="105"/>
      <c r="L550" s="95"/>
      <c r="M550" s="106"/>
      <c r="N550" s="69">
        <f>SUM(N551:N562)/3</f>
        <v>0</v>
      </c>
    </row>
    <row r="551" spans="1:14" x14ac:dyDescent="0.25">
      <c r="C551" s="128"/>
      <c r="D551" s="35"/>
      <c r="E551" s="129" t="s">
        <v>16</v>
      </c>
      <c r="F551" s="74"/>
      <c r="G551" s="70" t="s">
        <v>280</v>
      </c>
      <c r="H551" s="91"/>
      <c r="I551" s="91"/>
      <c r="J551" s="91"/>
      <c r="K551" s="144"/>
      <c r="L551" s="91"/>
      <c r="M551" s="92"/>
      <c r="N551" s="73">
        <f>SUM(N552:N562)/2</f>
        <v>0</v>
      </c>
    </row>
    <row r="552" spans="1:14" x14ac:dyDescent="0.25">
      <c r="D552" s="35"/>
      <c r="E552" s="41"/>
      <c r="F552" s="74" t="s">
        <v>246</v>
      </c>
      <c r="G552" s="126" t="s">
        <v>281</v>
      </c>
      <c r="H552" s="127"/>
      <c r="I552" s="89"/>
      <c r="J552" s="89"/>
      <c r="K552" s="83"/>
      <c r="L552" s="89"/>
      <c r="M552" s="142"/>
      <c r="N552" s="76">
        <f>SUM(N553:N556)</f>
        <v>0</v>
      </c>
    </row>
    <row r="553" spans="1:14" ht="15" x14ac:dyDescent="0.25">
      <c r="A553" s="77"/>
      <c r="B553" s="77"/>
      <c r="C553" s="77"/>
      <c r="D553" s="78"/>
      <c r="E553" s="79"/>
      <c r="F553" s="80"/>
      <c r="G553" s="81"/>
      <c r="H553" s="82" t="s">
        <v>282</v>
      </c>
      <c r="I553" s="82"/>
      <c r="J553" s="83"/>
      <c r="K553" s="121">
        <v>0</v>
      </c>
      <c r="L553" s="85" t="s">
        <v>178</v>
      </c>
      <c r="M553" s="122">
        <f>$N$53+$N$291-$N$297</f>
        <v>0</v>
      </c>
      <c r="N553" s="87">
        <f>K553*M553</f>
        <v>0</v>
      </c>
    </row>
    <row r="554" spans="1:14" ht="15" x14ac:dyDescent="0.25">
      <c r="A554" s="77"/>
      <c r="B554" s="77"/>
      <c r="C554" s="77"/>
      <c r="D554" s="78"/>
      <c r="E554" s="79"/>
      <c r="F554" s="80"/>
      <c r="G554" s="81"/>
      <c r="H554" s="88" t="s">
        <v>283</v>
      </c>
      <c r="I554" s="150"/>
      <c r="J554" s="83"/>
      <c r="K554" s="83"/>
      <c r="L554" s="83"/>
      <c r="M554" s="83"/>
      <c r="N554" s="83"/>
    </row>
    <row r="555" spans="1:14" ht="15" x14ac:dyDescent="0.25">
      <c r="A555" s="77"/>
      <c r="B555" s="77"/>
      <c r="C555" s="77"/>
      <c r="D555" s="78"/>
      <c r="E555" s="79"/>
      <c r="F555" s="80"/>
      <c r="G555" s="81"/>
      <c r="H555" s="82"/>
      <c r="I555" s="82"/>
      <c r="J555" s="83"/>
      <c r="K555" s="84">
        <v>0</v>
      </c>
      <c r="L555" s="85" t="s">
        <v>298</v>
      </c>
      <c r="M555" s="86">
        <v>0</v>
      </c>
      <c r="N555" s="87">
        <f>K555*M555</f>
        <v>0</v>
      </c>
    </row>
    <row r="556" spans="1:14" ht="15" x14ac:dyDescent="0.25">
      <c r="A556" s="77"/>
      <c r="B556" s="77"/>
      <c r="C556" s="77"/>
      <c r="D556" s="78"/>
      <c r="E556" s="79"/>
      <c r="F556" s="80"/>
      <c r="G556" s="81"/>
      <c r="H556" s="82"/>
      <c r="I556" s="82"/>
      <c r="J556" s="83"/>
      <c r="K556" s="84">
        <v>0</v>
      </c>
      <c r="L556" s="85" t="s">
        <v>298</v>
      </c>
      <c r="M556" s="86">
        <v>0</v>
      </c>
      <c r="N556" s="87">
        <f>K556*M556</f>
        <v>0</v>
      </c>
    </row>
    <row r="557" spans="1:14" x14ac:dyDescent="0.25">
      <c r="D557" s="35"/>
      <c r="E557" s="41"/>
      <c r="F557" s="74" t="s">
        <v>248</v>
      </c>
      <c r="G557" s="126" t="s">
        <v>284</v>
      </c>
      <c r="H557" s="127"/>
      <c r="I557" s="89"/>
      <c r="J557" s="89"/>
      <c r="K557" s="89"/>
      <c r="L557" s="89"/>
      <c r="M557" s="90"/>
      <c r="N557" s="76">
        <f>SUM(N558:N561)</f>
        <v>0</v>
      </c>
    </row>
    <row r="558" spans="1:14" ht="15" x14ac:dyDescent="0.25">
      <c r="A558" s="77"/>
      <c r="B558" s="77"/>
      <c r="C558" s="77"/>
      <c r="D558" s="78"/>
      <c r="E558" s="79"/>
      <c r="F558" s="80"/>
      <c r="G558" s="81"/>
      <c r="H558" s="82" t="s">
        <v>285</v>
      </c>
      <c r="I558" s="82"/>
      <c r="J558" s="83"/>
      <c r="K558" s="121">
        <v>0</v>
      </c>
      <c r="L558" s="85" t="s">
        <v>178</v>
      </c>
      <c r="M558" s="122">
        <f>$N$53+$N$291-$N$297</f>
        <v>0</v>
      </c>
      <c r="N558" s="87">
        <f>K558*M558</f>
        <v>0</v>
      </c>
    </row>
    <row r="559" spans="1:14" ht="15" x14ac:dyDescent="0.25">
      <c r="A559" s="77"/>
      <c r="B559" s="77"/>
      <c r="C559" s="77"/>
      <c r="D559" s="78"/>
      <c r="E559" s="79"/>
      <c r="F559" s="80"/>
      <c r="G559" s="81"/>
      <c r="H559" s="88" t="s">
        <v>283</v>
      </c>
      <c r="I559" s="150"/>
      <c r="J559" s="83"/>
      <c r="K559" s="83"/>
      <c r="L559" s="83"/>
      <c r="M559" s="83"/>
      <c r="N559" s="83"/>
    </row>
    <row r="560" spans="1:14" ht="15" x14ac:dyDescent="0.25">
      <c r="A560" s="77"/>
      <c r="B560" s="77"/>
      <c r="C560" s="77"/>
      <c r="D560" s="78"/>
      <c r="E560" s="79"/>
      <c r="F560" s="80"/>
      <c r="G560" s="81"/>
      <c r="H560" s="82"/>
      <c r="I560" s="82"/>
      <c r="J560" s="83"/>
      <c r="K560" s="84">
        <v>0</v>
      </c>
      <c r="L560" s="85" t="s">
        <v>298</v>
      </c>
      <c r="M560" s="86">
        <v>0</v>
      </c>
      <c r="N560" s="87">
        <f>K560*M560</f>
        <v>0</v>
      </c>
    </row>
    <row r="561" spans="1:14" ht="15" x14ac:dyDescent="0.25">
      <c r="A561" s="77"/>
      <c r="B561" s="77"/>
      <c r="C561" s="77"/>
      <c r="D561" s="78"/>
      <c r="E561" s="79"/>
      <c r="F561" s="80"/>
      <c r="G561" s="81"/>
      <c r="H561" s="82"/>
      <c r="I561" s="82"/>
      <c r="J561" s="83"/>
      <c r="K561" s="84">
        <v>0</v>
      </c>
      <c r="L561" s="85" t="s">
        <v>298</v>
      </c>
      <c r="M561" s="86">
        <v>0</v>
      </c>
      <c r="N561" s="87">
        <f>K561*M561</f>
        <v>0</v>
      </c>
    </row>
    <row r="562" spans="1:14" x14ac:dyDescent="0.25">
      <c r="C562" s="128"/>
      <c r="D562" s="35"/>
      <c r="E562" s="129"/>
      <c r="F562" s="74"/>
      <c r="G562" s="70"/>
      <c r="H562" s="91"/>
      <c r="I562" s="91"/>
      <c r="J562" s="91"/>
      <c r="K562" s="145"/>
      <c r="L562" s="91"/>
      <c r="M562" s="146"/>
      <c r="N562" s="73"/>
    </row>
    <row r="563" spans="1:14" x14ac:dyDescent="0.25">
      <c r="D563" s="35"/>
      <c r="E563" s="41"/>
      <c r="F563" s="41"/>
      <c r="G563" s="41"/>
      <c r="H563" s="151"/>
      <c r="I563" s="151"/>
      <c r="J563" s="151"/>
      <c r="K563" s="152"/>
      <c r="L563" s="151"/>
      <c r="M563" s="153"/>
      <c r="N563" s="154"/>
    </row>
    <row r="564" spans="1:14" x14ac:dyDescent="0.25">
      <c r="C564" s="56" t="s">
        <v>32</v>
      </c>
      <c r="D564" s="31"/>
      <c r="E564" s="30"/>
      <c r="F564" s="30"/>
      <c r="G564" s="60" t="s">
        <v>286</v>
      </c>
      <c r="H564" s="101"/>
      <c r="I564" s="101"/>
      <c r="J564" s="102"/>
      <c r="K564" s="103"/>
      <c r="L564" s="102"/>
      <c r="M564" s="104"/>
      <c r="N564" s="63">
        <f>SUM(N565:N569)/4</f>
        <v>0</v>
      </c>
    </row>
    <row r="565" spans="1:14" x14ac:dyDescent="0.25">
      <c r="D565" s="149">
        <v>1</v>
      </c>
      <c r="E565" s="41"/>
      <c r="F565" s="41"/>
      <c r="G565" s="65" t="s">
        <v>287</v>
      </c>
      <c r="H565" s="94"/>
      <c r="I565" s="94"/>
      <c r="J565" s="95"/>
      <c r="K565" s="105"/>
      <c r="L565" s="95"/>
      <c r="M565" s="106"/>
      <c r="N565" s="69">
        <f>SUM(N566:N568)/3</f>
        <v>0</v>
      </c>
    </row>
    <row r="566" spans="1:14" x14ac:dyDescent="0.25">
      <c r="C566" s="128"/>
      <c r="D566" s="35"/>
      <c r="E566" s="129" t="s">
        <v>16</v>
      </c>
      <c r="F566" s="74"/>
      <c r="G566" s="70" t="s">
        <v>288</v>
      </c>
      <c r="H566" s="91"/>
      <c r="I566" s="91"/>
      <c r="J566" s="91"/>
      <c r="K566" s="144"/>
      <c r="L566" s="91"/>
      <c r="M566" s="92"/>
      <c r="N566" s="73">
        <f>SUM(N567:N568)/2</f>
        <v>0</v>
      </c>
    </row>
    <row r="567" spans="1:14" x14ac:dyDescent="0.25">
      <c r="D567" s="35"/>
      <c r="E567" s="41"/>
      <c r="F567" s="74">
        <v>1</v>
      </c>
      <c r="G567" s="75" t="s">
        <v>289</v>
      </c>
      <c r="H567" s="89"/>
      <c r="I567" s="89"/>
      <c r="J567" s="89"/>
      <c r="K567" s="83"/>
      <c r="L567" s="89"/>
      <c r="M567" s="142"/>
      <c r="N567" s="76">
        <f>SUM(N568:N568)</f>
        <v>0</v>
      </c>
    </row>
    <row r="568" spans="1:14" ht="15" x14ac:dyDescent="0.25">
      <c r="A568" s="77"/>
      <c r="B568" s="77"/>
      <c r="C568" s="77"/>
      <c r="D568" s="78"/>
      <c r="E568" s="79"/>
      <c r="F568" s="80"/>
      <c r="G568" s="81"/>
      <c r="H568" s="82" t="s">
        <v>290</v>
      </c>
      <c r="I568" s="82"/>
      <c r="J568" s="143"/>
      <c r="K568" s="139">
        <v>0.21</v>
      </c>
      <c r="L568" s="85" t="s">
        <v>178</v>
      </c>
      <c r="M568" s="122">
        <f>+N53+N292+N310+N352+N375+N388+N401+N402+N406-N407+N442+N450+N463+N476+N477+N478+N482+N505+N518+N531+N532+N534+N551</f>
        <v>0</v>
      </c>
      <c r="N568" s="87">
        <f>K568*M568</f>
        <v>0</v>
      </c>
    </row>
    <row r="569" spans="1:14" x14ac:dyDescent="0.25">
      <c r="C569" s="128"/>
      <c r="D569" s="35"/>
      <c r="E569" s="129"/>
      <c r="F569" s="74"/>
      <c r="G569" s="96"/>
      <c r="H569" s="91"/>
      <c r="I569" s="91"/>
      <c r="J569" s="97"/>
      <c r="K569" s="145"/>
      <c r="L569" s="97"/>
      <c r="M569" s="146"/>
      <c r="N569" s="98"/>
    </row>
    <row r="570" spans="1:14" x14ac:dyDescent="0.25">
      <c r="C570" s="128"/>
      <c r="D570" s="35"/>
      <c r="E570" s="129"/>
      <c r="F570" s="132"/>
      <c r="G570" s="133"/>
      <c r="H570" s="134"/>
      <c r="I570" s="134"/>
      <c r="J570" s="135"/>
      <c r="K570" s="147"/>
      <c r="L570" s="135"/>
      <c r="M570" s="148"/>
      <c r="N570" s="138"/>
    </row>
    <row r="571" spans="1:14" x14ac:dyDescent="0.25">
      <c r="D571" s="31"/>
      <c r="E571" s="30"/>
      <c r="F571" s="30"/>
      <c r="G571" s="155"/>
      <c r="H571" s="59"/>
      <c r="I571" s="59"/>
      <c r="J571" s="155"/>
      <c r="K571" s="59"/>
      <c r="L571" s="155"/>
      <c r="M571" s="156"/>
      <c r="N571" s="157"/>
    </row>
    <row r="572" spans="1:14" x14ac:dyDescent="0.25">
      <c r="F572" s="3"/>
      <c r="J572" s="4"/>
      <c r="K572" s="5"/>
      <c r="L572" s="4"/>
      <c r="M572" s="158"/>
      <c r="N572" s="76"/>
    </row>
    <row r="575" spans="1:14" x14ac:dyDescent="0.25">
      <c r="N575" s="6"/>
    </row>
    <row r="841" ht="13.5" customHeight="1" x14ac:dyDescent="0.25"/>
    <row r="891" spans="7:14" x14ac:dyDescent="0.25">
      <c r="G891" s="1"/>
      <c r="H891" s="1"/>
      <c r="I891" s="1"/>
      <c r="K891" s="1"/>
      <c r="M891" s="1"/>
      <c r="N891" s="1"/>
    </row>
  </sheetData>
  <sheetProtection formatCells="0" formatColumns="0" formatRows="0" insertColumns="0" insertRows="0" insertHyperlinks="0" deleteColumns="0" deleteRows="0"/>
  <mergeCells count="1">
    <mergeCell ref="A23:A27"/>
  </mergeCells>
  <conditionalFormatting sqref="L4">
    <cfRule type="containsBlanks" dxfId="0" priority="1">
      <formula>LEN(TRIM(L4))=0</formula>
    </cfRule>
  </conditionalFormatting>
  <dataValidations count="2">
    <dataValidation type="list" allowBlank="1" showInputMessage="1" showErrorMessage="1" sqref="J568" xr:uid="{A37C6CA6-F4C7-409D-879A-641C630CBB76}">
      <formula1>ja_nee</formula1>
    </dataValidation>
    <dataValidation type="list" allowBlank="1" showInputMessage="1" showErrorMessage="1" sqref="L557" xr:uid="{4DDE1394-1D71-4229-BCC1-7C2FEC20B2EB}">
      <formula1>$J$4:$J$30</formula1>
    </dataValidation>
  </dataValidations>
  <pageMargins left="0.51181102362204722" right="0.31496062992125984" top="0.55118110236220474" bottom="0.55118110236220474" header="0.31496062992125984" footer="0.31496062992125984"/>
  <pageSetup paperSize="9" scale="70" fitToHeight="0" orientation="portrait" r:id="rId1"/>
  <headerFooter>
    <oddHeader>&amp;C&amp;G</oddHeader>
    <oddFooter>&amp;C&amp;F&amp;R&amp;P van &amp;N</oddFooter>
  </headerFooter>
  <rowBreaks count="10" manualBreakCount="10">
    <brk id="74" max="14" man="1"/>
    <brk id="120" max="14" man="1"/>
    <brk id="165" max="14" man="1"/>
    <brk id="210" max="14" man="1"/>
    <brk id="258" max="14" man="1"/>
    <brk id="355" max="14" man="1"/>
    <brk id="403" max="14" man="1"/>
    <brk id="449" max="14" man="1"/>
    <brk id="497" max="14" man="1"/>
    <brk id="548" max="14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 n5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Theo</dc:creator>
  <cp:lastModifiedBy>Janssen, Theo</cp:lastModifiedBy>
  <dcterms:created xsi:type="dcterms:W3CDTF">2023-04-26T14:13:46Z</dcterms:created>
  <dcterms:modified xsi:type="dcterms:W3CDTF">2023-06-05T12:55:57Z</dcterms:modified>
</cp:coreProperties>
</file>