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172.19.94.11\CompendaData\CRMAlphaAdviesBureauDB\Archief\00037500\"/>
    </mc:Choice>
  </mc:AlternateContent>
  <xr:revisionPtr revIDLastSave="0" documentId="13_ncr:1_{6212F8C3-EF91-4411-B9A7-04E83756DB16}" xr6:coauthVersionLast="47" xr6:coauthVersionMax="47" xr10:uidLastSave="{00000000-0000-0000-0000-000000000000}"/>
  <bookViews>
    <workbookView xWindow="-28920" yWindow="-120" windowWidth="29040" windowHeight="15720" tabRatio="959" xr2:uid="{00000000-000D-0000-FFFF-FFFF00000000}"/>
  </bookViews>
  <sheets>
    <sheet name="Algemene gegevens" sheetId="23" r:id="rId1"/>
    <sheet name="Algemene Eisen" sheetId="11" r:id="rId2"/>
    <sheet name="Prijzenblad meubilair Perceel 1" sheetId="32" r:id="rId3"/>
    <sheet name="1. LL stoel PO" sheetId="33" r:id="rId4"/>
    <sheet name="2. LL tafel PO" sheetId="36" r:id="rId5"/>
    <sheet name="3. LL kruk PO" sheetId="37" r:id="rId6"/>
    <sheet name="4. DC bureau" sheetId="38" r:id="rId7"/>
    <sheet name="5. GI Tafel" sheetId="40" r:id="rId8"/>
    <sheet name="6. Kasten" sheetId="41" r:id="rId9"/>
    <sheet name="Prijzenblad ontwerp B" sheetId="26" state="hidden" r:id="rId10"/>
  </sheets>
  <definedNames>
    <definedName name="_Hlk53649832" localSheetId="1">'Algemene Eisen'!$B$22</definedName>
    <definedName name="_xlnm.Print_Area" localSheetId="0">'Algemene gegevens'!$A$1:$L$31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5" i="32" l="1"/>
  <c r="I35" i="32" s="1"/>
  <c r="H36" i="32"/>
  <c r="I36" i="32" s="1"/>
  <c r="H37" i="32"/>
  <c r="I37" i="32" s="1"/>
  <c r="H29" i="32"/>
  <c r="I29" i="32" s="1"/>
  <c r="H18" i="32"/>
  <c r="I18" i="32" s="1"/>
  <c r="H19" i="32"/>
  <c r="I19" i="32" s="1"/>
  <c r="H20" i="32"/>
  <c r="I20" i="32" s="1"/>
  <c r="H21" i="32"/>
  <c r="I21" i="32" s="1"/>
  <c r="H10" i="32"/>
  <c r="H11" i="32"/>
  <c r="H12" i="32"/>
  <c r="I11" i="32" l="1"/>
  <c r="I10" i="32"/>
  <c r="I12" i="32"/>
  <c r="H15" i="32" l="1"/>
  <c r="I15" i="32" s="1"/>
  <c r="H8" i="32"/>
  <c r="I8" i="32" s="1"/>
  <c r="H9" i="32"/>
  <c r="I9" i="32" s="1"/>
  <c r="F42" i="32"/>
  <c r="F41" i="32"/>
  <c r="F39" i="32"/>
  <c r="I1" i="32" l="1" a="1"/>
  <c r="I1" i="32" s="1"/>
  <c r="H42" i="32"/>
  <c r="I42" i="32" s="1"/>
  <c r="H41" i="32"/>
  <c r="I41" i="32" s="1"/>
  <c r="H39" i="32"/>
  <c r="I39" i="32" s="1"/>
  <c r="H34" i="32"/>
  <c r="I34" i="32" s="1"/>
  <c r="H33" i="32"/>
  <c r="I33" i="32" s="1"/>
  <c r="H31" i="32"/>
  <c r="H28" i="32"/>
  <c r="I28" i="32" s="1"/>
  <c r="H27" i="32"/>
  <c r="I27" i="32" s="1"/>
  <c r="H26" i="32"/>
  <c r="I26" i="32" s="1"/>
  <c r="H25" i="32"/>
  <c r="I25" i="32" s="1"/>
  <c r="H24" i="32"/>
  <c r="I24" i="32" s="1"/>
  <c r="H22" i="32"/>
  <c r="H17" i="32"/>
  <c r="H14" i="32"/>
  <c r="H6" i="32"/>
  <c r="H5" i="32"/>
  <c r="I5" i="32" l="1"/>
  <c r="I6" i="32"/>
  <c r="I14" i="32"/>
  <c r="I17" i="32"/>
  <c r="I22" i="32"/>
  <c r="I31" i="32"/>
  <c r="I44" i="32" l="1"/>
  <c r="I1" i="26" a="1"/>
  <c r="I1" i="26" s="1"/>
  <c r="I46" i="32" l="1"/>
  <c r="I48" i="32" s="1"/>
  <c r="H40" i="26"/>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<sst xmlns="http://schemas.openxmlformats.org/spreadsheetml/2006/main" count="334" uniqueCount="269">
  <si>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</si>
  <si>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</si>
  <si>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</si>
  <si>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</si>
  <si>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</si>
  <si>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</si>
  <si>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</si>
  <si>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</si>
  <si>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</si>
  <si>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</si>
  <si>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</si>
  <si>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</si>
  <si>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</si>
  <si>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</si>
  <si>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</si>
  <si>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</si>
  <si>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</si>
  <si>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</si>
  <si>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</si>
  <si>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</si>
  <si>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</si>
  <si>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</si>
  <si>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</si>
  <si>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</si>
  <si>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</si>
  <si>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</si>
  <si>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</si>
  <si>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</si>
  <si>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</si>
  <si>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</si>
  <si>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</si>
  <si>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</si>
  <si>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</si>
  <si>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</si>
  <si>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</si>
  <si>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1.1</t>
  </si>
  <si>
    <t>1.2</t>
  </si>
  <si>
    <t>2.1</t>
  </si>
  <si>
    <t>3.1</t>
  </si>
  <si>
    <t>De materialisering van het meubilair dient kras-, stoot- en slijtvast te zijn.</t>
  </si>
  <si>
    <t>Algemene eisen</t>
  </si>
  <si>
    <t>4.1</t>
  </si>
  <si>
    <t>Prijzenblad meubilair</t>
  </si>
  <si>
    <t>Inkoopprijs</t>
  </si>
  <si>
    <t>Opslagpercentage</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</si>
  <si>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</si>
  <si>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</si>
  <si>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</si>
  <si>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</si>
  <si>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</si>
  <si>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</si>
  <si>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</si>
  <si>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</si>
  <si>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</si>
  <si>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</si>
  <si>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</si>
  <si>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Contactpersoon aanbestedingsprocedure</t>
  </si>
  <si>
    <t>Jan Veenstra</t>
  </si>
  <si>
    <t>Inkoopadviseur Alpha Adviesbureau</t>
  </si>
  <si>
    <t>jveenstra@alpha-adviesbureau.nl</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</si>
  <si>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</si>
  <si>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</si>
  <si>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</si>
  <si>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</si>
  <si>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</si>
  <si>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</si>
  <si>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</si>
  <si>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</si>
  <si>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meubilair voldoet op het moment van levering aan de van toepassing zijnde (en/of binnen afzienbare tijd te verwachten) NEN normen en NPR 1813 normen.</t>
  </si>
  <si>
    <t>6.1</t>
  </si>
  <si>
    <t>Het aangeboden meubilair dient geschikt te zijn voor het beoogde gebruik.</t>
  </si>
  <si>
    <t>06-5143 3062</t>
  </si>
  <si>
    <t>3.2</t>
  </si>
  <si>
    <t>4.2</t>
  </si>
  <si>
    <t>4.3</t>
  </si>
  <si>
    <t>4.4</t>
  </si>
  <si>
    <t>4.5</t>
  </si>
  <si>
    <t>7.1</t>
  </si>
  <si>
    <t>Het meubilair dient nieuw te zijn (tenzij specifiek afwijkend uitgevraagd)</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</si>
  <si>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</si>
  <si>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8.1</t>
  </si>
  <si>
    <t>9.1</t>
  </si>
  <si>
    <t>9.2</t>
  </si>
  <si>
    <t>Opdrachtnemer levert  nieuw meubilair aan Opdrachtgever conform de in het bestek gestelde functionele- en technische eisen en services. De levertijd van standaard collectie meubilair is maximaal 8 weken, voor speciaal / maatwerk meubilair maximaal 12 weken.</t>
  </si>
  <si>
    <t>Totaalprijs exclusief BTW / Vergelijkingsprijs</t>
  </si>
  <si>
    <t>Fictief aantal</t>
  </si>
  <si>
    <t>Aangeboden type/model/uitvoering</t>
  </si>
  <si>
    <t>(NEN gecertificeerd: ja / nee)</t>
  </si>
  <si>
    <t xml:space="preserve">Leerlingtafel PO </t>
  </si>
  <si>
    <t>Leerlingkruk PO</t>
  </si>
  <si>
    <t>Leerlingkruk traditioneel</t>
  </si>
  <si>
    <t>Leerlingkruk voetensteunen ongelijke hoogtes</t>
  </si>
  <si>
    <t xml:space="preserve">Docentenbureau </t>
  </si>
  <si>
    <t>Meerprijs: elektrisch verstelbaar (zithoogte)</t>
  </si>
  <si>
    <t>Meerprijs: elektrisch verstelbaar (zit- / stahoogte)</t>
  </si>
  <si>
    <t>Groeps- / instructietafel</t>
  </si>
  <si>
    <t>Groeps- / instructietafel, blad 140x70cm</t>
  </si>
  <si>
    <t>Kasten</t>
  </si>
  <si>
    <t xml:space="preserve">Overig meubilair; maatwerk ed. </t>
  </si>
  <si>
    <t>Eisen Leerlingstoel PO</t>
  </si>
  <si>
    <t>Leerlingstoel algemeen:</t>
  </si>
  <si>
    <t>Frame voorzien van beschermdoppen ter bescherming van gangbare vloeren, passend bij de situatie op moment van levering.</t>
  </si>
  <si>
    <t>Frame voorzien van beschermdoppen ter bescherming van leerlingtafel (frame / blad) bij het aanhangen van de stoel.</t>
  </si>
  <si>
    <t>Zitting leverbaar in aaneengesloten kuip / schaal, uitgevoerd in krasvast kunststof leverbaar in een breed palet kleuren.</t>
  </si>
  <si>
    <t>Zitting leverbaar in separate zitting / rugleuning, uitgevoerd in krasvast kunststof, leverbaar in een breed palet kleuren.</t>
  </si>
  <si>
    <t>Verhoudingen ten aanzien van gewicht en maatvoering zijn in elke uitvoering passend voor de gebruiker; waaronder een grote(re) maatvoering / comfort uitvoering voor grote(re) leerlingen.</t>
  </si>
  <si>
    <t>Uitstraling van de leerlingstoel is passend bij aan te bieden leerlingtafel.</t>
  </si>
  <si>
    <t>Leerlingstoel traditioneel:</t>
  </si>
  <si>
    <t>Frame leverbaar in 4-poot, hoogtematen A1 t/m F6.</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</si>
  <si>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</si>
  <si>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Laden uitwisselbaar met ladenkasten bestemd voor lokaalinrichting.</t>
  </si>
  <si>
    <t xml:space="preserve">Laden gemonteerd op geleiders (bij voorkeur voorzien van uitvalbescherming). </t>
  </si>
  <si>
    <t>Laden uitgevoerd in kunststof, leverbaar in een breed palet kleuren.</t>
  </si>
  <si>
    <t>Opbergmogelijkheden:</t>
  </si>
  <si>
    <t>Uitstraling van de leerlingtafel is passend bij aan te bieden leerlingstoel.</t>
  </si>
  <si>
    <t>Uitstraling en uitvoering (productlijn) ook beschikbaar in (docenten-)bureaus, groepstafels en instructietafels.</t>
  </si>
  <si>
    <t>Tafel voorzien van geintegreerde hoogte-indicatie (A1 t/m F6).</t>
  </si>
  <si>
    <t>Tafel geschikt voor plaatsing van zowel 1 als 2 A4 lade(n) op geleiders; dient tevens achteraf mogelijk te zijn.</t>
  </si>
  <si>
    <t>Blad blijft gegarandeerd recht en vlak; blad mag niet kromtrekken.</t>
  </si>
  <si>
    <t>Blad bevestiging dusdanig zodat het blad bij veelvuldig verplaatsen en optillen niet loslaat van het frame.</t>
  </si>
  <si>
    <t>Blad standaard uitgevoerd in afmeting 70x50cm (BxD); leverbaar in afwijkende maatvoeringen.</t>
  </si>
  <si>
    <t>Frame leverbaar in C-poot, hoogtematen A1 t/m F6.</t>
  </si>
  <si>
    <t>Frame stabiel te plaatsen op elke ondergrond (bij voorkeur voorzien van stelmogelijkheid).</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</si>
  <si>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</si>
  <si>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</si>
  <si>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Leerlingtafel algemeen:</t>
  </si>
  <si>
    <t>Eisen Leerlingtafel PO</t>
  </si>
  <si>
    <t>Frame voorzien van voetensteunen in relatie tot hoogtematen B2-C3-D4-E5.</t>
  </si>
  <si>
    <t>Frame uitgevoerd in hoogtemaat F6.</t>
  </si>
  <si>
    <t>Leerlingkruk voorzien van voetensteunen op ongelijke hoogte</t>
  </si>
  <si>
    <t>Kruk stapelbaar, minimaal 4 stuks.</t>
  </si>
  <si>
    <t>Kruk voorzien van geintegreerde hoogte-indicatie (A1 t/m F6).</t>
  </si>
  <si>
    <t>Frame uitgevoerd in 4-poot, hoogtematen A1 t/m F6.</t>
  </si>
  <si>
    <t>Leerlingkruk traditioneel:</t>
  </si>
  <si>
    <t>Zitting leverbaar in krasvast hout, standaard kleurstelling blank; optioneel leverbaar in een breed palet kleuren.</t>
  </si>
  <si>
    <t xml:space="preserve">Frame constructie is dusdanig dat het wijken van de poten gegarandeerd niet voorkomt. </t>
  </si>
  <si>
    <t>Leerlingkruk algemeen:</t>
  </si>
  <si>
    <t>Eisen Leerlingkruk PO</t>
  </si>
  <si>
    <t>Bureau voldoet aan NEN-EN 1335-1, 2 en 3 met uitzondering van de maatvoering van het tafelblad.</t>
  </si>
  <si>
    <t>Frame (zit- / stahoogte) optioneel elektrisch in hoogte verstelbaar (meerprijs).</t>
  </si>
  <si>
    <t>Frame leverbaar in zit- / stahoogte; eenvoudig in hoogte verstelbaar middels een handel / slinger; geschikt voor dagelijks / veelvuldig gebruik.</t>
  </si>
  <si>
    <t>Frame (zithoogte) optioneel elektrisch in hoogte verstelbaar (meerprijs).</t>
  </si>
  <si>
    <t>Frame leverbaar in zithoogte; eenvoudig in hoogte verstelbaar middels tenminste een handel; geschikt voor dagelijks / veelvuldig gebruik.</t>
  </si>
  <si>
    <t>Docentenbureau:</t>
  </si>
  <si>
    <t>Uitstraling en uitvoering (productlijn) ook beschikbaar in leerlingtafels, groepstafels en instructietafels.</t>
  </si>
  <si>
    <t>Frame voorzien van gelaste naden; bij voorkeur geen lasurpsen in het zicht, indien in het zicht dan glad afgewerkt.</t>
  </si>
  <si>
    <t>Docentenbureau algemeen:</t>
  </si>
  <si>
    <t>Eisen Docentenbureau</t>
  </si>
  <si>
    <t>Uitstraling en uitvoering (productlijn) ook beschikbaar in leerlingtafels en docentenbureaus.</t>
  </si>
  <si>
    <t>Blad leverbaar in diverse maatvoeringen; rond, ovaal, rechthoek en vierkant. Vormbladen mogelijk. Bladen in één geheel, tenzij nadrukkelijk anders overeengekomen en vastgelegd.</t>
  </si>
  <si>
    <t>Frame optioneel verrijdbaar d.m.v. harde of zachte wielen, voorzien van rem, geschikt voor bescherming van gangbare vloeren, passend bij de situatie op moment van levering (meerprijs).</t>
  </si>
  <si>
    <t>Frame voorzien van beschermdoppen ter bescherming van tafels bij het stapelen in waaiervorm.</t>
  </si>
  <si>
    <t>Eisen Groeps- / instructietafel</t>
  </si>
  <si>
    <t>Kunststofladen:</t>
  </si>
  <si>
    <t>Ladenkasten optioneel leverbaar in verrijdbare uitvoering; voorzien van zwenkwielen, geremd (meerprijs).</t>
  </si>
  <si>
    <t>Ladenkasten leverbaar voorzien van geleiders, geschikt voor de laden welke aangeboden worden voor de leerlinglingtafel.</t>
  </si>
  <si>
    <t>Ladenkasten:</t>
  </si>
  <si>
    <t>Uitstraling en kleurstelling van het kastenprogramma is passend bij en vormt een geheel met aan te bieden school- en kantoormeubilair.</t>
  </si>
  <si>
    <t>Bovenbladen zijn gegarandeerd vlak.</t>
  </si>
  <si>
    <t>Ombouw en legborden buigen gegarandeerd niet door; kasten zijn waarnodig versterkt.</t>
  </si>
  <si>
    <t>Lage kasten zijn optioneel leverbaar in verrijdbare uitvoering; voorzien van zwenkwielen, geremd (meerpijs).</t>
  </si>
  <si>
    <t>Gesloten kasten zijn optioneel afsluitbaar; naar keuze gelijk of ongelijksluitend, een loper is leverbaar (meerprijs).</t>
  </si>
  <si>
    <t>Legborden zijn verstelbaar en voldoende belastbaar; geschikt voor gebruik in het primair en voortgezet (speciaal) onderwijs.</t>
  </si>
  <si>
    <t>Leverbaar in een ruim assortiment open kasten, schuifdeuren, draaideuren, jalouziedeuren en combinaties daarvan.</t>
  </si>
  <si>
    <t>Leverbaar in een ruim assortiment model- / maatvoeringen; indelingen w.o. open vakken / deuren / laden; afmetingen in breedte, diepte en hoogte.</t>
  </si>
  <si>
    <t>Modulair opgebouwd, onderling uitwisselbaar en eenvoudig en passend te combineren tot bijvoorbeeld een kastenwand.</t>
  </si>
  <si>
    <t>Kastenprogramma algemeen:</t>
  </si>
  <si>
    <t>Eisen Kasten</t>
  </si>
  <si>
    <t>U voegt een productdocumentatie toe aan uw Inschrijving; maximaal 1 A4 pagina per positie, v.v. een duidelijke afbeelding, één totaalbestand in PDF</t>
  </si>
  <si>
    <t xml:space="preserve">(zie Beschrijvend Document). Indien u wordt uitgenodigd voor het het leveren van een proefopstelling; de eventuele proefopstelling dient gelijk te zijn </t>
  </si>
  <si>
    <t>aan de hier door u aangeboden items.</t>
  </si>
  <si>
    <t>Op te gegeven kortingspercentage geldt voor alle varianten in uitvoering, tenzij nadrukkelijk anders vermeld.</t>
  </si>
  <si>
    <t>Blad optioneel voorzien van kabelklemmen of kabelgoot en tenminste één kabeldoorvoer (positie(s) in overleg te bepalen).</t>
  </si>
  <si>
    <t xml:space="preserve">Op te gegeven kortingspercentage  geldt voor alle varianten in uitvoering (uitgezonderd bladmateriaal), tenzij nadrukkelijk anders vermeld. </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</si>
  <si>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</si>
  <si>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Meubilair overig</t>
  </si>
  <si>
    <t>2023-ME2109</t>
  </si>
  <si>
    <t>Europees openbare aanbesteding Schoolmeubilair</t>
  </si>
  <si>
    <t>Stichting Comprix</t>
  </si>
  <si>
    <t>Wolvega</t>
  </si>
  <si>
    <t>KVK-01116729</t>
  </si>
  <si>
    <t>Brutoprijs</t>
  </si>
  <si>
    <t>Assortiment Inschrijver</t>
  </si>
  <si>
    <t>Frame leverbaar in 4-poot, hoogtematen A1 t/m C3.</t>
  </si>
  <si>
    <t>Laden minimaal leverbaar in A4 formaat.</t>
  </si>
  <si>
    <r>
      <t xml:space="preserve">De prijzen / kortingspercentages zijn inclusief </t>
    </r>
    <r>
      <rPr>
        <b/>
        <sz val="11"/>
        <color theme="1"/>
        <rFont val="Calibri"/>
        <family val="2"/>
        <scheme val="minor"/>
      </rPr>
      <t>alle</t>
    </r>
    <r>
      <rPr>
        <sz val="11"/>
        <color theme="1"/>
        <rFont val="Calibri"/>
        <family val="2"/>
        <scheme val="minor"/>
      </rPr>
      <t xml:space="preserve"> kosten. De prijzen / kortingspercentages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</si>
  <si>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Gedurende de looptijd van deze overeenkomst zullen géén wijzigingen van kortings- en/of opslagspercentages worden doorgevoerd. Overige prijzen/tarieven en eventuele drempelbedragen mogen jaarlijks geindexeerd conform CBS prijsindexcijfer CPI 2015=100.</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</si>
  <si>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</si>
  <si>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Frame uitgevoerd in staal, voorzien van poedercoating, leverbaar in een breed palet kleuren. Ten minste in RAL-9006.</t>
  </si>
  <si>
    <t>Frame voorzien van beschermdoppen ter bescherming van gangbare vloeren, passend bij de situatie op moment van levering. Standaard t.b.v. harde vloeren.</t>
  </si>
  <si>
    <t>Stoel voorzien van geintegreerde hoogte-indicatie (A1 t/m G7).</t>
  </si>
  <si>
    <t>Op te gegeven kortingspercentage geldt voor alle varianten in uitvoering.</t>
  </si>
  <si>
    <t>Frame voorzien van vaste voetensteun (voorkeur); indien niet leverbaar voorzien verstelbare voetensteun v.v. geintegreerde hoogte-indicatie.</t>
  </si>
  <si>
    <t>1.3</t>
  </si>
  <si>
    <t>1.4</t>
  </si>
  <si>
    <t>Uitvoering</t>
  </si>
  <si>
    <t>Frame leverbaar in C-poot, hoogtematen B2 t/m C3; frame geschikt voor aanhangen aan leerlingtafel.</t>
  </si>
  <si>
    <t>Leerlingtafel 4-poot, blad 70x50cm</t>
  </si>
  <si>
    <t>Blad leverbaar in CPL / HPL multiplex (18mm kern), voorzien van meekleurende randafwerking of blank gelakt, leverbaar in een breed palet design / kleuren. Standaard houtstructuur (licht).</t>
  </si>
  <si>
    <t>Blad leverbaar in volkern plaatmateriaal, of aantoonbaar vergelijkbaar (12-13mm kern), leverbaar in een breed palet design / kleuren.</t>
  </si>
  <si>
    <t>Uitstraling van de leerlingkruk is passend bij aan te bieden leerlingstoel en leerlingtafel.</t>
  </si>
  <si>
    <t>Frame leverbaar in 4-poot, geschikt voor tafelhoogte C3 / 59cm, geschikt voor hoogtemaat C3 (zonder voetensteun).</t>
  </si>
  <si>
    <t>Frame leverbaar in 4-poot, geschikt voor tafelhoogte F6 / 76cm, geschikt voor hoogtemaat F6 (zonder voetensteun).</t>
  </si>
  <si>
    <t>Frame leverbaar in 4-poot, geschikt voor tafelhoogte C3 / 59cm, geschikt voor hoogtemaat B2 (voorzien van voetensteun).</t>
  </si>
  <si>
    <t>Frame leverbaar in 4-poot, geschikt voor tafelhoogte F6 / 76cm, geschikt voor hoogtemaat D4 (voorzien van voetensteun).</t>
  </si>
  <si>
    <t>Frame leverbaar in 4-poot, geschikt voor tafelhoogte F6 / 76cm, geschikt voor hoogtemaat E5 (voorzien van voetensteun).</t>
  </si>
  <si>
    <t>Leerlingstoel t.b.v. op gelijke hoogte zitten (4-poots frame):</t>
  </si>
  <si>
    <t>Leerlingstoel t.b.v. op gelijke hoogte zitten (C-poots frame):</t>
  </si>
  <si>
    <t>Frame leverbaar in C-poot, geschikt voor tafelhoogte C3 / 59cm, geschikt voor hoogtemaat B2 (voorzien van voetensteun).</t>
  </si>
  <si>
    <t>Frame leverbaar in C-poot, geschikt voor tafelhoogte C3 / 59cm, geschikt voor hoogtemaat C3 (zonder voetensteun).</t>
  </si>
  <si>
    <t>Frame leverbaar in C-poot, geschikt voor tafelhoogte F6 / 76cm, geschikt voor hoogtemaat D4 (voorzien van voetensteun).</t>
  </si>
  <si>
    <t>Frame leverbaar in C-poot, geschikt voor tafelhoogte F6 / 76cm, geschikt voor hoogtemaat E5 (voorzien van voetensteun).</t>
  </si>
  <si>
    <t>Frame leverbaar in C-poot, geschikt voor tafelhoogte F6 / 76cm, geschikt voor hoogtemaat F6 (zonder voetensteun).</t>
  </si>
  <si>
    <t>Model en uitstraling van bovenstaande stoelen zijn gelijk.</t>
  </si>
  <si>
    <t>Leerlingstoel PO traditioneel</t>
  </si>
  <si>
    <t>Leerlingstoel PO t.b.v. gelijke tafelhoogte</t>
  </si>
  <si>
    <t>1.5</t>
  </si>
  <si>
    <t>1.6</t>
  </si>
  <si>
    <t>1.7</t>
  </si>
  <si>
    <t>Leerlingstoel 4-poot</t>
  </si>
  <si>
    <t>Leerlingstoel C-poot</t>
  </si>
  <si>
    <t>2.2</t>
  </si>
  <si>
    <t>Frame voorzien van gelaste naden; bij voorkeur geen lasrupsen in het zicht, indien in het zicht dan glad afgewerkt.</t>
  </si>
  <si>
    <t>Zitting leverbaar in krasvast kunststof, leverbaar in een breed palet kleuren.</t>
  </si>
  <si>
    <t>3.3</t>
  </si>
  <si>
    <t>3.4</t>
  </si>
  <si>
    <t>Docentenbureau traditioneel:</t>
  </si>
  <si>
    <t>Frame RAL-9006</t>
  </si>
  <si>
    <t>Frame RAL-9006, zitting kunststof</t>
  </si>
  <si>
    <t xml:space="preserve">Meerprijs: zitting in kleur </t>
  </si>
  <si>
    <t>Frame RAL-9006, zitting hout, blank</t>
  </si>
  <si>
    <t>3.5</t>
  </si>
  <si>
    <t>3.6</t>
  </si>
  <si>
    <t>Zithoogte 76cm</t>
  </si>
  <si>
    <t>Blad standaard uitgevoerd in afmeting 140x70cm (BxD); leverbaar in afwijkende maatvoeringen.</t>
  </si>
  <si>
    <t>Frame voorzien van 2-ladig ladenblok, uitgevoerd in hout, naar keuze links of rechts gemonteerd.</t>
  </si>
  <si>
    <t>Meerprijs: ladenblok afsluitbaar</t>
  </si>
  <si>
    <t>Ladenblok optioneel afsluitbaar (meerprijs); naar keuze gelijk of ongelijksluitend, een loper is leverbaar (meerprijs).</t>
  </si>
  <si>
    <r>
      <t xml:space="preserve">Blad leverbaar in CPL / HPL multiplex (18mm kern), voorzien van meekleurende randafwerking </t>
    </r>
    <r>
      <rPr>
        <b/>
        <sz val="11"/>
        <rFont val="Calibri"/>
        <family val="2"/>
        <scheme val="minor"/>
      </rPr>
      <t>OF blank gelakt</t>
    </r>
    <r>
      <rPr>
        <sz val="11"/>
        <rFont val="Calibri"/>
        <family val="2"/>
        <scheme val="minor"/>
      </rPr>
      <t>, leverbaar in een breed palet design / kleuren. Standaard houtstructuur (licht).</t>
    </r>
  </si>
  <si>
    <t>Frame RAL-9006, blad houtstructuur (licht)</t>
  </si>
  <si>
    <t>4.6</t>
  </si>
  <si>
    <t>Ombouw en deuren leverbaar in ten minste gemelamineerd spaanplaat (18mm kern), voorzien van meekleurende randafwerking, leverbaar in een breed palet dessign / kleuren. Standaard houtstructuur (licht).</t>
  </si>
  <si>
    <t>Ladenkasten leverbaar ten behoeve van ca. 32, 16 of 8 A4 laden (laag) of 16, 8 of 4 A4 laden (hoog), een combinatie daarvan of een combinatie van laden en legborden.</t>
  </si>
  <si>
    <t>NOTE: het door u aan te bieden meubilair dient te voldoen aan de gestelde eisen en de in het Prijzenblad vermelde specifieke uitvoering(en).</t>
  </si>
  <si>
    <t>Docentenbureau traditioneel (v.v. 2-ladig ladenblok), blad 140x70cm</t>
  </si>
  <si>
    <t>Laden leverbaar in A4 formaat, ten minste in twee hoogtematen (hoog ca. 15cm / laag ca. 7,5cm), laden voorzien van mogelijkheid tot personaliseren.</t>
  </si>
  <si>
    <t>Houtstructuur (licht), verrijdbaar</t>
  </si>
  <si>
    <t>Vakkenkast, v.v. vaste tussenwand verticaal, links en rechts voorzien van 2x2 verstelbare legborden.</t>
  </si>
  <si>
    <t>7.2</t>
  </si>
  <si>
    <t>7.3</t>
  </si>
  <si>
    <t>Schuifdeurkast, v.v. vaste tussenwand verticaal, links en rechts voorzien van 2x2 verstelbare legborden.</t>
  </si>
  <si>
    <t>7.4</t>
  </si>
  <si>
    <t>7.5</t>
  </si>
  <si>
    <t>Ladenkasten, vakkenkast en schuifdeurkast leverbaar in gelijke afmeting</t>
  </si>
  <si>
    <t>Overige merken / leveranciers, buiten assortiment Inschrijver, levering via Inschrijver</t>
  </si>
  <si>
    <t>Ladenkast, t.b.v. 4 rijen laden verticaal, t.b.v. (4x 8) 32 A4 laden (laag); inclusief laden</t>
  </si>
  <si>
    <t>Ladenkast, t.b.v. 4 rijen laden verticaal, t.b.v. (2x 4) 8 A4 laden (hoog) en (2x 8) 16 A4 laden (laag); inclusief laden</t>
  </si>
  <si>
    <t>Ladenkast, t.b.v. 2 rijen laden verticaal, t.b.v. (2x 8) 16 A4 laden (laag), midden v.v. 2 verstelbare legborden; inclusief laden</t>
  </si>
  <si>
    <t>Leerlingtafel C-poot, blad 70x50cm, voorzien van 2x A4 lade op geleiders</t>
  </si>
  <si>
    <t>Inschrijver dient de gevraagde leerlingstoelen t.b.v. op gelijke hoogte zitten te kunnen leveren in 4-poots (eis 12 t/m 18) OF C-poots (eis 19 t/m 25) frame (NvI-16).</t>
  </si>
  <si>
    <t>Leerlingstoel 4-poot OF C-poot frame, t.b.v. tafelhoogte C3 / 59cm, geschikt voor hoogtemaat B2 (voorzien van voetensteun).</t>
  </si>
  <si>
    <t>Leerlingstoel 4-poot OF C-poot frame, t.b.v. tafelhoogte C3 / 59cm, geschikt voor hoogtemaat C3 (zonder voetensteun).</t>
  </si>
  <si>
    <t>Leerlingstoel 4-poot OF C-poot frame, t.b.v. tafelhoogte F6 / 76cm, geschikt voor hoogtemaat D4 (voorzien van voetensteun).</t>
  </si>
  <si>
    <t>Leerlingstoel 4-poot OF C-poot frame, t.b.v. tafelhoogte F6 / 76cm, geschikt voor hoogtemaat E5 (voorzien van voetensteun).</t>
  </si>
  <si>
    <t>Leerlingstoel 4-poot OF C-poot frame, t.b.v. tafelhoogte F6 / 76cm, geschikt voor hoogtemaat F6 (zonder voetensteun).</t>
  </si>
  <si>
    <t>Inschrijfbiljet [versie 3]</t>
  </si>
  <si>
    <r>
      <t xml:space="preserve">Docentenbureau zithoogte (verstelbaar), </t>
    </r>
    <r>
      <rPr>
        <sz val="11"/>
        <color rgb="FF0070C0"/>
        <rFont val="Calibri"/>
        <family val="2"/>
        <scheme val="minor"/>
      </rPr>
      <t>blad 140x80cm OF blad 140x70cm</t>
    </r>
  </si>
  <si>
    <r>
      <t xml:space="preserve">Docentenbureau zit-/stahoogte (verstelbaar), </t>
    </r>
    <r>
      <rPr>
        <sz val="11"/>
        <color rgb="FF0070C0"/>
        <rFont val="Calibri"/>
        <family val="2"/>
        <scheme val="minor"/>
      </rPr>
      <t>blad 140x80cm OF blad 140x70cm</t>
    </r>
  </si>
  <si>
    <r>
      <t xml:space="preserve">Blad standaard uitgevoerd in </t>
    </r>
    <r>
      <rPr>
        <strike/>
        <sz val="11"/>
        <rFont val="Calibri"/>
        <family val="2"/>
        <scheme val="minor"/>
      </rPr>
      <t>afmeting 140x80cm (BxD)</t>
    </r>
    <r>
      <rPr>
        <sz val="11"/>
        <rFont val="Calibri"/>
        <family val="2"/>
        <scheme val="minor"/>
      </rPr>
      <t xml:space="preserve">; leverbaar in afwijkende maatvoeringen. </t>
    </r>
    <r>
      <rPr>
        <strike/>
        <sz val="11"/>
        <rFont val="Calibri"/>
        <family val="2"/>
        <scheme val="minor"/>
      </rPr>
      <t>HERZIEN NvI-I = standaard uitgevoerd in afmeting 140x70cm (BxD)</t>
    </r>
    <r>
      <rPr>
        <sz val="11"/>
        <rFont val="Calibri"/>
        <family val="2"/>
        <scheme val="minor"/>
      </rPr>
      <t xml:space="preserve"> </t>
    </r>
    <r>
      <rPr>
        <sz val="11"/>
        <color rgb="FF0070C0"/>
        <rFont val="Calibri"/>
        <family val="2"/>
        <scheme val="minor"/>
      </rPr>
      <t>HERZIEN NvI-II = 140x80 OF 140x70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</si>
</sst>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23"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b/>
      <i/>
      <sz val="12"/>
      <name val="Calibri"/>
      <family val="2"/>
      <scheme val="minor"/>
    </font>
    <font>
      <i/>
      <sz val="11"/>
      <color theme="0"/>
      <name val="Calibri"/>
      <family val="2"/>
      <scheme val="minor"/>
    </font>
    <font>
      <u/>
      <sz val="11"/>
      <color theme="10"/>
      <name val="Calibri"/>
      <family val="2"/>
      <scheme val="minor"/>
    </font>
    <font>
      <sz val="11"/>
      <color rgb="FFFF0000"/>
      <name val="Calibri"/>
      <family val="2"/>
      <scheme val="minor"/>
    </font>
    <font>
      <sz val="16"/>
      <color theme="0"/>
      <name val="Calibri"/>
      <family val="2"/>
      <scheme val="minor"/>
    </font>
    <font>
      <b/>
      <sz val="11"/>
      <color rgb="FFFF0000"/>
      <name val="Calibri"/>
      <family val="2"/>
      <scheme val="minor"/>
    </font>
    <font>
      <i/>
      <sz val="11"/>
      <color theme="1"/>
      <name val="Calibri"/>
      <family val="2"/>
      <scheme val="minor"/>
    </font>
    <font>
      <sz val="11"/>
      <color rgb="FFFF0000"/>
      <name val="Calibri"/>
      <family val="2"/>
    </font>
    <font>
      <sz val="8"/>
      <name val="Calibri"/>
      <family val="2"/>
      <scheme val="minor"/>
    </font>
    <font>
      <strike/>
      <sz val="11"/>
      <name val="Calibri"/>
      <family val="2"/>
      <scheme val="minor"/>
    </font>
    <font>
      <sz val="11"/>
      <color rgb="FF0070C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14" fillId="0" borderId="0" applyNumberFormat="0" applyFill="0" applyBorder="0" applyAlignment="0" applyProtection="0"/>
  </cellStyleXfs>
  <cellXfs count="158">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0" fontId="10"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0" fontId="9"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20" xfId="0" applyFont="1" applyFill="1" applyBorder="1"/>
    <xf numFmtId="0" fontId="3" fillId="4" borderId="3" xfId="0" applyFont="1" applyFill="1" applyBorder="1" applyAlignment="1">
      <alignment horizontal="left"/>
    </xf>
    <xf numFmtId="0" fontId="3" fillId="4" borderId="21" xfId="0" applyFont="1" applyFill="1" applyBorder="1"/>
    <xf numFmtId="0" fontId="3" fillId="4" borderId="0" xfId="0" applyFont="1" applyFill="1" applyAlignment="1">
      <alignment horizontal="left"/>
    </xf>
    <xf numFmtId="0" fontId="3" fillId="4" borderId="22" xfId="0" applyFont="1" applyFill="1" applyBorder="1"/>
    <xf numFmtId="0" fontId="3" fillId="4" borderId="13" xfId="0" applyFont="1" applyFill="1" applyBorder="1" applyAlignment="1">
      <alignment horizontal="left"/>
    </xf>
    <xf numFmtId="0" fontId="9" fillId="4" borderId="0" xfId="0" applyFont="1" applyFill="1" applyAlignment="1">
      <alignment horizontal="center"/>
    </xf>
    <xf numFmtId="0" fontId="0" fillId="5" borderId="14" xfId="0" applyFill="1" applyBorder="1" applyAlignment="1" applyProtection="1">
      <alignment horizontal="center"/>
      <protection locked="0"/>
    </xf>
    <xf numFmtId="0" fontId="1" fillId="4" borderId="0" xfId="0" applyFont="1" applyFill="1" applyAlignment="1">
      <alignment horizontal="left"/>
    </xf>
    <xf numFmtId="0" fontId="2" fillId="4" borderId="1" xfId="0" applyFont="1" applyFill="1" applyBorder="1"/>
    <xf numFmtId="44" fontId="0" fillId="5" borderId="26" xfId="0" applyNumberFormat="1" applyFill="1" applyBorder="1" applyProtection="1">
      <protection locked="0"/>
    </xf>
    <xf numFmtId="10" fontId="0" fillId="5" borderId="26"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2" fillId="4" borderId="20" xfId="0" applyFont="1" applyFill="1" applyBorder="1"/>
    <xf numFmtId="0" fontId="13" fillId="4" borderId="22" xfId="0" applyFont="1" applyFill="1" applyBorder="1"/>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0" borderId="0" xfId="0" applyFont="1" applyAlignment="1">
      <alignment vertical="top" wrapText="1"/>
    </xf>
    <xf numFmtId="0" fontId="4" fillId="0" borderId="0" xfId="0" applyFont="1" applyAlignment="1">
      <alignment horizontal="left" vertical="center" wrapText="1"/>
    </xf>
    <xf numFmtId="0" fontId="2" fillId="4" borderId="0" xfId="0" applyFont="1" applyFill="1"/>
    <xf numFmtId="10" fontId="0" fillId="5" borderId="19" xfId="0" applyNumberFormat="1" applyFill="1" applyBorder="1" applyProtection="1">
      <protection locked="0"/>
    </xf>
    <xf numFmtId="0" fontId="16" fillId="4" borderId="0" xfId="0" applyFont="1" applyFill="1" applyAlignment="1">
      <alignment horizontal="right"/>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44" fontId="0" fillId="0" borderId="26" xfId="0" applyNumberFormat="1" applyBorder="1"/>
    <xf numFmtId="0" fontId="7" fillId="0" borderId="14" xfId="0" applyFont="1" applyBorder="1" applyAlignment="1">
      <alignment horizontal="center"/>
    </xf>
    <xf numFmtId="0" fontId="2" fillId="4" borderId="14" xfId="0" applyFont="1" applyFill="1" applyBorder="1"/>
    <xf numFmtId="0" fontId="3" fillId="4" borderId="14" xfId="0" applyFont="1" applyFill="1" applyBorder="1" applyAlignment="1">
      <alignment horizontal="center"/>
    </xf>
    <xf numFmtId="0" fontId="3" fillId="4" borderId="14" xfId="0" applyFont="1" applyFill="1" applyBorder="1" applyAlignment="1">
      <alignment wrapText="1"/>
    </xf>
    <xf numFmtId="44" fontId="3" fillId="4" borderId="14" xfId="0" applyNumberFormat="1" applyFont="1" applyFill="1" applyBorder="1"/>
    <xf numFmtId="0" fontId="7" fillId="0" borderId="14" xfId="0" applyFont="1" applyBorder="1"/>
    <xf numFmtId="0" fontId="7" fillId="3" borderId="14" xfId="0" applyFont="1" applyFill="1" applyBorder="1" applyAlignment="1">
      <alignment horizontal="center"/>
    </xf>
    <xf numFmtId="0" fontId="7" fillId="0" borderId="14" xfId="0" applyFont="1" applyBorder="1" applyAlignment="1">
      <alignment wrapText="1"/>
    </xf>
    <xf numFmtId="0" fontId="7" fillId="0" borderId="19" xfId="0" applyFont="1" applyBorder="1"/>
    <xf numFmtId="0" fontId="7" fillId="3" borderId="18" xfId="0" applyFont="1" applyFill="1" applyBorder="1" applyAlignment="1">
      <alignment horizontal="center"/>
    </xf>
    <xf numFmtId="0" fontId="7" fillId="0" borderId="19" xfId="0" applyFont="1" applyBorder="1" applyAlignment="1">
      <alignment wrapText="1"/>
    </xf>
    <xf numFmtId="44" fontId="0" fillId="0" borderId="19" xfId="0" applyNumberFormat="1" applyBorder="1"/>
    <xf numFmtId="43" fontId="0" fillId="3" borderId="19" xfId="0" applyNumberFormat="1" applyFill="1" applyBorder="1"/>
    <xf numFmtId="0" fontId="3" fillId="4" borderId="3" xfId="0" applyFont="1" applyFill="1" applyBorder="1" applyAlignment="1">
      <alignment wrapText="1"/>
    </xf>
    <xf numFmtId="0" fontId="3" fillId="4" borderId="13" xfId="0" applyFont="1" applyFill="1" applyBorder="1" applyAlignment="1">
      <alignment wrapText="1"/>
    </xf>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3" xfId="0" applyFill="1" applyBorder="1" applyAlignment="1">
      <alignment horizontal="left"/>
    </xf>
    <xf numFmtId="0" fontId="0" fillId="2" borderId="24" xfId="0" applyFill="1" applyBorder="1" applyAlignment="1">
      <alignment horizontal="left"/>
    </xf>
    <xf numFmtId="0" fontId="0" fillId="2" borderId="25" xfId="0" applyFill="1" applyBorder="1" applyAlignment="1">
      <alignment horizontal="left"/>
    </xf>
    <xf numFmtId="0" fontId="1" fillId="4" borderId="30" xfId="0" applyFont="1" applyFill="1" applyBorder="1" applyAlignment="1">
      <alignment horizontal="left" wrapText="1"/>
    </xf>
    <xf numFmtId="0" fontId="1" fillId="4" borderId="31" xfId="0" applyFont="1" applyFill="1" applyBorder="1" applyAlignment="1">
      <alignment horizontal="left" wrapText="1"/>
    </xf>
    <xf numFmtId="0" fontId="1" fillId="4" borderId="32" xfId="0" applyFont="1" applyFill="1" applyBorder="1" applyAlignment="1">
      <alignment horizontal="left" wrapText="1"/>
    </xf>
    <xf numFmtId="0" fontId="1" fillId="4" borderId="1" xfId="0" applyFont="1" applyFill="1" applyBorder="1" applyAlignment="1">
      <alignment horizontal="center"/>
    </xf>
    <xf numFmtId="0" fontId="18" fillId="5" borderId="14" xfId="0" applyFont="1" applyFill="1" applyBorder="1" applyAlignment="1" applyProtection="1">
      <alignment wrapText="1"/>
      <protection locked="0"/>
    </xf>
    <xf numFmtId="0" fontId="8" fillId="0" borderId="0" xfId="0" applyFont="1"/>
    <xf numFmtId="0" fontId="7" fillId="0" borderId="0" xfId="0" applyFont="1"/>
    <xf numFmtId="0" fontId="4" fillId="0" borderId="0" xfId="0" applyFont="1" applyAlignment="1">
      <alignment wrapText="1"/>
    </xf>
    <xf numFmtId="43" fontId="0" fillId="3" borderId="26" xfId="0" applyNumberFormat="1" applyFill="1" applyBorder="1"/>
    <xf numFmtId="0" fontId="12" fillId="4" borderId="14" xfId="0" applyFont="1" applyFill="1" applyBorder="1" applyAlignment="1">
      <alignment horizontal="center"/>
    </xf>
    <xf numFmtId="0" fontId="3" fillId="4" borderId="27" xfId="0" applyFont="1" applyFill="1" applyBorder="1"/>
    <xf numFmtId="43" fontId="3" fillId="4" borderId="20" xfId="0" applyNumberFormat="1" applyFont="1" applyFill="1" applyBorder="1" applyAlignment="1">
      <alignment horizontal="left"/>
    </xf>
    <xf numFmtId="43" fontId="3" fillId="4" borderId="27" xfId="0" applyNumberFormat="1" applyFont="1" applyFill="1" applyBorder="1"/>
    <xf numFmtId="0" fontId="3" fillId="4" borderId="29" xfId="0" applyFont="1" applyFill="1" applyBorder="1"/>
    <xf numFmtId="43" fontId="3" fillId="4" borderId="21" xfId="0" applyNumberFormat="1" applyFont="1" applyFill="1" applyBorder="1" applyAlignment="1">
      <alignment horizontal="left"/>
    </xf>
    <xf numFmtId="43" fontId="3" fillId="4" borderId="29" xfId="0" applyNumberFormat="1" applyFont="1" applyFill="1" applyBorder="1"/>
    <xf numFmtId="0" fontId="3" fillId="4" borderId="28" xfId="0" applyFont="1" applyFill="1" applyBorder="1"/>
    <xf numFmtId="43" fontId="3" fillId="4" borderId="22" xfId="0" applyNumberFormat="1" applyFont="1" applyFill="1" applyBorder="1" applyAlignment="1">
      <alignment horizontal="left"/>
    </xf>
    <xf numFmtId="43" fontId="3" fillId="4" borderId="28" xfId="0" applyNumberFormat="1" applyFont="1" applyFill="1" applyBorder="1"/>
    <xf numFmtId="0" fontId="11" fillId="0" borderId="0" xfId="0" applyFont="1"/>
    <xf numFmtId="49" fontId="4" fillId="0" borderId="0" xfId="0" applyNumberFormat="1" applyFont="1" applyAlignment="1">
      <alignment horizontal="justify" vertical="center"/>
    </xf>
    <xf numFmtId="49" fontId="4" fillId="0" borderId="0" xfId="0" applyNumberFormat="1" applyFont="1" applyAlignment="1">
      <alignment horizontal="justify" vertical="center" wrapText="1"/>
    </xf>
    <xf numFmtId="0" fontId="5" fillId="0" borderId="0" xfId="0" applyFont="1" applyAlignment="1">
      <alignment wrapText="1"/>
    </xf>
    <xf numFmtId="0" fontId="19" fillId="0" borderId="0" xfId="0" applyFont="1"/>
    <xf numFmtId="0" fontId="15" fillId="0" borderId="0" xfId="0" applyFont="1"/>
    <xf numFmtId="0" fontId="17" fillId="0" borderId="0" xfId="0" applyFont="1"/>
    <xf numFmtId="0" fontId="15" fillId="0" borderId="0" xfId="0" applyFont="1" applyAlignment="1">
      <alignment horizontal="left"/>
    </xf>
    <xf numFmtId="0" fontId="19" fillId="0" borderId="0" xfId="0" applyFont="1" applyAlignment="1">
      <alignment horizontal="left" vertical="justify"/>
    </xf>
    <xf numFmtId="0" fontId="7" fillId="0" borderId="0" xfId="0" applyFont="1" applyAlignment="1">
      <alignment wrapText="1"/>
    </xf>
    <xf numFmtId="0" fontId="2" fillId="4" borderId="13" xfId="0" applyFont="1" applyFill="1" applyBorder="1"/>
    <xf numFmtId="0" fontId="7" fillId="0" borderId="18" xfId="0" applyFont="1" applyBorder="1"/>
    <xf numFmtId="0" fontId="2" fillId="4" borderId="3" xfId="0" applyFont="1" applyFill="1" applyBorder="1"/>
    <xf numFmtId="0" fontId="15" fillId="4" borderId="0" xfId="0" applyFont="1" applyFill="1"/>
    <xf numFmtId="0" fontId="13" fillId="4" borderId="13" xfId="0" applyFont="1" applyFill="1" applyBorder="1"/>
    <xf numFmtId="0" fontId="7" fillId="0" borderId="26" xfId="0" applyFont="1" applyBorder="1"/>
    <xf numFmtId="0" fontId="1" fillId="4" borderId="21" xfId="0" applyFont="1" applyFill="1" applyBorder="1"/>
    <xf numFmtId="0" fontId="7" fillId="0" borderId="26" xfId="0" applyFont="1" applyBorder="1" applyAlignment="1">
      <alignment horizontal="center"/>
    </xf>
    <xf numFmtId="44" fontId="7" fillId="0" borderId="14" xfId="0" applyNumberFormat="1" applyFont="1" applyBorder="1"/>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0" fontId="1" fillId="4" borderId="10" xfId="1" applyFont="1" applyFill="1" applyBorder="1" applyAlignment="1" applyProtection="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1"/>
  <sheetViews>
    <sheetView showGridLines="0" tabSelected="1" zoomScale="85" zoomScaleNormal="85" zoomScaleSheetLayoutView="100" workbookViewId="0">
      <pane ySplit="1" topLeftCell="A2" activePane="bottomLeft" state="frozen"/>
      <selection activeCell="B36" sqref="B36"/>
      <selection pane="bottomLeft" activeCell="D18" sqref="D18:G18"/>
    </sheetView>
  </sheetViews>
  <sheetFormatPr defaultColWidth="9.140625" defaultRowHeight="0" customHeight="1" zeroHeight="1" x14ac:dyDescent="0.25"/>
  <cols>
    <col min="1" max="1" width="2.42578125" customWidth="1"/>
    <col min="2" max="2" width="48.140625" style="94"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92" t="s">
        <v>265</v>
      </c>
      <c r="C1" s="93"/>
      <c r="D1" s="93"/>
      <c r="E1" s="93"/>
      <c r="F1" s="93"/>
      <c r="G1" s="93"/>
    </row>
    <row r="2" spans="1:7" ht="15" x14ac:dyDescent="0.25">
      <c r="A2" s="14"/>
    </row>
    <row r="3" spans="1:7" ht="15" x14ac:dyDescent="0.25">
      <c r="A3" s="14"/>
      <c r="B3" s="95" t="s">
        <v>32</v>
      </c>
      <c r="D3" s="136" t="s">
        <v>177</v>
      </c>
      <c r="E3" s="137"/>
      <c r="F3" s="137"/>
      <c r="G3" s="138"/>
    </row>
    <row r="4" spans="1:7" ht="15" x14ac:dyDescent="0.25">
      <c r="A4" s="14"/>
      <c r="B4" s="96" t="s">
        <v>33</v>
      </c>
      <c r="D4" s="148" t="s">
        <v>176</v>
      </c>
      <c r="E4" s="149"/>
      <c r="F4" s="149"/>
      <c r="G4" s="150"/>
    </row>
    <row r="5" spans="1:7" ht="15" x14ac:dyDescent="0.25">
      <c r="A5" s="14"/>
    </row>
    <row r="6" spans="1:7" ht="15" x14ac:dyDescent="0.25">
      <c r="A6" s="14"/>
      <c r="B6" s="95" t="s">
        <v>62</v>
      </c>
      <c r="D6" s="136" t="s">
        <v>178</v>
      </c>
      <c r="E6" s="137"/>
      <c r="F6" s="137"/>
      <c r="G6" s="138"/>
    </row>
    <row r="7" spans="1:7" ht="15" x14ac:dyDescent="0.25">
      <c r="A7" s="14"/>
      <c r="B7" s="97" t="s">
        <v>63</v>
      </c>
      <c r="D7" s="139" t="s">
        <v>179</v>
      </c>
      <c r="E7" s="140"/>
      <c r="F7" s="140"/>
      <c r="G7" s="141"/>
    </row>
    <row r="8" spans="1:7" ht="15" x14ac:dyDescent="0.25">
      <c r="A8" s="14"/>
      <c r="B8" s="96" t="s">
        <v>34</v>
      </c>
      <c r="D8" s="148" t="s">
        <v>180</v>
      </c>
      <c r="E8" s="149"/>
      <c r="F8" s="149"/>
      <c r="G8" s="150"/>
    </row>
    <row r="9" spans="1:7" ht="15" x14ac:dyDescent="0.25">
      <c r="A9" s="14"/>
    </row>
    <row r="10" spans="1:7" ht="15" x14ac:dyDescent="0.25">
      <c r="A10" s="14"/>
      <c r="B10" s="95" t="s">
        <v>56</v>
      </c>
      <c r="D10" s="136" t="s">
        <v>57</v>
      </c>
      <c r="E10" s="137"/>
      <c r="F10" s="137"/>
      <c r="G10" s="138"/>
    </row>
    <row r="11" spans="1:7" ht="15" x14ac:dyDescent="0.25">
      <c r="A11" s="14"/>
      <c r="B11" s="97" t="s">
        <v>4</v>
      </c>
      <c r="D11" s="139" t="s">
        <v>58</v>
      </c>
      <c r="E11" s="140"/>
      <c r="F11" s="140"/>
      <c r="G11" s="141"/>
    </row>
    <row r="12" spans="1:7" ht="15" x14ac:dyDescent="0.25">
      <c r="A12" s="14"/>
      <c r="B12" s="97" t="s">
        <v>60</v>
      </c>
      <c r="D12" s="98" t="s">
        <v>71</v>
      </c>
      <c r="E12" s="99"/>
      <c r="F12" s="99"/>
      <c r="G12" s="100"/>
    </row>
    <row r="13" spans="1:7" ht="15" x14ac:dyDescent="0.25">
      <c r="A13" s="14"/>
      <c r="B13" s="96" t="s">
        <v>61</v>
      </c>
      <c r="D13" s="157" t="s">
        <v>59</v>
      </c>
      <c r="E13" s="149"/>
      <c r="F13" s="149"/>
      <c r="G13" s="150"/>
    </row>
    <row r="14" spans="1:7" ht="15" x14ac:dyDescent="0.25">
      <c r="A14" s="14"/>
    </row>
    <row r="15" spans="1:7" ht="15" x14ac:dyDescent="0.25">
      <c r="A15" s="14"/>
      <c r="B15" s="95" t="s">
        <v>0</v>
      </c>
      <c r="D15" s="151"/>
      <c r="E15" s="152"/>
      <c r="F15" s="152"/>
      <c r="G15" s="153"/>
    </row>
    <row r="16" spans="1:7" ht="15" x14ac:dyDescent="0.25">
      <c r="A16" s="14"/>
      <c r="B16" s="97" t="s">
        <v>1</v>
      </c>
      <c r="D16" s="154"/>
      <c r="E16" s="155"/>
      <c r="F16" s="155"/>
      <c r="G16" s="156"/>
    </row>
    <row r="17" spans="1:7" ht="15" x14ac:dyDescent="0.25">
      <c r="A17" s="14"/>
      <c r="B17" s="97" t="s">
        <v>2</v>
      </c>
      <c r="D17" s="154"/>
      <c r="E17" s="155"/>
      <c r="F17" s="155"/>
      <c r="G17" s="156"/>
    </row>
    <row r="18" spans="1:7" ht="15" x14ac:dyDescent="0.25">
      <c r="A18" s="14"/>
      <c r="B18" s="97" t="s">
        <v>3</v>
      </c>
      <c r="D18" s="154"/>
      <c r="E18" s="155"/>
      <c r="F18" s="155"/>
      <c r="G18" s="156"/>
    </row>
    <row r="19" spans="1:7" ht="15" x14ac:dyDescent="0.25">
      <c r="A19" s="14"/>
      <c r="B19" s="97" t="s">
        <v>4</v>
      </c>
      <c r="D19" s="154"/>
      <c r="E19" s="155"/>
      <c r="F19" s="155"/>
      <c r="G19" s="156"/>
    </row>
    <row r="20" spans="1:7" ht="15" x14ac:dyDescent="0.25">
      <c r="A20" s="14"/>
      <c r="B20" s="97" t="s">
        <v>5</v>
      </c>
      <c r="D20" s="154"/>
      <c r="E20" s="155"/>
      <c r="F20" s="155"/>
      <c r="G20" s="156"/>
    </row>
    <row r="21" spans="1:7" ht="15" x14ac:dyDescent="0.25">
      <c r="A21" s="14"/>
      <c r="B21" s="96" t="s">
        <v>4</v>
      </c>
      <c r="D21" s="142"/>
      <c r="E21" s="143"/>
      <c r="F21" s="143"/>
      <c r="G21" s="144"/>
    </row>
    <row r="22" spans="1:7" ht="15" x14ac:dyDescent="0.25">
      <c r="A22" s="14"/>
      <c r="B22" s="12"/>
    </row>
    <row r="23" spans="1:7" ht="15" x14ac:dyDescent="0.25">
      <c r="A23" s="14"/>
      <c r="B23" s="95" t="s">
        <v>6</v>
      </c>
      <c r="D23" s="151"/>
      <c r="E23" s="152"/>
      <c r="F23" s="152"/>
      <c r="G23" s="153"/>
    </row>
    <row r="24" spans="1:7" ht="15" x14ac:dyDescent="0.25">
      <c r="A24" s="14"/>
      <c r="B24" s="97" t="s">
        <v>4</v>
      </c>
      <c r="D24" s="15"/>
      <c r="E24" s="16"/>
      <c r="F24" s="16"/>
      <c r="G24" s="17"/>
    </row>
    <row r="25" spans="1:7" ht="15" x14ac:dyDescent="0.25">
      <c r="A25" s="14"/>
      <c r="B25" s="97" t="s">
        <v>7</v>
      </c>
      <c r="D25" s="145"/>
      <c r="E25" s="146"/>
      <c r="F25" s="146"/>
      <c r="G25" s="147"/>
    </row>
    <row r="26" spans="1:7" ht="15" x14ac:dyDescent="0.25">
      <c r="A26" s="14"/>
      <c r="B26" s="97" t="s">
        <v>60</v>
      </c>
      <c r="D26" s="145"/>
      <c r="E26" s="146"/>
      <c r="F26" s="146"/>
      <c r="G26" s="147"/>
    </row>
    <row r="27" spans="1:7" ht="15" x14ac:dyDescent="0.25">
      <c r="A27" s="14"/>
      <c r="B27" s="96" t="s">
        <v>61</v>
      </c>
      <c r="D27" s="142"/>
      <c r="E27" s="143"/>
      <c r="F27" s="143"/>
      <c r="G27" s="144"/>
    </row>
    <row r="28" spans="1:7" ht="15" x14ac:dyDescent="0.25">
      <c r="A28" s="14"/>
    </row>
    <row r="29" spans="1:7" ht="15" x14ac:dyDescent="0.25">
      <c r="A29" s="14"/>
      <c r="B29" s="101"/>
      <c r="C29" s="93"/>
      <c r="D29" s="93"/>
      <c r="E29" s="93"/>
      <c r="F29" s="93"/>
      <c r="G29" s="93"/>
    </row>
    <row r="30" spans="1:7" ht="15"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sheetProtection algorithmName="SHA-512" hashValue="1+di9Cgm6L6mbupIsifaEhqjxhEcImsnzgRc/GEl6RIRYj7VpGbTToTYJb3ij3pgvQ+JW/LcB0Z91EEWUK1cwQ==" saltValue="z8wRF3Hx0e+scpDaC8zDEQ==" spinCount="100000" sheet="1" objects="1" scenarios="1"/>
  <mergeCells count="19">
    <mergeCell ref="D13:G13"/>
    <mergeCell ref="D17:G17"/>
    <mergeCell ref="D18:G18"/>
    <mergeCell ref="D3:G3"/>
    <mergeCell ref="D6:G6"/>
    <mergeCell ref="D7:G7"/>
    <mergeCell ref="D27:G27"/>
    <mergeCell ref="D26:G26"/>
    <mergeCell ref="D4:G4"/>
    <mergeCell ref="D8:G8"/>
    <mergeCell ref="D21:G21"/>
    <mergeCell ref="D23:G23"/>
    <mergeCell ref="D19:G19"/>
    <mergeCell ref="D20:G20"/>
    <mergeCell ref="D25:G25"/>
    <mergeCell ref="D15:G15"/>
    <mergeCell ref="D16:G16"/>
    <mergeCell ref="D10:G10"/>
    <mergeCell ref="D11:G11"/>
  </mergeCells>
  <hyperlinks>
    <hyperlink ref="D13" r:id="rId1" xr:uid="{ABDA7E26-6E08-4EC0-B693-2CF96833CA83}"/>
  </hyperlinks>
  <pageMargins left="0.7" right="0.7" top="0.75" bottom="0.75" header="0.3" footer="0.3"/>
  <pageSetup paperSize="9" scale="82"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31</v>
      </c>
      <c r="C1" s="47"/>
      <c r="D1" s="32"/>
      <c r="E1" s="20"/>
      <c r="F1" s="21"/>
      <c r="G1" s="20"/>
      <c r="H1" s="22"/>
      <c r="I1" s="23" t="str" cm="1">
        <f t="array" ref="I1:L1">'Algemene gegevens'!D3:G3</f>
        <v>Europees openbare aanbesteding Schoolmeubilair</v>
      </c>
      <c r="J1" s="13">
        <v>0</v>
      </c>
      <c r="K1" s="13">
        <v>0</v>
      </c>
      <c r="L1" s="13">
        <v>0</v>
      </c>
    </row>
    <row r="2" spans="1:12" x14ac:dyDescent="0.25">
      <c r="A2" s="14"/>
    </row>
    <row r="3" spans="1:12" ht="15.75" x14ac:dyDescent="0.25">
      <c r="A3" s="14"/>
      <c r="B3" s="27" t="s">
        <v>29</v>
      </c>
      <c r="C3" s="24" t="s">
        <v>28</v>
      </c>
      <c r="D3" s="27" t="s">
        <v>8</v>
      </c>
      <c r="E3" s="25" t="s">
        <v>25</v>
      </c>
      <c r="F3" s="26" t="s">
        <v>24</v>
      </c>
      <c r="G3" s="25" t="s">
        <v>23</v>
      </c>
      <c r="H3" s="27" t="s">
        <v>16</v>
      </c>
      <c r="I3" s="24" t="s">
        <v>15</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30</v>
      </c>
      <c r="G42" s="28"/>
      <c r="H42" s="30">
        <f>SUM(H4:H41)</f>
        <v>0</v>
      </c>
      <c r="I42" s="42"/>
    </row>
    <row r="43" spans="1:9" ht="18" customHeight="1" x14ac:dyDescent="0.25">
      <c r="A43" s="14"/>
      <c r="B43" s="43"/>
      <c r="C43" s="31"/>
      <c r="D43" s="32"/>
      <c r="E43" s="32"/>
      <c r="F43" s="31" t="s">
        <v>26</v>
      </c>
      <c r="G43" s="31"/>
      <c r="H43" s="33">
        <f>(H42*1.21)-H42</f>
        <v>0</v>
      </c>
      <c r="I43" s="44"/>
    </row>
    <row r="44" spans="1:9" ht="18" customHeight="1" x14ac:dyDescent="0.25">
      <c r="A44" s="14"/>
      <c r="B44" s="45"/>
      <c r="C44" s="34"/>
      <c r="D44" s="35"/>
      <c r="E44" s="35"/>
      <c r="F44" s="34" t="s">
        <v>27</v>
      </c>
      <c r="G44" s="34"/>
      <c r="H44" s="36">
        <f>H42+H43</f>
        <v>0</v>
      </c>
      <c r="I44" s="46"/>
    </row>
  </sheetData>
  <sheetProtection algorithmName="SHA-512" hashValue="29qrlXw8xvPtJQ2JST62T7B271NQkYSQHhXr6iPresWqeFENvoz7PlFt9tiJ6PaYk/uOxxEuyNG10PY0Zcq/gw==" saltValue="QoDutk7YMRE6uF14M2Nzt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B36" sqref="B36"/>
      <selection pane="bottomLeft" activeCell="B32" sqref="B32"/>
    </sheetView>
  </sheetViews>
  <sheetFormatPr defaultRowHeight="15" x14ac:dyDescent="0.25"/>
  <cols>
    <col min="1" max="1" width="3.7109375" style="12" customWidth="1"/>
    <col min="2" max="2" width="219.140625" style="59" customWidth="1"/>
  </cols>
  <sheetData>
    <row r="1" spans="1:7" ht="25.5" customHeight="1" x14ac:dyDescent="0.35">
      <c r="A1" s="60"/>
      <c r="B1" s="61" t="s">
        <v>40</v>
      </c>
    </row>
    <row r="2" spans="1:7" x14ac:dyDescent="0.25">
      <c r="A2" s="49">
        <v>1</v>
      </c>
      <c r="B2" s="62" t="s">
        <v>22</v>
      </c>
    </row>
    <row r="3" spans="1:7" x14ac:dyDescent="0.25">
      <c r="A3" s="49">
        <v>2</v>
      </c>
      <c r="B3" s="62" t="s">
        <v>9</v>
      </c>
    </row>
    <row r="4" spans="1:7" x14ac:dyDescent="0.25">
      <c r="A4" s="49">
        <v>3</v>
      </c>
      <c r="B4" s="62" t="s">
        <v>10</v>
      </c>
    </row>
    <row r="5" spans="1:7" x14ac:dyDescent="0.25">
      <c r="A5" s="49">
        <v>4</v>
      </c>
      <c r="B5" s="63" t="s">
        <v>70</v>
      </c>
    </row>
    <row r="6" spans="1:7" x14ac:dyDescent="0.25">
      <c r="A6" s="49">
        <v>5</v>
      </c>
      <c r="B6" s="62" t="s">
        <v>78</v>
      </c>
    </row>
    <row r="7" spans="1:7" x14ac:dyDescent="0.25">
      <c r="A7" s="49">
        <v>6</v>
      </c>
      <c r="B7" s="62" t="s">
        <v>11</v>
      </c>
    </row>
    <row r="8" spans="1:7" x14ac:dyDescent="0.25">
      <c r="A8" s="49">
        <v>7</v>
      </c>
      <c r="B8" s="62" t="s">
        <v>18</v>
      </c>
    </row>
    <row r="9" spans="1:7" x14ac:dyDescent="0.25">
      <c r="A9" s="49">
        <v>8</v>
      </c>
      <c r="B9" s="62" t="s">
        <v>68</v>
      </c>
    </row>
    <row r="10" spans="1:7" x14ac:dyDescent="0.25">
      <c r="A10" s="49">
        <v>9</v>
      </c>
      <c r="B10" s="64" t="s">
        <v>17</v>
      </c>
    </row>
    <row r="11" spans="1:7" x14ac:dyDescent="0.25">
      <c r="A11" s="49">
        <v>10</v>
      </c>
      <c r="B11" s="62" t="s">
        <v>12</v>
      </c>
    </row>
    <row r="12" spans="1:7" x14ac:dyDescent="0.25">
      <c r="A12" s="49">
        <v>11</v>
      </c>
      <c r="B12" s="62" t="s">
        <v>13</v>
      </c>
    </row>
    <row r="13" spans="1:7" x14ac:dyDescent="0.25">
      <c r="A13" s="49">
        <v>12</v>
      </c>
      <c r="B13" s="62" t="s">
        <v>14</v>
      </c>
      <c r="C13" s="65"/>
      <c r="D13" s="65"/>
      <c r="E13" s="65"/>
      <c r="F13" s="65"/>
      <c r="G13" s="65"/>
    </row>
    <row r="14" spans="1:7" x14ac:dyDescent="0.25">
      <c r="A14" s="49">
        <v>13</v>
      </c>
      <c r="B14" s="66" t="s">
        <v>19</v>
      </c>
    </row>
    <row r="15" spans="1:7" x14ac:dyDescent="0.25">
      <c r="A15" s="49">
        <v>14</v>
      </c>
      <c r="B15" s="105" t="s">
        <v>39</v>
      </c>
    </row>
    <row r="16" spans="1:7" x14ac:dyDescent="0.25">
      <c r="A16" s="49">
        <v>15</v>
      </c>
      <c r="B16" s="105" t="s">
        <v>21</v>
      </c>
    </row>
    <row r="17" spans="1:7" x14ac:dyDescent="0.25">
      <c r="A17" s="49">
        <v>16</v>
      </c>
      <c r="B17" s="105" t="s">
        <v>20</v>
      </c>
    </row>
    <row r="18" spans="1:7" ht="30" x14ac:dyDescent="0.25">
      <c r="A18" s="49">
        <v>17</v>
      </c>
      <c r="B18" s="126" t="s">
        <v>109</v>
      </c>
      <c r="C18" s="66"/>
      <c r="D18" s="66"/>
      <c r="E18" s="66"/>
      <c r="F18" s="66"/>
      <c r="G18" s="66"/>
    </row>
    <row r="19" spans="1:7" ht="30" x14ac:dyDescent="0.25">
      <c r="A19" s="49">
        <v>18</v>
      </c>
      <c r="B19" s="59" t="s">
        <v>45</v>
      </c>
    </row>
    <row r="20" spans="1:7" ht="45" x14ac:dyDescent="0.25">
      <c r="A20" s="49">
        <v>19</v>
      </c>
      <c r="B20" s="59" t="s">
        <v>46</v>
      </c>
    </row>
    <row r="21" spans="1:7" ht="30" x14ac:dyDescent="0.25">
      <c r="A21" s="49">
        <v>20</v>
      </c>
      <c r="B21" s="59" t="s">
        <v>185</v>
      </c>
    </row>
    <row r="22" spans="1:7" ht="30" x14ac:dyDescent="0.25">
      <c r="A22" s="49">
        <v>21</v>
      </c>
      <c r="B22" s="59" t="s">
        <v>47</v>
      </c>
    </row>
    <row r="23" spans="1:7" ht="30" x14ac:dyDescent="0.25">
      <c r="A23" s="49">
        <v>22</v>
      </c>
      <c r="B23" s="126" t="s">
        <v>186</v>
      </c>
    </row>
    <row r="24" spans="1:7" x14ac:dyDescent="0.25">
      <c r="A24" s="49">
        <v>23</v>
      </c>
      <c r="B24" s="59" t="s">
        <v>48</v>
      </c>
    </row>
    <row r="25" spans="1:7" ht="30" x14ac:dyDescent="0.25">
      <c r="A25" s="49">
        <v>24</v>
      </c>
      <c r="B25" s="59" t="s">
        <v>83</v>
      </c>
    </row>
    <row r="26" spans="1:7" x14ac:dyDescent="0.25">
      <c r="A26" s="49">
        <v>25</v>
      </c>
      <c r="B26" s="59" t="s">
        <v>49</v>
      </c>
    </row>
    <row r="27" spans="1:7" ht="45" x14ac:dyDescent="0.25">
      <c r="A27" s="49">
        <v>26</v>
      </c>
      <c r="B27" s="59" t="s">
        <v>50</v>
      </c>
    </row>
    <row r="28" spans="1:7" ht="30" x14ac:dyDescent="0.25">
      <c r="A28" s="49">
        <v>27</v>
      </c>
      <c r="B28" s="59" t="s">
        <v>51</v>
      </c>
    </row>
    <row r="29" spans="1:7" x14ac:dyDescent="0.25">
      <c r="A29" s="49">
        <v>28</v>
      </c>
      <c r="B29" s="59" t="s">
        <v>52</v>
      </c>
    </row>
    <row r="30" spans="1:7" ht="30" x14ac:dyDescent="0.25">
      <c r="A30" s="49">
        <v>29</v>
      </c>
      <c r="B30" s="59" t="s">
        <v>79</v>
      </c>
    </row>
    <row r="31" spans="1:7" ht="30" x14ac:dyDescent="0.25">
      <c r="A31" s="49">
        <v>30</v>
      </c>
      <c r="B31" s="59" t="s">
        <v>53</v>
      </c>
    </row>
    <row r="32" spans="1:7" x14ac:dyDescent="0.25">
      <c r="A32" s="49">
        <v>31</v>
      </c>
      <c r="B32" s="59" t="s">
        <v>54</v>
      </c>
    </row>
    <row r="33" spans="1:2" x14ac:dyDescent="0.25">
      <c r="A33" s="49">
        <v>32</v>
      </c>
      <c r="B33" s="59" t="s">
        <v>55</v>
      </c>
    </row>
    <row r="34" spans="1:2" ht="30" x14ac:dyDescent="0.25">
      <c r="A34" s="49">
        <v>33</v>
      </c>
      <c r="B34" s="59" t="s">
        <v>174</v>
      </c>
    </row>
    <row r="35" spans="1:2" ht="30" x14ac:dyDescent="0.25">
      <c r="A35" s="49">
        <v>34</v>
      </c>
      <c r="B35" s="59" t="s">
        <v>187</v>
      </c>
    </row>
    <row r="36" spans="1:2" ht="30" x14ac:dyDescent="0.25">
      <c r="A36" s="49">
        <v>35</v>
      </c>
      <c r="B36" s="67" t="s">
        <v>64</v>
      </c>
    </row>
    <row r="37" spans="1:2" x14ac:dyDescent="0.25">
      <c r="A37" s="49">
        <v>36</v>
      </c>
      <c r="B37" s="67" t="s">
        <v>67</v>
      </c>
    </row>
    <row r="38" spans="1:2" ht="30" x14ac:dyDescent="0.25">
      <c r="A38" s="49">
        <v>37</v>
      </c>
      <c r="B38" s="67" t="s">
        <v>65</v>
      </c>
    </row>
    <row r="39" spans="1:2" ht="30" x14ac:dyDescent="0.25">
      <c r="A39" s="49">
        <v>38</v>
      </c>
      <c r="B39" s="67" t="s">
        <v>66</v>
      </c>
    </row>
  </sheetData>
  <sheetProtection algorithmName="SHA-512" hashValue="ITmZfOzhrg2PHLHw2sQSdnWMToEP5aWYgt2VzXypG4+TJgk6Vz5vCpMOFcYSCuUSv3zlxFn1vHhTeo/M3fbTxQ==" saltValue="uiP+dddXcVPIin19x7tB4Q=="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F2FC-57E0-498E-BE51-91929B913E73}">
  <sheetPr>
    <tabColor rgb="FFC2E76B"/>
  </sheetPr>
  <dimension ref="A1:L48"/>
  <sheetViews>
    <sheetView showGridLines="0" zoomScale="70" zoomScaleNormal="70" workbookViewId="0">
      <pane ySplit="3" topLeftCell="A4" activePane="bottomLeft" state="frozen"/>
      <selection activeCell="B36" sqref="B36"/>
      <selection pane="bottomLeft" activeCell="B18" sqref="B18"/>
    </sheetView>
  </sheetViews>
  <sheetFormatPr defaultRowHeight="15" x14ac:dyDescent="0.25"/>
  <cols>
    <col min="1" max="1" width="4.7109375" bestFit="1" customWidth="1"/>
    <col min="2" max="2" width="120.85546875" customWidth="1"/>
    <col min="3" max="3" width="42" bestFit="1" customWidth="1"/>
    <col min="4" max="4" width="22.7109375" style="5" customWidth="1"/>
    <col min="5" max="5" width="64" style="59" customWidth="1"/>
    <col min="6" max="6" width="22.7109375" style="9" customWidth="1"/>
    <col min="7" max="7" width="22.7109375" style="10" customWidth="1"/>
    <col min="8" max="8" width="22.7109375" style="9" customWidth="1"/>
    <col min="9" max="9" width="22.7109375" customWidth="1"/>
  </cols>
  <sheetData>
    <row r="1" spans="1:12" s="13" customFormat="1" ht="23.25" customHeight="1" x14ac:dyDescent="0.35">
      <c r="A1" s="18"/>
      <c r="B1" s="19" t="s">
        <v>42</v>
      </c>
      <c r="C1" s="19"/>
      <c r="D1" s="18"/>
      <c r="E1" s="55"/>
      <c r="F1" s="20"/>
      <c r="G1" s="21"/>
      <c r="H1" s="20"/>
      <c r="I1" s="70" t="str" cm="1">
        <f t="array" ref="I1:L1">'Algemene gegevens'!D3:G3</f>
        <v>Europees openbare aanbesteding Schoolmeubilair</v>
      </c>
      <c r="J1" s="13">
        <v>0</v>
      </c>
      <c r="K1" s="13">
        <v>0</v>
      </c>
      <c r="L1" s="13">
        <v>0</v>
      </c>
    </row>
    <row r="2" spans="1:12" s="13" customFormat="1" ht="23.25" customHeight="1" x14ac:dyDescent="0.35">
      <c r="A2" s="18"/>
      <c r="B2" s="19"/>
      <c r="C2" s="19"/>
      <c r="D2" s="18"/>
      <c r="E2" s="55"/>
      <c r="F2" s="20"/>
      <c r="G2" s="21"/>
      <c r="H2" s="20"/>
      <c r="I2" s="22"/>
    </row>
    <row r="3" spans="1:12" ht="23.25" customHeight="1" x14ac:dyDescent="0.25">
      <c r="A3" s="18"/>
      <c r="B3" s="14"/>
      <c r="C3" s="53" t="s">
        <v>195</v>
      </c>
      <c r="D3" s="53" t="s">
        <v>85</v>
      </c>
      <c r="E3" s="54" t="s">
        <v>86</v>
      </c>
      <c r="F3" s="71" t="s">
        <v>25</v>
      </c>
      <c r="G3" s="72" t="s">
        <v>24</v>
      </c>
      <c r="H3" s="71" t="s">
        <v>23</v>
      </c>
      <c r="I3" s="53" t="s">
        <v>16</v>
      </c>
    </row>
    <row r="4" spans="1:12" ht="15.75" x14ac:dyDescent="0.25">
      <c r="A4" s="18"/>
      <c r="B4" s="50" t="s">
        <v>214</v>
      </c>
      <c r="C4" s="127"/>
      <c r="D4" s="73"/>
      <c r="E4" s="56"/>
      <c r="F4" s="74"/>
      <c r="G4" s="75"/>
      <c r="H4" s="74"/>
      <c r="I4" s="73"/>
    </row>
    <row r="5" spans="1:12" x14ac:dyDescent="0.25">
      <c r="A5" s="18" t="s">
        <v>35</v>
      </c>
      <c r="B5" s="82" t="s">
        <v>219</v>
      </c>
      <c r="C5" s="132" t="s">
        <v>227</v>
      </c>
      <c r="D5" s="134">
        <v>32</v>
      </c>
      <c r="E5" s="102"/>
      <c r="F5" s="51"/>
      <c r="G5" s="52"/>
      <c r="H5" s="76">
        <f>F5-(G5*F5)</f>
        <v>0</v>
      </c>
      <c r="I5" s="106">
        <f>H5*D5</f>
        <v>0</v>
      </c>
    </row>
    <row r="6" spans="1:12" x14ac:dyDescent="0.25">
      <c r="A6" s="18" t="s">
        <v>36</v>
      </c>
      <c r="B6" s="82" t="s">
        <v>220</v>
      </c>
      <c r="C6" s="132" t="s">
        <v>227</v>
      </c>
      <c r="D6" s="134">
        <v>32</v>
      </c>
      <c r="E6" s="102"/>
      <c r="F6" s="51"/>
      <c r="G6" s="52"/>
      <c r="H6" s="6">
        <f t="shared" ref="H6:H31" si="0">F6-(G6*F6)</f>
        <v>0</v>
      </c>
      <c r="I6" s="1">
        <f t="shared" ref="I6:I31" si="1">H6*D6</f>
        <v>0</v>
      </c>
    </row>
    <row r="7" spans="1:12" ht="15.75" x14ac:dyDescent="0.25">
      <c r="A7" s="18"/>
      <c r="B7" s="50" t="s">
        <v>215</v>
      </c>
      <c r="C7" s="127"/>
      <c r="D7" s="73"/>
      <c r="E7" s="56"/>
      <c r="F7" s="74"/>
      <c r="G7" s="75"/>
      <c r="H7" s="74"/>
      <c r="I7" s="73"/>
    </row>
    <row r="8" spans="1:12" x14ac:dyDescent="0.25">
      <c r="A8" s="18" t="s">
        <v>193</v>
      </c>
      <c r="B8" s="82" t="s">
        <v>260</v>
      </c>
      <c r="C8" s="132" t="s">
        <v>227</v>
      </c>
      <c r="D8" s="134">
        <v>64</v>
      </c>
      <c r="E8" s="102" t="s">
        <v>87</v>
      </c>
      <c r="F8" s="51"/>
      <c r="G8" s="52"/>
      <c r="H8" s="76">
        <f>F8-(G8*F8)</f>
        <v>0</v>
      </c>
      <c r="I8" s="106">
        <f>H8*D8</f>
        <v>0</v>
      </c>
    </row>
    <row r="9" spans="1:12" x14ac:dyDescent="0.25">
      <c r="A9" s="18" t="s">
        <v>194</v>
      </c>
      <c r="B9" s="82" t="s">
        <v>261</v>
      </c>
      <c r="C9" s="132" t="s">
        <v>227</v>
      </c>
      <c r="D9" s="134">
        <v>64</v>
      </c>
      <c r="E9" s="102"/>
      <c r="F9" s="51"/>
      <c r="G9" s="52"/>
      <c r="H9" s="6">
        <f t="shared" ref="H9:H10" si="2">F9-(G9*F9)</f>
        <v>0</v>
      </c>
      <c r="I9" s="1">
        <f t="shared" ref="I9:I10" si="3">H9*D9</f>
        <v>0</v>
      </c>
    </row>
    <row r="10" spans="1:12" x14ac:dyDescent="0.25">
      <c r="A10" s="18" t="s">
        <v>216</v>
      </c>
      <c r="B10" s="82" t="s">
        <v>262</v>
      </c>
      <c r="C10" s="132" t="s">
        <v>227</v>
      </c>
      <c r="D10" s="134">
        <v>96</v>
      </c>
      <c r="E10" s="102" t="s">
        <v>87</v>
      </c>
      <c r="F10" s="51"/>
      <c r="G10" s="52"/>
      <c r="H10" s="76">
        <f t="shared" si="2"/>
        <v>0</v>
      </c>
      <c r="I10" s="106">
        <f t="shared" si="3"/>
        <v>0</v>
      </c>
    </row>
    <row r="11" spans="1:12" x14ac:dyDescent="0.25">
      <c r="A11" s="18" t="s">
        <v>217</v>
      </c>
      <c r="B11" s="82" t="s">
        <v>263</v>
      </c>
      <c r="C11" s="132" t="s">
        <v>227</v>
      </c>
      <c r="D11" s="134">
        <v>96</v>
      </c>
      <c r="E11" s="102" t="s">
        <v>87</v>
      </c>
      <c r="F11" s="51"/>
      <c r="G11" s="52"/>
      <c r="H11" s="6">
        <f t="shared" ref="H11:H12" si="4">F11-(G11*F11)</f>
        <v>0</v>
      </c>
      <c r="I11" s="1">
        <f t="shared" ref="I11:I12" si="5">H11*D11</f>
        <v>0</v>
      </c>
    </row>
    <row r="12" spans="1:12" x14ac:dyDescent="0.25">
      <c r="A12" s="18" t="s">
        <v>218</v>
      </c>
      <c r="B12" s="82" t="s">
        <v>264</v>
      </c>
      <c r="C12" s="132" t="s">
        <v>227</v>
      </c>
      <c r="D12" s="134">
        <v>96</v>
      </c>
      <c r="E12" s="102"/>
      <c r="F12" s="51"/>
      <c r="G12" s="52"/>
      <c r="H12" s="76">
        <f t="shared" si="4"/>
        <v>0</v>
      </c>
      <c r="I12" s="106">
        <f t="shared" si="5"/>
        <v>0</v>
      </c>
    </row>
    <row r="13" spans="1:12" ht="15.75" x14ac:dyDescent="0.25">
      <c r="A13" s="18"/>
      <c r="B13" s="78" t="s">
        <v>88</v>
      </c>
      <c r="C13" s="78"/>
      <c r="D13" s="107"/>
      <c r="E13" s="80"/>
      <c r="F13" s="81"/>
      <c r="G13" s="26"/>
      <c r="H13" s="81"/>
      <c r="I13" s="81"/>
    </row>
    <row r="14" spans="1:12" x14ac:dyDescent="0.25">
      <c r="A14" s="18" t="s">
        <v>37</v>
      </c>
      <c r="B14" s="82" t="s">
        <v>197</v>
      </c>
      <c r="C14" s="132" t="s">
        <v>239</v>
      </c>
      <c r="D14" s="77">
        <v>208</v>
      </c>
      <c r="E14" s="37"/>
      <c r="F14" s="51"/>
      <c r="G14" s="52"/>
      <c r="H14" s="6">
        <f t="shared" si="0"/>
        <v>0</v>
      </c>
      <c r="I14" s="1">
        <f t="shared" si="1"/>
        <v>0</v>
      </c>
    </row>
    <row r="15" spans="1:12" x14ac:dyDescent="0.25">
      <c r="A15" s="18" t="s">
        <v>221</v>
      </c>
      <c r="B15" s="82" t="s">
        <v>258</v>
      </c>
      <c r="C15" s="132" t="s">
        <v>239</v>
      </c>
      <c r="D15" s="77">
        <v>208</v>
      </c>
      <c r="E15" s="37"/>
      <c r="F15" s="51"/>
      <c r="G15" s="52"/>
      <c r="H15" s="6">
        <f t="shared" ref="H15" si="6">F15-(G15*F15)</f>
        <v>0</v>
      </c>
      <c r="I15" s="1">
        <f t="shared" ref="I15" si="7">H15*D15</f>
        <v>0</v>
      </c>
    </row>
    <row r="16" spans="1:12" ht="15.75" x14ac:dyDescent="0.25">
      <c r="A16" s="18"/>
      <c r="B16" s="78" t="s">
        <v>89</v>
      </c>
      <c r="C16" s="78"/>
      <c r="D16" s="107"/>
      <c r="E16" s="80"/>
      <c r="F16" s="81"/>
      <c r="G16" s="26"/>
      <c r="H16" s="81"/>
      <c r="I16" s="81"/>
    </row>
    <row r="17" spans="1:9" x14ac:dyDescent="0.25">
      <c r="A17" s="18" t="s">
        <v>38</v>
      </c>
      <c r="B17" s="82" t="s">
        <v>90</v>
      </c>
      <c r="C17" s="132" t="s">
        <v>230</v>
      </c>
      <c r="D17" s="77">
        <v>6</v>
      </c>
      <c r="E17" s="37"/>
      <c r="F17" s="51"/>
      <c r="G17" s="52"/>
      <c r="H17" s="6">
        <f t="shared" si="0"/>
        <v>0</v>
      </c>
      <c r="I17" s="1">
        <f t="shared" si="1"/>
        <v>0</v>
      </c>
    </row>
    <row r="18" spans="1:9" x14ac:dyDescent="0.25">
      <c r="A18" s="18" t="s">
        <v>72</v>
      </c>
      <c r="B18" s="82" t="s">
        <v>229</v>
      </c>
      <c r="C18" s="132"/>
      <c r="D18" s="77">
        <v>6</v>
      </c>
      <c r="E18" s="37"/>
      <c r="F18" s="51"/>
      <c r="G18" s="52"/>
      <c r="H18" s="6">
        <f t="shared" ref="H18:H21" si="8">F18-(G18*F18)</f>
        <v>0</v>
      </c>
      <c r="I18" s="1">
        <f t="shared" ref="I18:I21" si="9">H18*D18</f>
        <v>0</v>
      </c>
    </row>
    <row r="19" spans="1:9" x14ac:dyDescent="0.25">
      <c r="A19" s="18" t="s">
        <v>224</v>
      </c>
      <c r="B19" s="82" t="s">
        <v>90</v>
      </c>
      <c r="C19" s="132" t="s">
        <v>228</v>
      </c>
      <c r="D19" s="77">
        <v>6</v>
      </c>
      <c r="E19" s="37"/>
      <c r="F19" s="51"/>
      <c r="G19" s="52"/>
      <c r="H19" s="6">
        <f t="shared" si="8"/>
        <v>0</v>
      </c>
      <c r="I19" s="1">
        <f t="shared" si="9"/>
        <v>0</v>
      </c>
    </row>
    <row r="20" spans="1:9" x14ac:dyDescent="0.25">
      <c r="A20" s="18" t="s">
        <v>225</v>
      </c>
      <c r="B20" s="82" t="s">
        <v>91</v>
      </c>
      <c r="C20" s="132" t="s">
        <v>230</v>
      </c>
      <c r="D20" s="77">
        <v>26</v>
      </c>
      <c r="E20" s="37"/>
      <c r="F20" s="51"/>
      <c r="G20" s="52"/>
      <c r="H20" s="6">
        <f t="shared" si="8"/>
        <v>0</v>
      </c>
      <c r="I20" s="1">
        <f t="shared" si="9"/>
        <v>0</v>
      </c>
    </row>
    <row r="21" spans="1:9" x14ac:dyDescent="0.25">
      <c r="A21" s="18" t="s">
        <v>231</v>
      </c>
      <c r="B21" s="82" t="s">
        <v>229</v>
      </c>
      <c r="C21" s="132"/>
      <c r="D21" s="77">
        <v>26</v>
      </c>
      <c r="E21" s="37"/>
      <c r="F21" s="51"/>
      <c r="G21" s="52"/>
      <c r="H21" s="6">
        <f t="shared" si="8"/>
        <v>0</v>
      </c>
      <c r="I21" s="1">
        <f t="shared" si="9"/>
        <v>0</v>
      </c>
    </row>
    <row r="22" spans="1:9" x14ac:dyDescent="0.25">
      <c r="A22" s="18" t="s">
        <v>232</v>
      </c>
      <c r="B22" s="82" t="s">
        <v>91</v>
      </c>
      <c r="C22" s="132" t="s">
        <v>228</v>
      </c>
      <c r="D22" s="77">
        <v>26</v>
      </c>
      <c r="E22" s="37"/>
      <c r="F22" s="51"/>
      <c r="G22" s="52"/>
      <c r="H22" s="6">
        <f t="shared" si="0"/>
        <v>0</v>
      </c>
      <c r="I22" s="1">
        <f t="shared" si="1"/>
        <v>0</v>
      </c>
    </row>
    <row r="23" spans="1:9" ht="15.75" x14ac:dyDescent="0.25">
      <c r="A23" s="18"/>
      <c r="B23" s="78" t="s">
        <v>92</v>
      </c>
      <c r="C23" s="78"/>
      <c r="D23" s="107"/>
      <c r="E23" s="80"/>
      <c r="F23" s="81"/>
      <c r="G23" s="26"/>
      <c r="H23" s="81"/>
      <c r="I23" s="81"/>
    </row>
    <row r="24" spans="1:9" x14ac:dyDescent="0.25">
      <c r="A24" s="18" t="s">
        <v>41</v>
      </c>
      <c r="B24" s="82" t="s">
        <v>266</v>
      </c>
      <c r="C24" s="132" t="s">
        <v>239</v>
      </c>
      <c r="D24" s="77">
        <v>6</v>
      </c>
      <c r="E24" s="37"/>
      <c r="F24" s="51"/>
      <c r="G24" s="52"/>
      <c r="H24" s="6">
        <f t="shared" si="0"/>
        <v>0</v>
      </c>
      <c r="I24" s="1">
        <f t="shared" si="1"/>
        <v>0</v>
      </c>
    </row>
    <row r="25" spans="1:9" x14ac:dyDescent="0.25">
      <c r="A25" s="18" t="s">
        <v>73</v>
      </c>
      <c r="B25" s="82" t="s">
        <v>93</v>
      </c>
      <c r="C25" s="82"/>
      <c r="D25" s="77">
        <v>6</v>
      </c>
      <c r="E25" s="37"/>
      <c r="F25" s="51"/>
      <c r="G25" s="52"/>
      <c r="H25" s="6">
        <f t="shared" si="0"/>
        <v>0</v>
      </c>
      <c r="I25" s="1">
        <f t="shared" si="1"/>
        <v>0</v>
      </c>
    </row>
    <row r="26" spans="1:9" x14ac:dyDescent="0.25">
      <c r="A26" s="18" t="s">
        <v>74</v>
      </c>
      <c r="B26" s="82" t="s">
        <v>267</v>
      </c>
      <c r="C26" s="132" t="s">
        <v>239</v>
      </c>
      <c r="D26" s="77">
        <v>4</v>
      </c>
      <c r="E26" s="37"/>
      <c r="F26" s="51"/>
      <c r="G26" s="52"/>
      <c r="H26" s="6">
        <f t="shared" si="0"/>
        <v>0</v>
      </c>
      <c r="I26" s="1">
        <f t="shared" si="1"/>
        <v>0</v>
      </c>
    </row>
    <row r="27" spans="1:9" x14ac:dyDescent="0.25">
      <c r="A27" s="18" t="s">
        <v>75</v>
      </c>
      <c r="B27" s="82" t="s">
        <v>94</v>
      </c>
      <c r="C27" s="82"/>
      <c r="D27" s="77">
        <v>4</v>
      </c>
      <c r="E27" s="37"/>
      <c r="F27" s="51"/>
      <c r="G27" s="52"/>
      <c r="H27" s="6">
        <f t="shared" si="0"/>
        <v>0</v>
      </c>
      <c r="I27" s="1">
        <f t="shared" si="1"/>
        <v>0</v>
      </c>
    </row>
    <row r="28" spans="1:9" x14ac:dyDescent="0.25">
      <c r="A28" s="18" t="s">
        <v>76</v>
      </c>
      <c r="B28" s="82" t="s">
        <v>244</v>
      </c>
      <c r="C28" s="132" t="s">
        <v>239</v>
      </c>
      <c r="D28" s="77">
        <v>4</v>
      </c>
      <c r="E28" s="37"/>
      <c r="F28" s="51"/>
      <c r="G28" s="52"/>
      <c r="H28" s="6">
        <f t="shared" si="0"/>
        <v>0</v>
      </c>
      <c r="I28" s="1">
        <f t="shared" si="1"/>
        <v>0</v>
      </c>
    </row>
    <row r="29" spans="1:9" x14ac:dyDescent="0.25">
      <c r="A29" s="18" t="s">
        <v>240</v>
      </c>
      <c r="B29" s="82" t="s">
        <v>236</v>
      </c>
      <c r="C29" s="132"/>
      <c r="D29" s="77">
        <v>4</v>
      </c>
      <c r="E29" s="37"/>
      <c r="F29" s="51"/>
      <c r="G29" s="52"/>
      <c r="H29" s="6">
        <f t="shared" ref="H29" si="10">F29-(G29*F29)</f>
        <v>0</v>
      </c>
      <c r="I29" s="1">
        <f t="shared" ref="I29" si="11">H29*D29</f>
        <v>0</v>
      </c>
    </row>
    <row r="30" spans="1:9" ht="15.75" x14ac:dyDescent="0.25">
      <c r="A30" s="18"/>
      <c r="B30" s="78" t="s">
        <v>95</v>
      </c>
      <c r="C30" s="78"/>
      <c r="D30" s="107"/>
      <c r="E30" s="80"/>
      <c r="F30" s="81"/>
      <c r="G30" s="26"/>
      <c r="H30" s="81"/>
      <c r="I30" s="81"/>
    </row>
    <row r="31" spans="1:9" x14ac:dyDescent="0.25">
      <c r="A31" s="18" t="s">
        <v>69</v>
      </c>
      <c r="B31" s="82" t="s">
        <v>96</v>
      </c>
      <c r="C31" s="132" t="s">
        <v>239</v>
      </c>
      <c r="D31" s="77">
        <v>16</v>
      </c>
      <c r="E31" s="37"/>
      <c r="F31" s="51"/>
      <c r="G31" s="52"/>
      <c r="H31" s="6">
        <f t="shared" si="0"/>
        <v>0</v>
      </c>
      <c r="I31" s="1">
        <f t="shared" si="1"/>
        <v>0</v>
      </c>
    </row>
    <row r="32" spans="1:9" ht="15.75" x14ac:dyDescent="0.25">
      <c r="A32" s="18"/>
      <c r="B32" s="78" t="s">
        <v>97</v>
      </c>
      <c r="C32" s="78"/>
      <c r="D32" s="107"/>
      <c r="E32" s="80"/>
      <c r="F32" s="81"/>
      <c r="G32" s="26"/>
      <c r="H32" s="81"/>
      <c r="I32" s="81"/>
    </row>
    <row r="33" spans="1:9" x14ac:dyDescent="0.25">
      <c r="A33" s="18" t="s">
        <v>77</v>
      </c>
      <c r="B33" s="82" t="s">
        <v>255</v>
      </c>
      <c r="C33" s="82" t="s">
        <v>246</v>
      </c>
      <c r="D33" s="77">
        <v>12</v>
      </c>
      <c r="E33" s="37"/>
      <c r="F33" s="51"/>
      <c r="G33" s="52"/>
      <c r="H33" s="6">
        <f t="shared" ref="H33:H34" si="12">F33-(G33*F33)</f>
        <v>0</v>
      </c>
      <c r="I33" s="1">
        <f t="shared" ref="I33:I34" si="13">H33*D33</f>
        <v>0</v>
      </c>
    </row>
    <row r="34" spans="1:9" x14ac:dyDescent="0.25">
      <c r="A34" s="18" t="s">
        <v>248</v>
      </c>
      <c r="B34" s="82" t="s">
        <v>256</v>
      </c>
      <c r="C34" s="82" t="s">
        <v>246</v>
      </c>
      <c r="D34" s="77">
        <v>12</v>
      </c>
      <c r="E34" s="37"/>
      <c r="F34" s="51"/>
      <c r="G34" s="52"/>
      <c r="H34" s="6">
        <f t="shared" si="12"/>
        <v>0</v>
      </c>
      <c r="I34" s="1">
        <f t="shared" si="13"/>
        <v>0</v>
      </c>
    </row>
    <row r="35" spans="1:9" x14ac:dyDescent="0.25">
      <c r="A35" s="18" t="s">
        <v>249</v>
      </c>
      <c r="B35" s="82" t="s">
        <v>257</v>
      </c>
      <c r="C35" s="82" t="s">
        <v>246</v>
      </c>
      <c r="D35" s="77">
        <v>12</v>
      </c>
      <c r="E35" s="37"/>
      <c r="F35" s="51"/>
      <c r="G35" s="52"/>
      <c r="H35" s="6">
        <f t="shared" ref="H35:H37" si="14">F35-(G35*F35)</f>
        <v>0</v>
      </c>
      <c r="I35" s="1">
        <f t="shared" ref="I35:I37" si="15">H35*D35</f>
        <v>0</v>
      </c>
    </row>
    <row r="36" spans="1:9" x14ac:dyDescent="0.25">
      <c r="A36" s="18" t="s">
        <v>251</v>
      </c>
      <c r="B36" s="82" t="s">
        <v>247</v>
      </c>
      <c r="C36" s="82" t="s">
        <v>246</v>
      </c>
      <c r="D36" s="77">
        <v>12</v>
      </c>
      <c r="E36" s="37"/>
      <c r="F36" s="51"/>
      <c r="G36" s="52"/>
      <c r="H36" s="6">
        <f t="shared" si="14"/>
        <v>0</v>
      </c>
      <c r="I36" s="1">
        <f t="shared" si="15"/>
        <v>0</v>
      </c>
    </row>
    <row r="37" spans="1:9" x14ac:dyDescent="0.25">
      <c r="A37" s="18" t="s">
        <v>252</v>
      </c>
      <c r="B37" s="82" t="s">
        <v>250</v>
      </c>
      <c r="C37" s="82" t="s">
        <v>246</v>
      </c>
      <c r="D37" s="77">
        <v>12</v>
      </c>
      <c r="E37" s="37"/>
      <c r="F37" s="51"/>
      <c r="G37" s="52"/>
      <c r="H37" s="6">
        <f t="shared" si="14"/>
        <v>0</v>
      </c>
      <c r="I37" s="1">
        <f t="shared" si="15"/>
        <v>0</v>
      </c>
    </row>
    <row r="38" spans="1:9" ht="15.75" x14ac:dyDescent="0.25">
      <c r="A38" s="18"/>
      <c r="B38" s="78" t="s">
        <v>175</v>
      </c>
      <c r="C38" s="78"/>
      <c r="D38" s="79"/>
      <c r="E38" s="80"/>
      <c r="F38" s="81" t="s">
        <v>181</v>
      </c>
      <c r="G38" s="26" t="s">
        <v>24</v>
      </c>
      <c r="H38" s="81"/>
      <c r="I38" s="81"/>
    </row>
    <row r="39" spans="1:9" ht="13.9" customHeight="1" x14ac:dyDescent="0.25">
      <c r="A39" s="18" t="s">
        <v>80</v>
      </c>
      <c r="B39" s="82" t="s">
        <v>182</v>
      </c>
      <c r="C39" s="82"/>
      <c r="D39" s="77"/>
      <c r="E39" s="84"/>
      <c r="F39" s="135">
        <f>((1415000/100)*15)+2750</f>
        <v>215000</v>
      </c>
      <c r="G39" s="39"/>
      <c r="H39" s="6">
        <f t="shared" ref="H39" si="16">F39-(G39*F39)</f>
        <v>215000</v>
      </c>
      <c r="I39" s="1">
        <f>H39</f>
        <v>215000</v>
      </c>
    </row>
    <row r="40" spans="1:9" ht="15.75" x14ac:dyDescent="0.25">
      <c r="A40" s="18"/>
      <c r="B40" s="78" t="s">
        <v>175</v>
      </c>
      <c r="C40" s="78"/>
      <c r="D40" s="79"/>
      <c r="E40" s="80"/>
      <c r="F40" s="81" t="s">
        <v>43</v>
      </c>
      <c r="G40" s="26" t="s">
        <v>44</v>
      </c>
      <c r="H40" s="81"/>
      <c r="I40" s="81"/>
    </row>
    <row r="41" spans="1:9" x14ac:dyDescent="0.25">
      <c r="A41" s="18" t="s">
        <v>81</v>
      </c>
      <c r="B41" s="82" t="s">
        <v>254</v>
      </c>
      <c r="C41" s="82"/>
      <c r="D41" s="83"/>
      <c r="E41" s="84"/>
      <c r="F41" s="135">
        <f>((1415000/100)*7)+950</f>
        <v>100000</v>
      </c>
      <c r="G41" s="39"/>
      <c r="H41" s="6">
        <f>F41+(G41*F41)</f>
        <v>100000</v>
      </c>
      <c r="I41" s="1">
        <f>H41</f>
        <v>100000</v>
      </c>
    </row>
    <row r="42" spans="1:9" x14ac:dyDescent="0.25">
      <c r="A42" s="18" t="s">
        <v>82</v>
      </c>
      <c r="B42" s="85" t="s">
        <v>98</v>
      </c>
      <c r="C42" s="128"/>
      <c r="D42" s="86"/>
      <c r="E42" s="87"/>
      <c r="F42" s="135">
        <f>((1415000/100)*3)+2550</f>
        <v>45000</v>
      </c>
      <c r="G42" s="69"/>
      <c r="H42" s="88">
        <f>F42+(G42*F42)</f>
        <v>45000</v>
      </c>
      <c r="I42" s="89">
        <f>H42</f>
        <v>45000</v>
      </c>
    </row>
    <row r="43" spans="1:9" ht="18" customHeight="1" x14ac:dyDescent="0.25">
      <c r="A43" s="18"/>
      <c r="B43" s="57"/>
      <c r="C43" s="129"/>
      <c r="D43" s="28"/>
      <c r="E43" s="90"/>
      <c r="F43" s="108"/>
      <c r="G43" s="109"/>
      <c r="H43" s="28"/>
      <c r="I43" s="110"/>
    </row>
    <row r="44" spans="1:9" ht="18" customHeight="1" x14ac:dyDescent="0.25">
      <c r="A44" s="18"/>
      <c r="B44" s="133" t="s">
        <v>243</v>
      </c>
      <c r="C44" s="130"/>
      <c r="D44" s="31"/>
      <c r="E44" s="55"/>
      <c r="F44" s="111"/>
      <c r="G44" s="112" t="s">
        <v>84</v>
      </c>
      <c r="H44" s="31"/>
      <c r="I44" s="113">
        <f>SUM(I5:I42)</f>
        <v>360000</v>
      </c>
    </row>
    <row r="45" spans="1:9" ht="18" customHeight="1" x14ac:dyDescent="0.25">
      <c r="A45" s="18"/>
      <c r="B45" s="133" t="s">
        <v>168</v>
      </c>
      <c r="C45" s="130"/>
      <c r="D45" s="31"/>
      <c r="E45" s="55"/>
      <c r="F45" s="111"/>
      <c r="G45" s="112"/>
      <c r="H45" s="31"/>
      <c r="I45" s="113"/>
    </row>
    <row r="46" spans="1:9" ht="18" customHeight="1" x14ac:dyDescent="0.25">
      <c r="A46" s="18"/>
      <c r="B46" s="133" t="s">
        <v>169</v>
      </c>
      <c r="C46" s="130"/>
      <c r="D46" s="31"/>
      <c r="E46" s="55"/>
      <c r="F46" s="111"/>
      <c r="G46" s="112" t="s">
        <v>26</v>
      </c>
      <c r="H46" s="31"/>
      <c r="I46" s="113">
        <f>(I44*1.21)-I44</f>
        <v>75600</v>
      </c>
    </row>
    <row r="47" spans="1:9" ht="18" customHeight="1" x14ac:dyDescent="0.25">
      <c r="A47" s="18"/>
      <c r="B47" s="133" t="s">
        <v>170</v>
      </c>
      <c r="C47" s="130"/>
      <c r="D47" s="31"/>
      <c r="E47" s="55"/>
      <c r="F47" s="111"/>
      <c r="G47" s="112"/>
      <c r="H47" s="31"/>
      <c r="I47" s="113"/>
    </row>
    <row r="48" spans="1:9" ht="18" customHeight="1" x14ac:dyDescent="0.25">
      <c r="A48" s="18"/>
      <c r="B48" s="58"/>
      <c r="C48" s="131"/>
      <c r="D48" s="34"/>
      <c r="E48" s="91"/>
      <c r="F48" s="114"/>
      <c r="G48" s="115" t="s">
        <v>27</v>
      </c>
      <c r="H48" s="34"/>
      <c r="I48" s="116">
        <f>I44+I46</f>
        <v>435600</v>
      </c>
    </row>
  </sheetData>
  <sheetProtection algorithmName="SHA-512" hashValue="5AAwWx2w+bCiC0UCZwsQjR3xMgUu2w1b4RKv4HTMSCQf4FgBAv6F7V7HcPK5yUp+sPxaCZmQPLWSUZD7bKB9Gw==" saltValue="XGEUdxAiYo192+TN+XR8Yw==" spinCount="100000" sheet="1" objects="1" scenarios="1"/>
  <phoneticPr fontId="2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8084-3C6F-449A-98A3-BADCC28286F2}">
  <sheetPr>
    <tabColor rgb="FF173583"/>
  </sheetPr>
  <dimension ref="A1:G33"/>
  <sheetViews>
    <sheetView showGridLines="0" zoomScale="85" zoomScaleNormal="85" workbookViewId="0">
      <pane ySplit="1" topLeftCell="A2" activePane="bottomLeft" state="frozen"/>
      <selection activeCell="B36" sqref="B36"/>
      <selection pane="bottomLeft" activeCell="B26" sqref="B26"/>
    </sheetView>
  </sheetViews>
  <sheetFormatPr defaultRowHeight="15" x14ac:dyDescent="0.25"/>
  <cols>
    <col min="1" max="1" width="3.140625" style="12" bestFit="1" customWidth="1"/>
    <col min="2" max="2" width="200.7109375" customWidth="1"/>
  </cols>
  <sheetData>
    <row r="1" spans="1:7" ht="15.75" x14ac:dyDescent="0.25">
      <c r="A1" s="60"/>
      <c r="B1" s="68" t="s">
        <v>99</v>
      </c>
    </row>
    <row r="2" spans="1:7" x14ac:dyDescent="0.25">
      <c r="A2" s="49"/>
      <c r="B2" s="103" t="s">
        <v>100</v>
      </c>
    </row>
    <row r="3" spans="1:7" x14ac:dyDescent="0.25">
      <c r="A3" s="49">
        <v>1</v>
      </c>
      <c r="B3" t="s">
        <v>188</v>
      </c>
      <c r="C3" s="122"/>
    </row>
    <row r="4" spans="1:7" x14ac:dyDescent="0.25">
      <c r="A4" s="49">
        <v>2</v>
      </c>
      <c r="B4" t="s">
        <v>189</v>
      </c>
      <c r="C4" s="122"/>
    </row>
    <row r="5" spans="1:7" x14ac:dyDescent="0.25">
      <c r="A5" s="49">
        <v>3</v>
      </c>
      <c r="B5" t="s">
        <v>102</v>
      </c>
    </row>
    <row r="6" spans="1:7" x14ac:dyDescent="0.25">
      <c r="A6" s="49">
        <v>4</v>
      </c>
      <c r="B6" s="104" t="s">
        <v>103</v>
      </c>
    </row>
    <row r="7" spans="1:7" x14ac:dyDescent="0.25">
      <c r="A7" s="49">
        <v>5</v>
      </c>
      <c r="B7" s="104" t="s">
        <v>104</v>
      </c>
    </row>
    <row r="8" spans="1:7" x14ac:dyDescent="0.25">
      <c r="A8" s="49">
        <v>6</v>
      </c>
      <c r="B8" t="s">
        <v>105</v>
      </c>
    </row>
    <row r="9" spans="1:7" x14ac:dyDescent="0.25">
      <c r="A9" s="49">
        <v>7</v>
      </c>
      <c r="B9" t="s">
        <v>190</v>
      </c>
    </row>
    <row r="10" spans="1:7" x14ac:dyDescent="0.25">
      <c r="A10" s="49">
        <v>8</v>
      </c>
      <c r="B10" s="105" t="s">
        <v>191</v>
      </c>
    </row>
    <row r="11" spans="1:7" x14ac:dyDescent="0.25">
      <c r="A11" s="49">
        <v>9</v>
      </c>
      <c r="B11" t="s">
        <v>106</v>
      </c>
    </row>
    <row r="12" spans="1:7" x14ac:dyDescent="0.25">
      <c r="A12" s="49"/>
      <c r="B12" s="103" t="s">
        <v>107</v>
      </c>
    </row>
    <row r="13" spans="1:7" x14ac:dyDescent="0.25">
      <c r="A13" s="49">
        <v>10</v>
      </c>
      <c r="B13" s="104" t="s">
        <v>183</v>
      </c>
    </row>
    <row r="14" spans="1:7" x14ac:dyDescent="0.25">
      <c r="A14" s="49">
        <v>11</v>
      </c>
      <c r="B14" s="104" t="s">
        <v>196</v>
      </c>
      <c r="C14" s="65"/>
      <c r="D14" s="65"/>
      <c r="E14" s="65"/>
      <c r="F14" s="65"/>
      <c r="G14" s="65"/>
    </row>
    <row r="15" spans="1:7" x14ac:dyDescent="0.25">
      <c r="A15" s="49"/>
      <c r="B15" s="103" t="s">
        <v>206</v>
      </c>
    </row>
    <row r="16" spans="1:7" x14ac:dyDescent="0.25">
      <c r="A16" s="49">
        <v>12</v>
      </c>
      <c r="B16" t="s">
        <v>203</v>
      </c>
    </row>
    <row r="17" spans="1:3" x14ac:dyDescent="0.25">
      <c r="A17" s="49">
        <v>13</v>
      </c>
      <c r="B17" t="s">
        <v>201</v>
      </c>
    </row>
    <row r="18" spans="1:3" x14ac:dyDescent="0.25">
      <c r="A18" s="49">
        <v>14</v>
      </c>
      <c r="B18" t="s">
        <v>204</v>
      </c>
      <c r="C18" s="65"/>
    </row>
    <row r="19" spans="1:3" x14ac:dyDescent="0.25">
      <c r="A19" s="49">
        <v>15</v>
      </c>
      <c r="B19" t="s">
        <v>205</v>
      </c>
      <c r="C19" s="65"/>
    </row>
    <row r="20" spans="1:3" x14ac:dyDescent="0.25">
      <c r="A20" s="49">
        <v>16</v>
      </c>
      <c r="B20" t="s">
        <v>202</v>
      </c>
      <c r="C20" s="65"/>
    </row>
    <row r="21" spans="1:3" x14ac:dyDescent="0.25">
      <c r="A21" s="49">
        <v>17</v>
      </c>
      <c r="B21" t="s">
        <v>213</v>
      </c>
      <c r="C21" s="65"/>
    </row>
    <row r="22" spans="1:3" x14ac:dyDescent="0.25">
      <c r="A22" s="49">
        <v>18</v>
      </c>
      <c r="B22" t="s">
        <v>192</v>
      </c>
      <c r="C22" s="65"/>
    </row>
    <row r="23" spans="1:3" x14ac:dyDescent="0.25">
      <c r="A23" s="49"/>
      <c r="B23" s="103" t="s">
        <v>207</v>
      </c>
      <c r="C23" s="65"/>
    </row>
    <row r="24" spans="1:3" x14ac:dyDescent="0.25">
      <c r="A24" s="49">
        <v>19</v>
      </c>
      <c r="B24" t="s">
        <v>208</v>
      </c>
    </row>
    <row r="25" spans="1:3" x14ac:dyDescent="0.25">
      <c r="A25" s="49">
        <v>20</v>
      </c>
      <c r="B25" t="s">
        <v>209</v>
      </c>
    </row>
    <row r="26" spans="1:3" x14ac:dyDescent="0.25">
      <c r="A26" s="49">
        <v>21</v>
      </c>
      <c r="B26" t="s">
        <v>210</v>
      </c>
    </row>
    <row r="27" spans="1:3" x14ac:dyDescent="0.25">
      <c r="A27" s="49">
        <v>22</v>
      </c>
      <c r="B27" t="s">
        <v>211</v>
      </c>
    </row>
    <row r="28" spans="1:3" x14ac:dyDescent="0.25">
      <c r="A28" s="49">
        <v>23</v>
      </c>
      <c r="B28" s="104" t="s">
        <v>212</v>
      </c>
    </row>
    <row r="29" spans="1:3" x14ac:dyDescent="0.25">
      <c r="A29" s="49">
        <v>24</v>
      </c>
      <c r="B29" s="104" t="s">
        <v>213</v>
      </c>
    </row>
    <row r="30" spans="1:3" x14ac:dyDescent="0.25">
      <c r="A30" s="49">
        <v>25</v>
      </c>
      <c r="B30" s="104" t="s">
        <v>192</v>
      </c>
    </row>
    <row r="31" spans="1:3" x14ac:dyDescent="0.25">
      <c r="A31" s="49">
        <v>26</v>
      </c>
      <c r="B31" s="120" t="s">
        <v>259</v>
      </c>
    </row>
    <row r="32" spans="1:3" x14ac:dyDescent="0.25">
      <c r="B32" s="120"/>
    </row>
    <row r="33" spans="2:2" x14ac:dyDescent="0.25">
      <c r="B33" s="104"/>
    </row>
  </sheetData>
  <sheetProtection algorithmName="SHA-512" hashValue="Wj7PciIqHWe7B6mTmv22Uz3V5bCRuVAc3EWb5RyAYbD5ZriErSb022ylMRyI//DtFULwmE9h8GI+sb+wFrXqjA==" saltValue="Qftb8l8eO5vccpy5qAUxg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E121-147B-4044-ACDD-1C92C6C7CD7A}">
  <sheetPr>
    <tabColor rgb="FF173583"/>
  </sheetPr>
  <dimension ref="A1:G45"/>
  <sheetViews>
    <sheetView showGridLines="0" zoomScale="85" zoomScaleNormal="85" workbookViewId="0">
      <pane ySplit="1" topLeftCell="A2" activePane="bottomLeft" state="frozen"/>
      <selection activeCell="B36" sqref="B36"/>
      <selection pane="bottomLeft" activeCell="B24" sqref="B24"/>
    </sheetView>
  </sheetViews>
  <sheetFormatPr defaultRowHeight="15" x14ac:dyDescent="0.25"/>
  <cols>
    <col min="1" max="1" width="3.140625" style="12" bestFit="1" customWidth="1"/>
    <col min="2" max="2" width="200.7109375" customWidth="1"/>
    <col min="3" max="3" width="8.85546875" style="124"/>
  </cols>
  <sheetData>
    <row r="1" spans="1:2" ht="15.75" x14ac:dyDescent="0.25">
      <c r="A1" s="60"/>
      <c r="B1" s="68" t="s">
        <v>126</v>
      </c>
    </row>
    <row r="2" spans="1:2" x14ac:dyDescent="0.25">
      <c r="A2" s="49"/>
      <c r="B2" s="103" t="s">
        <v>125</v>
      </c>
    </row>
    <row r="3" spans="1:2" x14ac:dyDescent="0.25">
      <c r="A3" s="49">
        <v>1</v>
      </c>
      <c r="B3" t="s">
        <v>188</v>
      </c>
    </row>
    <row r="4" spans="1:2" x14ac:dyDescent="0.25">
      <c r="A4" s="49">
        <v>2</v>
      </c>
      <c r="B4" t="s">
        <v>189</v>
      </c>
    </row>
    <row r="5" spans="1:2" x14ac:dyDescent="0.25">
      <c r="A5" s="49">
        <v>3</v>
      </c>
      <c r="B5" s="104" t="s">
        <v>124</v>
      </c>
    </row>
    <row r="6" spans="1:2" x14ac:dyDescent="0.25">
      <c r="A6" s="49">
        <v>4</v>
      </c>
      <c r="B6" s="104" t="s">
        <v>123</v>
      </c>
    </row>
    <row r="7" spans="1:2" x14ac:dyDescent="0.25">
      <c r="A7" s="49">
        <v>5</v>
      </c>
      <c r="B7" s="104" t="s">
        <v>122</v>
      </c>
    </row>
    <row r="8" spans="1:2" x14ac:dyDescent="0.25">
      <c r="A8" s="49">
        <v>6</v>
      </c>
      <c r="B8" s="104" t="s">
        <v>108</v>
      </c>
    </row>
    <row r="9" spans="1:2" x14ac:dyDescent="0.25">
      <c r="A9" s="49">
        <v>7</v>
      </c>
      <c r="B9" s="104" t="s">
        <v>121</v>
      </c>
    </row>
    <row r="10" spans="1:2" x14ac:dyDescent="0.25">
      <c r="A10" s="49">
        <v>8</v>
      </c>
      <c r="B10" s="104" t="s">
        <v>120</v>
      </c>
    </row>
    <row r="11" spans="1:2" x14ac:dyDescent="0.25">
      <c r="A11" s="49">
        <v>9</v>
      </c>
      <c r="B11" s="104" t="s">
        <v>198</v>
      </c>
    </row>
    <row r="12" spans="1:2" x14ac:dyDescent="0.25">
      <c r="A12" s="49">
        <v>10</v>
      </c>
      <c r="B12" s="104" t="s">
        <v>199</v>
      </c>
    </row>
    <row r="13" spans="1:2" x14ac:dyDescent="0.25">
      <c r="A13" s="49">
        <v>11</v>
      </c>
      <c r="B13" s="104" t="s">
        <v>119</v>
      </c>
    </row>
    <row r="14" spans="1:2" x14ac:dyDescent="0.25">
      <c r="A14" s="49">
        <v>12</v>
      </c>
      <c r="B14" s="104" t="s">
        <v>118</v>
      </c>
    </row>
    <row r="15" spans="1:2" x14ac:dyDescent="0.25">
      <c r="A15" s="49">
        <v>13</v>
      </c>
      <c r="B15" t="s">
        <v>117</v>
      </c>
    </row>
    <row r="16" spans="1:2" x14ac:dyDescent="0.25">
      <c r="A16" s="49">
        <v>14</v>
      </c>
      <c r="B16" t="s">
        <v>116</v>
      </c>
    </row>
    <row r="17" spans="1:7" x14ac:dyDescent="0.25">
      <c r="A17" s="49">
        <v>15</v>
      </c>
      <c r="B17" t="s">
        <v>105</v>
      </c>
    </row>
    <row r="18" spans="1:7" x14ac:dyDescent="0.25">
      <c r="A18" s="49">
        <v>16</v>
      </c>
      <c r="B18" s="105" t="s">
        <v>191</v>
      </c>
      <c r="C18" s="125"/>
      <c r="D18" s="65"/>
      <c r="E18" s="65"/>
      <c r="F18" s="65"/>
      <c r="G18" s="65"/>
    </row>
    <row r="19" spans="1:7" x14ac:dyDescent="0.25">
      <c r="A19" s="49">
        <v>17</v>
      </c>
      <c r="B19" s="118" t="s">
        <v>115</v>
      </c>
      <c r="C19" s="125"/>
      <c r="D19" s="65"/>
      <c r="E19" s="65"/>
      <c r="F19" s="65"/>
      <c r="G19" s="65"/>
    </row>
    <row r="20" spans="1:7" x14ac:dyDescent="0.25">
      <c r="A20" s="49">
        <v>18</v>
      </c>
      <c r="B20" t="s">
        <v>114</v>
      </c>
      <c r="C20" s="125"/>
      <c r="D20" s="65"/>
      <c r="E20" s="65"/>
      <c r="F20" s="65"/>
      <c r="G20" s="65"/>
    </row>
    <row r="21" spans="1:7" x14ac:dyDescent="0.25">
      <c r="A21" s="49"/>
      <c r="B21" s="117" t="s">
        <v>113</v>
      </c>
      <c r="C21" s="125"/>
      <c r="D21" s="65"/>
      <c r="E21" s="65"/>
      <c r="F21" s="65"/>
      <c r="G21" s="65"/>
    </row>
    <row r="22" spans="1:7" x14ac:dyDescent="0.25">
      <c r="A22" s="49">
        <v>19</v>
      </c>
      <c r="B22" t="s">
        <v>184</v>
      </c>
      <c r="C22" s="125"/>
      <c r="D22" s="65"/>
      <c r="E22" s="65"/>
      <c r="F22" s="65"/>
      <c r="G22" s="65"/>
    </row>
    <row r="23" spans="1:7" x14ac:dyDescent="0.25">
      <c r="A23" s="49">
        <v>20</v>
      </c>
      <c r="B23" t="s">
        <v>112</v>
      </c>
      <c r="C23" s="125"/>
      <c r="D23" s="65"/>
      <c r="E23" s="65"/>
      <c r="F23" s="65"/>
      <c r="G23" s="65"/>
    </row>
    <row r="24" spans="1:7" x14ac:dyDescent="0.25">
      <c r="A24" s="49">
        <v>21</v>
      </c>
      <c r="B24" s="104" t="s">
        <v>111</v>
      </c>
      <c r="C24" s="125"/>
      <c r="D24" s="65"/>
      <c r="E24" s="65"/>
      <c r="F24" s="65"/>
      <c r="G24" s="65"/>
    </row>
    <row r="25" spans="1:7" x14ac:dyDescent="0.25">
      <c r="A25" s="49">
        <v>22</v>
      </c>
      <c r="B25" s="104" t="s">
        <v>110</v>
      </c>
      <c r="C25" s="125"/>
      <c r="D25" s="65"/>
      <c r="E25" s="65"/>
      <c r="F25" s="65"/>
      <c r="G25" s="65"/>
    </row>
    <row r="26" spans="1:7" x14ac:dyDescent="0.25">
      <c r="B26" s="104"/>
    </row>
    <row r="27" spans="1:7" x14ac:dyDescent="0.25">
      <c r="B27" s="104"/>
    </row>
    <row r="29" spans="1:7" x14ac:dyDescent="0.25">
      <c r="B29" s="104"/>
    </row>
    <row r="30" spans="1:7" x14ac:dyDescent="0.25">
      <c r="B30" s="104"/>
    </row>
    <row r="31" spans="1:7" x14ac:dyDescent="0.25">
      <c r="B31" s="104"/>
    </row>
    <row r="32" spans="1:7" x14ac:dyDescent="0.25">
      <c r="B32" s="104"/>
    </row>
    <row r="35" spans="2:2" x14ac:dyDescent="0.25">
      <c r="B35" s="104"/>
    </row>
    <row r="40" spans="2:2" x14ac:dyDescent="0.25">
      <c r="B40" s="104"/>
    </row>
    <row r="41" spans="2:2" x14ac:dyDescent="0.25">
      <c r="B41" s="104"/>
    </row>
    <row r="42" spans="2:2" x14ac:dyDescent="0.25">
      <c r="B42" s="104"/>
    </row>
    <row r="43" spans="2:2" x14ac:dyDescent="0.25">
      <c r="B43" s="103"/>
    </row>
    <row r="45" spans="2:2" x14ac:dyDescent="0.25">
      <c r="B45" s="104"/>
    </row>
  </sheetData>
  <sheetProtection algorithmName="SHA-512" hashValue="llJiInrLWnbSMhvScaKPA9uZbuU7WWB0V2F6oQxlS/j0ZaFL858yGZOLfeKwSCm198k/I91KoqLF2/AP1MPmeg==" saltValue="3EabKnHDJbMnbXn1hLbCSA==" spinCount="100000" sheet="1" objects="1" scenarios="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33AD6-59C3-476D-A53C-1481111C3EA2}">
  <sheetPr>
    <tabColor rgb="FF173583"/>
  </sheetPr>
  <dimension ref="A1:C37"/>
  <sheetViews>
    <sheetView showGridLines="0" zoomScale="85" zoomScaleNormal="85" workbookViewId="0">
      <pane ySplit="1" topLeftCell="A2" activePane="bottomLeft" state="frozen"/>
      <selection activeCell="B36" sqref="B36"/>
      <selection pane="bottomLeft" activeCell="B4" sqref="B4"/>
    </sheetView>
  </sheetViews>
  <sheetFormatPr defaultRowHeight="15" x14ac:dyDescent="0.25"/>
  <cols>
    <col min="1" max="1" width="3.140625" style="12" bestFit="1" customWidth="1"/>
    <col min="2" max="2" width="200.7109375" customWidth="1"/>
    <col min="3" max="3" width="8.85546875" style="122"/>
  </cols>
  <sheetData>
    <row r="1" spans="1:2" ht="15.75" x14ac:dyDescent="0.25">
      <c r="A1" s="60"/>
      <c r="B1" s="68" t="s">
        <v>137</v>
      </c>
    </row>
    <row r="2" spans="1:2" x14ac:dyDescent="0.25">
      <c r="A2" s="49"/>
      <c r="B2" s="117" t="s">
        <v>136</v>
      </c>
    </row>
    <row r="3" spans="1:2" x14ac:dyDescent="0.25">
      <c r="A3" s="49">
        <v>1</v>
      </c>
      <c r="B3" t="s">
        <v>188</v>
      </c>
    </row>
    <row r="4" spans="1:2" x14ac:dyDescent="0.25">
      <c r="A4" s="49">
        <v>2</v>
      </c>
      <c r="B4" t="s">
        <v>189</v>
      </c>
    </row>
    <row r="5" spans="1:2" x14ac:dyDescent="0.25">
      <c r="A5" s="49">
        <v>3</v>
      </c>
      <c r="B5" t="s">
        <v>135</v>
      </c>
    </row>
    <row r="6" spans="1:2" x14ac:dyDescent="0.25">
      <c r="A6" s="49">
        <v>4</v>
      </c>
      <c r="B6" s="104" t="s">
        <v>134</v>
      </c>
    </row>
    <row r="7" spans="1:2" x14ac:dyDescent="0.25">
      <c r="A7" s="49">
        <v>5</v>
      </c>
      <c r="B7" s="104" t="s">
        <v>223</v>
      </c>
    </row>
    <row r="8" spans="1:2" x14ac:dyDescent="0.25">
      <c r="A8" s="49">
        <v>6</v>
      </c>
      <c r="B8" t="s">
        <v>105</v>
      </c>
    </row>
    <row r="9" spans="1:2" x14ac:dyDescent="0.25">
      <c r="A9" s="49">
        <v>7</v>
      </c>
      <c r="B9" s="105" t="s">
        <v>171</v>
      </c>
    </row>
    <row r="10" spans="1:2" x14ac:dyDescent="0.25">
      <c r="A10" s="49">
        <v>8</v>
      </c>
      <c r="B10" s="104" t="s">
        <v>200</v>
      </c>
    </row>
    <row r="11" spans="1:2" x14ac:dyDescent="0.25">
      <c r="A11" s="49"/>
      <c r="B11" s="117" t="s">
        <v>133</v>
      </c>
    </row>
    <row r="12" spans="1:2" x14ac:dyDescent="0.25">
      <c r="A12" s="49">
        <v>9</v>
      </c>
      <c r="B12" s="104" t="s">
        <v>132</v>
      </c>
    </row>
    <row r="13" spans="1:2" x14ac:dyDescent="0.25">
      <c r="A13" s="49">
        <v>10</v>
      </c>
      <c r="B13" t="s">
        <v>131</v>
      </c>
    </row>
    <row r="14" spans="1:2" x14ac:dyDescent="0.25">
      <c r="A14" s="49">
        <v>11</v>
      </c>
      <c r="B14" s="104" t="s">
        <v>130</v>
      </c>
    </row>
    <row r="15" spans="1:2" x14ac:dyDescent="0.25">
      <c r="A15" s="49"/>
      <c r="B15" s="103" t="s">
        <v>129</v>
      </c>
    </row>
    <row r="16" spans="1:2" x14ac:dyDescent="0.25">
      <c r="A16" s="49">
        <v>12</v>
      </c>
      <c r="B16" t="s">
        <v>128</v>
      </c>
    </row>
    <row r="17" spans="1:2" x14ac:dyDescent="0.25">
      <c r="A17" s="49">
        <v>13</v>
      </c>
      <c r="B17" s="104" t="s">
        <v>127</v>
      </c>
    </row>
    <row r="18" spans="1:2" x14ac:dyDescent="0.25">
      <c r="B18" s="104"/>
    </row>
    <row r="19" spans="1:2" x14ac:dyDescent="0.25">
      <c r="B19" s="104"/>
    </row>
    <row r="21" spans="1:2" x14ac:dyDescent="0.25">
      <c r="B21" s="104"/>
    </row>
    <row r="22" spans="1:2" x14ac:dyDescent="0.25">
      <c r="B22" s="104"/>
    </row>
    <row r="23" spans="1:2" x14ac:dyDescent="0.25">
      <c r="B23" s="104"/>
    </row>
    <row r="24" spans="1:2" x14ac:dyDescent="0.25">
      <c r="B24" s="104"/>
    </row>
    <row r="25" spans="1:2" x14ac:dyDescent="0.25">
      <c r="B25" s="104"/>
    </row>
    <row r="27" spans="1:2" x14ac:dyDescent="0.25">
      <c r="B27" s="104"/>
    </row>
    <row r="32" spans="1:2" x14ac:dyDescent="0.25">
      <c r="B32" s="104"/>
    </row>
    <row r="33" spans="2:2" x14ac:dyDescent="0.25">
      <c r="B33" s="104"/>
    </row>
    <row r="34" spans="2:2" x14ac:dyDescent="0.25">
      <c r="B34" s="104"/>
    </row>
    <row r="35" spans="2:2" x14ac:dyDescent="0.25">
      <c r="B35" s="103"/>
    </row>
    <row r="37" spans="2:2" x14ac:dyDescent="0.25">
      <c r="B37" s="104"/>
    </row>
  </sheetData>
  <sheetProtection algorithmName="SHA-512" hashValue="2K31tpF5Ff3SGABxu9+BMVA243f6FZGXpZsy5HU0jeVtqx3/7Ev886CFhdCR5RxGSZWMdnJpRYjajfjOuLyaWw==" saltValue="H4r2R1m0jhZPnKPEGvvTh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07D5-52A3-4040-A225-9086BB9774D7}">
  <sheetPr>
    <tabColor rgb="FF173583"/>
  </sheetPr>
  <dimension ref="A1:G36"/>
  <sheetViews>
    <sheetView showGridLines="0" zoomScale="85" zoomScaleNormal="85" workbookViewId="0">
      <pane ySplit="1" topLeftCell="A2" activePane="bottomLeft" state="frozen"/>
      <selection activeCell="B36" sqref="B36"/>
      <selection pane="bottomLeft" activeCell="B33" sqref="B33"/>
    </sheetView>
  </sheetViews>
  <sheetFormatPr defaultRowHeight="15" x14ac:dyDescent="0.25"/>
  <cols>
    <col min="1" max="1" width="3.140625" style="12" bestFit="1" customWidth="1"/>
    <col min="2" max="2" width="200.7109375" customWidth="1"/>
    <col min="4" max="4" width="98.42578125" customWidth="1"/>
  </cols>
  <sheetData>
    <row r="1" spans="1:2" ht="15.75" x14ac:dyDescent="0.25">
      <c r="A1" s="60"/>
      <c r="B1" s="68" t="s">
        <v>147</v>
      </c>
    </row>
    <row r="2" spans="1:2" x14ac:dyDescent="0.25">
      <c r="A2" s="60"/>
      <c r="B2" s="117" t="s">
        <v>146</v>
      </c>
    </row>
    <row r="3" spans="1:2" x14ac:dyDescent="0.25">
      <c r="A3" s="49">
        <v>1</v>
      </c>
      <c r="B3" t="s">
        <v>188</v>
      </c>
    </row>
    <row r="4" spans="1:2" x14ac:dyDescent="0.25">
      <c r="A4" s="49">
        <v>2</v>
      </c>
      <c r="B4" s="104" t="s">
        <v>222</v>
      </c>
    </row>
    <row r="5" spans="1:2" x14ac:dyDescent="0.25">
      <c r="A5" s="49">
        <v>3</v>
      </c>
      <c r="B5" s="104" t="s">
        <v>124</v>
      </c>
    </row>
    <row r="6" spans="1:2" x14ac:dyDescent="0.25">
      <c r="A6" s="49">
        <v>4</v>
      </c>
      <c r="B6" s="104" t="s">
        <v>123</v>
      </c>
    </row>
    <row r="7" spans="1:2" x14ac:dyDescent="0.25">
      <c r="A7" s="49">
        <v>7</v>
      </c>
      <c r="B7" s="104" t="s">
        <v>238</v>
      </c>
    </row>
    <row r="8" spans="1:2" x14ac:dyDescent="0.25">
      <c r="A8" s="49">
        <v>8</v>
      </c>
      <c r="B8" s="104" t="s">
        <v>199</v>
      </c>
    </row>
    <row r="9" spans="1:2" x14ac:dyDescent="0.25">
      <c r="A9" s="49">
        <v>9</v>
      </c>
      <c r="B9" s="104" t="s">
        <v>119</v>
      </c>
    </row>
    <row r="10" spans="1:2" x14ac:dyDescent="0.25">
      <c r="A10" s="49">
        <v>10</v>
      </c>
      <c r="B10" s="104" t="s">
        <v>118</v>
      </c>
    </row>
    <row r="11" spans="1:2" x14ac:dyDescent="0.25">
      <c r="A11" s="49">
        <v>11</v>
      </c>
      <c r="B11" s="105" t="s">
        <v>173</v>
      </c>
    </row>
    <row r="12" spans="1:2" x14ac:dyDescent="0.25">
      <c r="A12" s="49">
        <v>12</v>
      </c>
      <c r="B12" s="118" t="s">
        <v>144</v>
      </c>
    </row>
    <row r="13" spans="1:2" x14ac:dyDescent="0.25">
      <c r="A13" s="49">
        <v>13</v>
      </c>
      <c r="B13" t="s">
        <v>189</v>
      </c>
    </row>
    <row r="14" spans="1:2" x14ac:dyDescent="0.25">
      <c r="A14" s="49">
        <v>14</v>
      </c>
      <c r="B14" s="104" t="s">
        <v>122</v>
      </c>
    </row>
    <row r="15" spans="1:2" x14ac:dyDescent="0.25">
      <c r="A15" s="49"/>
      <c r="B15" s="117" t="s">
        <v>143</v>
      </c>
    </row>
    <row r="16" spans="1:2" x14ac:dyDescent="0.25">
      <c r="A16" s="49">
        <v>15</v>
      </c>
      <c r="B16" s="104" t="s">
        <v>142</v>
      </c>
    </row>
    <row r="17" spans="1:7" x14ac:dyDescent="0.25">
      <c r="A17" s="49">
        <v>16</v>
      </c>
      <c r="B17" s="104" t="s">
        <v>141</v>
      </c>
    </row>
    <row r="18" spans="1:7" x14ac:dyDescent="0.25">
      <c r="A18" s="49">
        <v>17</v>
      </c>
      <c r="B18" s="104" t="s">
        <v>140</v>
      </c>
    </row>
    <row r="19" spans="1:7" x14ac:dyDescent="0.25">
      <c r="A19" s="49">
        <v>18</v>
      </c>
      <c r="B19" s="104" t="s">
        <v>139</v>
      </c>
    </row>
    <row r="20" spans="1:7" x14ac:dyDescent="0.25">
      <c r="A20" s="49">
        <v>19</v>
      </c>
      <c r="B20" s="104" t="s">
        <v>268</v>
      </c>
    </row>
    <row r="21" spans="1:7" x14ac:dyDescent="0.25">
      <c r="A21" s="49">
        <v>20</v>
      </c>
      <c r="B21" s="104" t="s">
        <v>172</v>
      </c>
    </row>
    <row r="22" spans="1:7" x14ac:dyDescent="0.25">
      <c r="A22" s="49">
        <v>21</v>
      </c>
      <c r="B22" s="120" t="s">
        <v>138</v>
      </c>
    </row>
    <row r="23" spans="1:7" x14ac:dyDescent="0.25">
      <c r="A23" s="49"/>
      <c r="B23" s="117" t="s">
        <v>226</v>
      </c>
    </row>
    <row r="24" spans="1:7" x14ac:dyDescent="0.25">
      <c r="A24" s="49">
        <v>22</v>
      </c>
      <c r="B24" s="104" t="s">
        <v>233</v>
      </c>
    </row>
    <row r="25" spans="1:7" x14ac:dyDescent="0.25">
      <c r="A25" s="49">
        <v>23</v>
      </c>
      <c r="B25" s="104" t="s">
        <v>235</v>
      </c>
    </row>
    <row r="26" spans="1:7" x14ac:dyDescent="0.25">
      <c r="A26" s="49">
        <v>24</v>
      </c>
      <c r="B26" s="104" t="s">
        <v>237</v>
      </c>
    </row>
    <row r="27" spans="1:7" x14ac:dyDescent="0.25">
      <c r="A27" s="49">
        <v>25</v>
      </c>
      <c r="B27" s="104" t="s">
        <v>234</v>
      </c>
      <c r="C27" s="65"/>
      <c r="D27" s="65"/>
      <c r="E27" s="65"/>
      <c r="F27" s="65"/>
      <c r="G27" s="65"/>
    </row>
    <row r="28" spans="1:7" x14ac:dyDescent="0.25">
      <c r="B28" s="104"/>
      <c r="D28" s="120"/>
    </row>
    <row r="29" spans="1:7" x14ac:dyDescent="0.25">
      <c r="B29" s="104"/>
      <c r="D29" s="105"/>
    </row>
    <row r="30" spans="1:7" x14ac:dyDescent="0.25">
      <c r="B30" s="104"/>
      <c r="D30" s="119"/>
    </row>
    <row r="31" spans="1:7" x14ac:dyDescent="0.25">
      <c r="B31" s="104"/>
      <c r="D31" s="119"/>
    </row>
    <row r="32" spans="1:7" x14ac:dyDescent="0.25">
      <c r="B32" s="104"/>
      <c r="D32" s="105"/>
    </row>
    <row r="33" spans="2:4" x14ac:dyDescent="0.25">
      <c r="B33" s="105"/>
      <c r="D33" s="105"/>
    </row>
    <row r="34" spans="2:4" x14ac:dyDescent="0.25">
      <c r="D34" s="105"/>
    </row>
    <row r="35" spans="2:4" x14ac:dyDescent="0.25">
      <c r="B35" s="105"/>
      <c r="D35" s="105"/>
    </row>
    <row r="36" spans="2:4" x14ac:dyDescent="0.25">
      <c r="B36" s="118"/>
    </row>
  </sheetData>
  <sheetProtection algorithmName="SHA-512" hashValue="xsbxKlZdQmR5+Ob1yeMyaS9fKY4//PiUFuUpEKqkS/qMbqWoWnNT/rW9SMYxEAn5sMPZA3js4yxTFB47U8gohQ==" saltValue="fUB9rKJ/XBzcD6E//a6CY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BB732-B0D6-43C4-A42D-8489C7F76136}">
  <sheetPr>
    <tabColor rgb="FF173583"/>
  </sheetPr>
  <dimension ref="A1:D35"/>
  <sheetViews>
    <sheetView showGridLines="0" zoomScale="85" zoomScaleNormal="85" workbookViewId="0">
      <pane ySplit="1" topLeftCell="A2" activePane="bottomLeft" state="frozen"/>
      <selection activeCell="B35" sqref="B35"/>
      <selection pane="bottomLeft" activeCell="B32" sqref="B32"/>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152</v>
      </c>
    </row>
    <row r="2" spans="1:2" x14ac:dyDescent="0.25">
      <c r="A2" s="49">
        <v>1</v>
      </c>
      <c r="B2" t="s">
        <v>188</v>
      </c>
    </row>
    <row r="3" spans="1:2" x14ac:dyDescent="0.25">
      <c r="A3" s="49">
        <v>2</v>
      </c>
      <c r="B3" t="s">
        <v>145</v>
      </c>
    </row>
    <row r="4" spans="1:2" x14ac:dyDescent="0.25">
      <c r="A4" s="49">
        <v>3</v>
      </c>
      <c r="B4" t="s">
        <v>101</v>
      </c>
    </row>
    <row r="5" spans="1:2" x14ac:dyDescent="0.25">
      <c r="A5" s="49">
        <v>4</v>
      </c>
      <c r="B5" t="s">
        <v>151</v>
      </c>
    </row>
    <row r="6" spans="1:2" x14ac:dyDescent="0.25">
      <c r="A6" s="49">
        <v>5</v>
      </c>
      <c r="B6" s="104" t="s">
        <v>123</v>
      </c>
    </row>
    <row r="7" spans="1:2" x14ac:dyDescent="0.25">
      <c r="A7" s="49">
        <v>6</v>
      </c>
      <c r="B7" s="104" t="s">
        <v>122</v>
      </c>
    </row>
    <row r="8" spans="1:2" x14ac:dyDescent="0.25">
      <c r="A8" s="49">
        <v>7</v>
      </c>
      <c r="B8" s="104" t="s">
        <v>150</v>
      </c>
    </row>
    <row r="9" spans="1:2" x14ac:dyDescent="0.25">
      <c r="A9" s="49">
        <v>8</v>
      </c>
      <c r="B9" s="104" t="s">
        <v>132</v>
      </c>
    </row>
    <row r="10" spans="1:2" x14ac:dyDescent="0.25">
      <c r="A10" s="49">
        <v>9</v>
      </c>
      <c r="B10" t="s">
        <v>116</v>
      </c>
    </row>
    <row r="11" spans="1:2" x14ac:dyDescent="0.25">
      <c r="A11" s="49">
        <v>10</v>
      </c>
      <c r="B11" s="104" t="s">
        <v>149</v>
      </c>
    </row>
    <row r="12" spans="1:2" x14ac:dyDescent="0.25">
      <c r="A12" s="49">
        <v>13</v>
      </c>
      <c r="B12" s="104" t="s">
        <v>238</v>
      </c>
    </row>
    <row r="13" spans="1:2" x14ac:dyDescent="0.25">
      <c r="A13" s="49">
        <v>14</v>
      </c>
      <c r="B13" s="104" t="s">
        <v>199</v>
      </c>
    </row>
    <row r="14" spans="1:2" x14ac:dyDescent="0.25">
      <c r="A14" s="49">
        <v>15</v>
      </c>
      <c r="B14" s="104" t="s">
        <v>119</v>
      </c>
    </row>
    <row r="15" spans="1:2" x14ac:dyDescent="0.25">
      <c r="A15" s="49">
        <v>16</v>
      </c>
      <c r="B15" s="104" t="s">
        <v>118</v>
      </c>
    </row>
    <row r="16" spans="1:2" x14ac:dyDescent="0.25">
      <c r="A16" s="49">
        <v>17</v>
      </c>
      <c r="B16" s="105" t="s">
        <v>173</v>
      </c>
    </row>
    <row r="17" spans="1:4" x14ac:dyDescent="0.25">
      <c r="A17" s="49">
        <v>18</v>
      </c>
      <c r="B17" s="118" t="s">
        <v>148</v>
      </c>
    </row>
    <row r="18" spans="1:4" x14ac:dyDescent="0.25">
      <c r="B18" s="118"/>
      <c r="D18" s="104"/>
    </row>
    <row r="19" spans="1:4" x14ac:dyDescent="0.25">
      <c r="B19" s="104"/>
      <c r="D19" s="104"/>
    </row>
    <row r="20" spans="1:4" x14ac:dyDescent="0.25">
      <c r="B20" s="104"/>
      <c r="D20" s="118"/>
    </row>
    <row r="21" spans="1:4" x14ac:dyDescent="0.25">
      <c r="A21" s="104"/>
    </row>
    <row r="22" spans="1:4" x14ac:dyDescent="0.25">
      <c r="B22" s="105"/>
      <c r="C22" s="104"/>
      <c r="D22" s="104"/>
    </row>
    <row r="23" spans="1:4" x14ac:dyDescent="0.25">
      <c r="B23" s="104"/>
      <c r="D23" s="104"/>
    </row>
    <row r="24" spans="1:4" x14ac:dyDescent="0.25">
      <c r="B24" s="104"/>
      <c r="D24" s="104"/>
    </row>
    <row r="25" spans="1:4" x14ac:dyDescent="0.25">
      <c r="B25" s="105"/>
      <c r="D25" s="104"/>
    </row>
    <row r="26" spans="1:4" x14ac:dyDescent="0.25">
      <c r="D26" s="104"/>
    </row>
    <row r="27" spans="1:4" x14ac:dyDescent="0.25">
      <c r="D27" s="104"/>
    </row>
    <row r="28" spans="1:4" x14ac:dyDescent="0.25">
      <c r="D28" s="104"/>
    </row>
    <row r="29" spans="1:4" x14ac:dyDescent="0.25">
      <c r="D29" s="104"/>
    </row>
    <row r="30" spans="1:4" x14ac:dyDescent="0.25">
      <c r="D30" s="120"/>
    </row>
    <row r="32" spans="1:4" x14ac:dyDescent="0.25">
      <c r="D32" s="104"/>
    </row>
    <row r="33" spans="4:4" x14ac:dyDescent="0.25">
      <c r="D33" s="104"/>
    </row>
    <row r="34" spans="4:4" x14ac:dyDescent="0.25">
      <c r="D34" s="104"/>
    </row>
    <row r="35" spans="4:4" x14ac:dyDescent="0.25">
      <c r="D35" s="104"/>
    </row>
  </sheetData>
  <sheetProtection algorithmName="SHA-512" hashValue="ghB7HgS5UA6/B66TmPs60kcTX+cPYv6j5R/M2VngpKgbZD8sd8OTC/WTj6VGj5y7acIlwcGJbhj0MvhxQg0xpQ==" saltValue="Vt7/PGJIY8fAgtvAUXX0y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EF29-AC55-4882-813E-7AD526909029}">
  <sheetPr>
    <tabColor rgb="FF173583"/>
  </sheetPr>
  <dimension ref="A1:D38"/>
  <sheetViews>
    <sheetView showGridLines="0" zoomScale="85" zoomScaleNormal="85" workbookViewId="0">
      <pane ySplit="1" topLeftCell="A2" activePane="bottomLeft" state="frozen"/>
      <selection activeCell="B36" sqref="B36"/>
      <selection pane="bottomLeft" activeCell="B30" sqref="B30"/>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167</v>
      </c>
    </row>
    <row r="2" spans="1:2" x14ac:dyDescent="0.25">
      <c r="A2" s="60"/>
      <c r="B2" s="117" t="s">
        <v>166</v>
      </c>
    </row>
    <row r="3" spans="1:2" x14ac:dyDescent="0.25">
      <c r="A3" s="49">
        <v>1</v>
      </c>
      <c r="B3" s="104" t="s">
        <v>165</v>
      </c>
    </row>
    <row r="4" spans="1:2" x14ac:dyDescent="0.25">
      <c r="A4" s="49">
        <v>2</v>
      </c>
      <c r="B4" s="104" t="s">
        <v>164</v>
      </c>
    </row>
    <row r="5" spans="1:2" x14ac:dyDescent="0.25">
      <c r="A5" s="49">
        <v>3</v>
      </c>
      <c r="B5" s="104" t="s">
        <v>163</v>
      </c>
    </row>
    <row r="6" spans="1:2" x14ac:dyDescent="0.25">
      <c r="A6" s="49">
        <v>4</v>
      </c>
      <c r="B6" s="104" t="s">
        <v>241</v>
      </c>
    </row>
    <row r="7" spans="1:2" x14ac:dyDescent="0.25">
      <c r="A7" s="49">
        <v>5</v>
      </c>
      <c r="B7" s="104" t="s">
        <v>162</v>
      </c>
    </row>
    <row r="8" spans="1:2" x14ac:dyDescent="0.25">
      <c r="A8" s="49">
        <v>6</v>
      </c>
      <c r="B8" s="104" t="s">
        <v>161</v>
      </c>
    </row>
    <row r="9" spans="1:2" x14ac:dyDescent="0.25">
      <c r="A9" s="49">
        <v>7</v>
      </c>
      <c r="B9" s="104" t="s">
        <v>160</v>
      </c>
    </row>
    <row r="10" spans="1:2" x14ac:dyDescent="0.25">
      <c r="A10" s="49">
        <v>8</v>
      </c>
      <c r="B10" s="104" t="s">
        <v>159</v>
      </c>
    </row>
    <row r="11" spans="1:2" x14ac:dyDescent="0.25">
      <c r="A11" s="49">
        <v>9</v>
      </c>
      <c r="B11" s="104" t="s">
        <v>158</v>
      </c>
    </row>
    <row r="12" spans="1:2" x14ac:dyDescent="0.25">
      <c r="A12" s="49">
        <v>10</v>
      </c>
      <c r="B12" t="s">
        <v>157</v>
      </c>
    </row>
    <row r="13" spans="1:2" x14ac:dyDescent="0.25">
      <c r="A13" s="49">
        <v>11</v>
      </c>
      <c r="B13" s="105" t="s">
        <v>191</v>
      </c>
    </row>
    <row r="14" spans="1:2" x14ac:dyDescent="0.25">
      <c r="A14" s="49"/>
      <c r="B14" s="117" t="s">
        <v>156</v>
      </c>
    </row>
    <row r="15" spans="1:2" x14ac:dyDescent="0.25">
      <c r="A15" s="49">
        <v>12</v>
      </c>
      <c r="B15" s="104" t="s">
        <v>155</v>
      </c>
    </row>
    <row r="16" spans="1:2" x14ac:dyDescent="0.25">
      <c r="A16" s="49">
        <v>13</v>
      </c>
      <c r="B16" s="104" t="s">
        <v>242</v>
      </c>
    </row>
    <row r="17" spans="1:4" x14ac:dyDescent="0.25">
      <c r="A17" s="49">
        <v>14</v>
      </c>
      <c r="B17" s="104" t="s">
        <v>154</v>
      </c>
    </row>
    <row r="18" spans="1:4" x14ac:dyDescent="0.25">
      <c r="A18" s="49">
        <v>15</v>
      </c>
      <c r="B18" s="104" t="s">
        <v>253</v>
      </c>
    </row>
    <row r="19" spans="1:4" x14ac:dyDescent="0.25">
      <c r="A19" s="49"/>
      <c r="B19" s="117" t="s">
        <v>153</v>
      </c>
    </row>
    <row r="20" spans="1:4" x14ac:dyDescent="0.25">
      <c r="A20" s="49">
        <v>16</v>
      </c>
      <c r="B20" t="s">
        <v>245</v>
      </c>
    </row>
    <row r="21" spans="1:4" x14ac:dyDescent="0.25">
      <c r="A21" s="49">
        <v>17</v>
      </c>
      <c r="B21" t="s">
        <v>112</v>
      </c>
    </row>
    <row r="22" spans="1:4" x14ac:dyDescent="0.25">
      <c r="A22" s="49">
        <v>18</v>
      </c>
      <c r="B22" s="104" t="s">
        <v>111</v>
      </c>
    </row>
    <row r="23" spans="1:4" x14ac:dyDescent="0.25">
      <c r="B23" s="104"/>
      <c r="D23" s="120"/>
    </row>
    <row r="24" spans="1:4" x14ac:dyDescent="0.25">
      <c r="B24" s="104"/>
    </row>
    <row r="25" spans="1:4" x14ac:dyDescent="0.25">
      <c r="B25" s="104"/>
    </row>
    <row r="26" spans="1:4" x14ac:dyDescent="0.25">
      <c r="B26" s="121"/>
    </row>
    <row r="27" spans="1:4" x14ac:dyDescent="0.25">
      <c r="B27" s="121"/>
    </row>
    <row r="28" spans="1:4" x14ac:dyDescent="0.25">
      <c r="B28" s="121"/>
    </row>
    <row r="29" spans="1:4" x14ac:dyDescent="0.25">
      <c r="B29" s="121"/>
    </row>
    <row r="30" spans="1:4" x14ac:dyDescent="0.25">
      <c r="B30" s="121"/>
    </row>
    <row r="31" spans="1:4" x14ac:dyDescent="0.25">
      <c r="B31" s="121"/>
    </row>
    <row r="32" spans="1:4" x14ac:dyDescent="0.25">
      <c r="B32" s="121"/>
    </row>
    <row r="33" spans="2:2" x14ac:dyDescent="0.25">
      <c r="B33" s="123"/>
    </row>
    <row r="34" spans="2:2" x14ac:dyDescent="0.25">
      <c r="B34" s="122"/>
    </row>
    <row r="35" spans="2:2" x14ac:dyDescent="0.25">
      <c r="B35" s="121"/>
    </row>
    <row r="36" spans="2:2" x14ac:dyDescent="0.25">
      <c r="B36" s="121"/>
    </row>
    <row r="37" spans="2:2" x14ac:dyDescent="0.25">
      <c r="B37" s="121"/>
    </row>
    <row r="38" spans="2:2" x14ac:dyDescent="0.25">
      <c r="B38" s="121"/>
    </row>
  </sheetData>
  <sheetProtection algorithmName="SHA-512" hashValue="9bdIqCXQFArsytm8J8+qJnldBeKyPha1KJoE63ZnAjtVISqAYAJMD/ybYNGTgldh+b/Ni0KWlosSkF1sc8M/Pg==" saltValue="L/taOu592MM+Jq8hDzXwn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Algemene gegevens</vt:lpstr>
      <vt:lpstr>Algemene Eisen</vt:lpstr>
      <vt:lpstr>Prijzenblad meubilair Perceel 1</vt:lpstr>
      <vt:lpstr>1. LL stoel PO</vt:lpstr>
      <vt:lpstr>2. LL tafel PO</vt:lpstr>
      <vt:lpstr>3. LL kruk PO</vt:lpstr>
      <vt:lpstr>4. DC bureau</vt:lpstr>
      <vt:lpstr>5. GI Tafel</vt:lpstr>
      <vt:lpstr>6. Kasten</vt:lpstr>
      <vt:lpstr>Prijzenblad ontwerp B</vt:lpstr>
      <vt:lpstr>'Algemene Eisen'!_Hlk53649832</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2024-01-19T13:42:53Z</dcterms:modified>
</cp:coreProperties>
</file>