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https://stichtingrocmiddennederland.sharepoint.com/sites/Medischege-e/Gedeelde documenten/General/"/>
    </mc:Choice>
  </mc:AlternateContent>
  <xr:revisionPtr revIDLastSave="582" documentId="8_{9DF82C8B-228B-44CC-B360-BB72F99F220C}" xr6:coauthVersionLast="47" xr6:coauthVersionMax="47" xr10:uidLastSave="{EC66AFD3-E142-44CC-BA98-CAB3ADD8700E}"/>
  <bookViews>
    <workbookView xWindow="-108" yWindow="-108" windowWidth="23256" windowHeight="12576" xr2:uid="{00000000-000D-0000-FFFF-FFFF00000000}"/>
  </bookViews>
  <sheets>
    <sheet name="Blad1" sheetId="10" r:id="rId1"/>
    <sheet name="Blad2" sheetId="12" r:id="rId2"/>
    <sheet name="Blad3" sheetId="1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8" i="13" l="1"/>
  <c r="C73" i="12"/>
  <c r="D73" i="12"/>
  <c r="E73" i="12" s="1"/>
  <c r="D38" i="13"/>
  <c r="E36" i="13"/>
  <c r="E35" i="13"/>
  <c r="E34" i="13"/>
  <c r="E33" i="13"/>
  <c r="E32" i="13"/>
  <c r="E27" i="13"/>
  <c r="E28" i="13"/>
  <c r="E29" i="13"/>
  <c r="E30" i="13"/>
  <c r="E31" i="13"/>
  <c r="E25" i="13"/>
  <c r="E26" i="13"/>
  <c r="E21" i="13"/>
  <c r="E22" i="13"/>
  <c r="E23" i="13"/>
  <c r="E24" i="13"/>
  <c r="E20" i="13"/>
  <c r="E19" i="13"/>
  <c r="E18" i="13"/>
  <c r="E17" i="13"/>
  <c r="E15" i="13"/>
  <c r="E16" i="13"/>
  <c r="E14" i="13"/>
  <c r="E12" i="13"/>
  <c r="E13" i="13"/>
  <c r="E11" i="12"/>
  <c r="E56" i="12"/>
  <c r="E49" i="12"/>
  <c r="E60" i="12"/>
  <c r="E19" i="12"/>
  <c r="E18" i="12"/>
  <c r="E68" i="12"/>
  <c r="E25" i="12"/>
  <c r="E21" i="12"/>
  <c r="E23" i="12"/>
  <c r="E30" i="12"/>
  <c r="E37" i="12"/>
  <c r="E17" i="12"/>
  <c r="E16" i="12"/>
  <c r="E34" i="12"/>
  <c r="E62" i="12"/>
  <c r="E64" i="12"/>
  <c r="E40" i="12"/>
  <c r="E69" i="12"/>
  <c r="E46" i="12"/>
  <c r="E65" i="12"/>
  <c r="E63" i="12"/>
  <c r="E71" i="12"/>
  <c r="E53" i="12"/>
  <c r="E27" i="12"/>
  <c r="E42" i="12"/>
  <c r="E7" i="13"/>
  <c r="E8" i="13"/>
  <c r="E9" i="13"/>
  <c r="E10" i="13"/>
  <c r="E11" i="13"/>
  <c r="E6" i="13"/>
  <c r="E57" i="12"/>
  <c r="E36" i="12"/>
  <c r="E7" i="12"/>
  <c r="E48" i="12"/>
  <c r="E67" i="12"/>
  <c r="E55" i="12"/>
  <c r="E50" i="12"/>
  <c r="E54" i="12"/>
  <c r="E8" i="12"/>
  <c r="E13" i="12"/>
  <c r="E72" i="12"/>
  <c r="E58" i="12"/>
  <c r="E59" i="12"/>
  <c r="E66" i="12"/>
  <c r="E52" i="12"/>
  <c r="E12" i="12"/>
  <c r="E38" i="12"/>
  <c r="E47" i="12"/>
  <c r="E45" i="12"/>
  <c r="E70" i="12"/>
  <c r="E24" i="12"/>
  <c r="E22" i="12"/>
  <c r="E20" i="12"/>
  <c r="E43" i="12"/>
  <c r="E51" i="12"/>
  <c r="E41" i="12"/>
  <c r="E61" i="12"/>
  <c r="E35" i="12"/>
  <c r="E14" i="12"/>
  <c r="E32" i="12"/>
  <c r="E10" i="12"/>
  <c r="E9" i="12"/>
  <c r="E39" i="12"/>
  <c r="E15" i="12"/>
  <c r="E29" i="12"/>
  <c r="E28" i="12"/>
  <c r="E33" i="12"/>
  <c r="E31" i="12"/>
  <c r="E44" i="12"/>
  <c r="E26" i="12"/>
  <c r="E38" i="13" l="1"/>
  <c r="D5" i="10" s="1"/>
  <c r="D4" i="10"/>
  <c r="F73" i="12"/>
  <c r="E5" i="10" l="1"/>
  <c r="D6" i="10" s="1"/>
</calcChain>
</file>

<file path=xl/sharedStrings.xml><?xml version="1.0" encoding="utf-8"?>
<sst xmlns="http://schemas.openxmlformats.org/spreadsheetml/2006/main" count="209" uniqueCount="204">
  <si>
    <t>Naam inschrijver/Opdrachtnemer</t>
  </si>
  <si>
    <t>Aantal</t>
  </si>
  <si>
    <t>Prijs per stuk</t>
  </si>
  <si>
    <t>totaalprijs</t>
  </si>
  <si>
    <t>type aanduiding/specificatie</t>
  </si>
  <si>
    <t>Vul hier de naam van de inschrijver in en op alle volgende tabbladen in de groene vlakjes de gevraagde prijs netto exclusief B.T.W. De totale fictieve inschrijfprijs verschijnt dan automatisch op dit blad.</t>
  </si>
  <si>
    <t>Dit bedrag overnemen op prijsblad Bijlage 7b</t>
  </si>
  <si>
    <t>Fictieve inschrijfprijs perceel 1 Totaal</t>
  </si>
  <si>
    <t>Productomschrijving</t>
  </si>
  <si>
    <t>Prijs per verpakking</t>
  </si>
  <si>
    <t>Totaal verbruiksmaterialen</t>
  </si>
  <si>
    <t>Totaal Disposables</t>
  </si>
  <si>
    <t>1x</t>
  </si>
  <si>
    <t>EAN of referentienummer (s)</t>
  </si>
  <si>
    <t>VI/CMS50D</t>
  </si>
  <si>
    <t>4x</t>
  </si>
  <si>
    <t>Prijzenblad 
EA Medische ge- en verbruiksartikelen
2023</t>
  </si>
  <si>
    <t/>
  </si>
  <si>
    <t>DP120010000001</t>
  </si>
  <si>
    <t>NaCl, 0,9% ecobag, 100 ml. Verpakt 20 st.</t>
  </si>
  <si>
    <t>luchtzakje voor ambu man, wireless, set a 100 stuks</t>
  </si>
  <si>
    <t>AMB-234000702</t>
  </si>
  <si>
    <t>LM028-B</t>
  </si>
  <si>
    <t>kunstbloed 500 ml</t>
  </si>
  <si>
    <t>LB028-C</t>
  </si>
  <si>
    <t>connector voor inejctiearm LM028, set van 2 stuks</t>
  </si>
  <si>
    <t>LM028-V</t>
  </si>
  <si>
    <t>aders voor LM028, verpakking a 10 stuks</t>
  </si>
  <si>
    <t>Defibtech Lifeline elektrode/plakkers volwassene, 5 paar</t>
  </si>
  <si>
    <t>03-DDP-105TR</t>
  </si>
  <si>
    <t>DP130069331051</t>
  </si>
  <si>
    <t>transdermale pleister fentyl, verpakking van 10 stuks</t>
  </si>
  <si>
    <t>NA-PN 01095</t>
  </si>
  <si>
    <t>glazen ampullen 2 ml., verpakking a 10 stuks</t>
  </si>
  <si>
    <t>LA-VT-410</t>
  </si>
  <si>
    <t>Catheter triple lumen voor Chester chest</t>
  </si>
  <si>
    <t>M-00.09.322</t>
  </si>
  <si>
    <t>Bloeddrukmeter Heine Gamma XXL tafelmodel met volwassene manchet</t>
  </si>
  <si>
    <t>NA-LF00961</t>
  </si>
  <si>
    <t>intramusculaire injectietrainer</t>
  </si>
  <si>
    <t>stethoscoop, enkel borststuk zwart</t>
  </si>
  <si>
    <t>DP130300821201</t>
  </si>
  <si>
    <t>oortips voor piccolight 2,5 cm; verpakking a 100 stuks</t>
  </si>
  <si>
    <t>DP130AA0008001</t>
  </si>
  <si>
    <t>Duracell batterij AA, verpakking a 10 stuks</t>
  </si>
  <si>
    <t>LT003010</t>
  </si>
  <si>
    <t>ombindmodel injectietrainer voor IC/SC/IM injecteren</t>
  </si>
  <si>
    <t>3d_STPP06</t>
  </si>
  <si>
    <t>soft tissue suture pad</t>
  </si>
  <si>
    <t>CL/HYUVL</t>
  </si>
  <si>
    <t>zaklamp voor hygiene controle, verpakking 1 stuks</t>
  </si>
  <si>
    <t>W79705</t>
  </si>
  <si>
    <t>poeder voor hygiene, controle handen wassen, 50 gram</t>
  </si>
  <si>
    <t>HemoCue HB201 en analyzer</t>
  </si>
  <si>
    <t>CLA510</t>
  </si>
  <si>
    <t>injectiekussen bovenbeen, 1 paar (rechts en links)</t>
  </si>
  <si>
    <t>CLA310</t>
  </si>
  <si>
    <t>injectiekussen bovenarm, 1 paar (rechts en links)</t>
  </si>
  <si>
    <t>CLA411/5</t>
  </si>
  <si>
    <t>buikdeksel met 5 delige stoma set</t>
  </si>
  <si>
    <t>MFX-MP001</t>
  </si>
  <si>
    <t>sheet met 3 verschillende rijtwonden</t>
  </si>
  <si>
    <t>MFX-MP007</t>
  </si>
  <si>
    <t>sheet met 6 geinfecteerde wonden</t>
  </si>
  <si>
    <t>MFX-MW240</t>
  </si>
  <si>
    <t>oedeem been</t>
  </si>
  <si>
    <t>NA-LF01230</t>
  </si>
  <si>
    <t>trainer voor uitstrijkje</t>
  </si>
  <si>
    <t>DP130500000003</t>
  </si>
  <si>
    <t>landolt visuskaart ringen, tno 5 meter, transportverpakking 1 stuks</t>
  </si>
  <si>
    <t>NA-LF00953</t>
  </si>
  <si>
    <t>life/form injectietrainer lichte huidskleur</t>
  </si>
  <si>
    <t>AR301</t>
  </si>
  <si>
    <t>oorspoeling trainer</t>
  </si>
  <si>
    <t>AR/earwax</t>
  </si>
  <si>
    <t>oorsmeer voor oorspoeltrainer AR301</t>
  </si>
  <si>
    <t>metalen oorspuit 100 cc met 3 canules en spatscherm</t>
  </si>
  <si>
    <t>hemocue hb 201 microcuvettes, verpakking a 50 stuks</t>
  </si>
  <si>
    <t>DP130050003001</t>
  </si>
  <si>
    <t>DP130000050005</t>
  </si>
  <si>
    <t>roche combur 3 urine teststrips, verpakking a 50 stuks</t>
  </si>
  <si>
    <t>DP130032916501</t>
  </si>
  <si>
    <t>urinebeker met groen schroefdeksel 125 ml, verpakking a 50 stuks</t>
  </si>
  <si>
    <t>TO-1542256</t>
  </si>
  <si>
    <t>DP031S00000001</t>
  </si>
  <si>
    <t>cardiovit at-1 G2, cardiograaf en ETM ecg interpretatiesoftware</t>
  </si>
  <si>
    <t>Klinion vinyl handschoen NS LV/PV maat S, verpakking a 100 stuks</t>
  </si>
  <si>
    <t>DP031M0000001</t>
  </si>
  <si>
    <t>Klinion vinyl handschoen NS LV/PV maat M, verpakking a 100 stuks</t>
  </si>
  <si>
    <t>Klinion vinyl handschoen NS LV/PV maat LS, verpakking a 100 stuks</t>
  </si>
  <si>
    <t>DP031L00000001</t>
  </si>
  <si>
    <t>Speculum cusco medium 30x110 mm plat</t>
  </si>
  <si>
    <t>DP130030061451</t>
  </si>
  <si>
    <t>Cervix brush, verpakking a 50 stuks</t>
  </si>
  <si>
    <t>DP13040662H001</t>
  </si>
  <si>
    <t>ethicon hechtdraad 4/0 met naald, 45 cm, verpakking a 36 stuks</t>
  </si>
  <si>
    <t>DP130003075001</t>
  </si>
  <si>
    <t>Ethicon ethilon hechtdraad 3-0 fs-1s, S 75 cm, verpakking a 36 stuks</t>
  </si>
  <si>
    <t>MP-000925.25</t>
  </si>
  <si>
    <t>Maier koorntang 25 cm recht RVS</t>
  </si>
  <si>
    <t>pulse oximeter / saturatiemeter</t>
  </si>
  <si>
    <t>seca 803 digitale opstapweegschaal wit</t>
  </si>
  <si>
    <t>betadine oplossing 120 ml, verpakking 1 flesje</t>
  </si>
  <si>
    <t>DP012003020002</t>
  </si>
  <si>
    <t>DP120001200001</t>
  </si>
  <si>
    <t>BD emerald spuit S 2 ml. Luer centr. Verpakt a 100 stuks</t>
  </si>
  <si>
    <t>DP042005010001</t>
  </si>
  <si>
    <t>BD emerald spuit S 5 ml. Luer, verpakt a 100 stuks</t>
  </si>
  <si>
    <t>CLA301/2</t>
  </si>
  <si>
    <t>rechterhand voor CLA oefenpop</t>
  </si>
  <si>
    <t>CLA449</t>
  </si>
  <si>
    <t>CLA504</t>
  </si>
  <si>
    <t>linker onderbeen met voet voor CLA oefenpop</t>
  </si>
  <si>
    <t>urinebuis kort, voor vrouwelijk geslachtsorgaan van CLA oefenpop</t>
  </si>
  <si>
    <t>CLA304/2</t>
  </si>
  <si>
    <t>linkerhand voor CLA oefenpop</t>
  </si>
  <si>
    <t>AMB-234000566</t>
  </si>
  <si>
    <t>longzak voor ambu man basic A268005000</t>
  </si>
  <si>
    <t>AMB-234000522</t>
  </si>
  <si>
    <t>maagzak voor ambu oefenpop</t>
  </si>
  <si>
    <t>DP130000200005</t>
  </si>
  <si>
    <t>accu check safet T pro plus lancetten, verpakking a 200 stuks</t>
  </si>
  <si>
    <t>DP020305426201</t>
  </si>
  <si>
    <t>leukoplast pleister 19 x 40 mm, verpakt a 500 stuks</t>
  </si>
  <si>
    <t>DP041060025001</t>
  </si>
  <si>
    <t>Terumo Agani injectienaal 23G 060x25 mm blauw, verpakt a 100 stuks</t>
  </si>
  <si>
    <t>DP041050016002</t>
  </si>
  <si>
    <t>Terumi Agani injectienaald 25G 0,5x16mm oranje, verpakt a 100 stuks</t>
  </si>
  <si>
    <t>DP042030352431</t>
  </si>
  <si>
    <t>BD injectiespuit S 5 ml. LL verpakt a 125 stuks</t>
  </si>
  <si>
    <t>DP042003020001</t>
  </si>
  <si>
    <t>DP130030063520</t>
  </si>
  <si>
    <t>zwangerschapstest Alere HCG cassette, verpakt a 20 stuks</t>
  </si>
  <si>
    <t>DP040050008001</t>
  </si>
  <si>
    <t>BD injectienaald microlane S 21G, 50x0,8 mm groen, verpakking a 100 stuks</t>
  </si>
  <si>
    <t>DP130004000003</t>
  </si>
  <si>
    <t>roche combur 7 teststrips, verpakking a 100 stuks</t>
  </si>
  <si>
    <t>DP041012040001</t>
  </si>
  <si>
    <t>nipro injectienaald S 18G 40x1,20 mm roze, verpakking a 100 stuks</t>
  </si>
  <si>
    <t>B-02.11.500</t>
  </si>
  <si>
    <t>otoscoop Beta 200</t>
  </si>
  <si>
    <t>MQ-3051483</t>
  </si>
  <si>
    <t>Kawe trainingsstethoscoop rood/geel</t>
  </si>
  <si>
    <t>WEA-507974</t>
  </si>
  <si>
    <t>Welch Alyn Stethoscoop Duophon rood met dubbel borststuk</t>
  </si>
  <si>
    <t>gravetang Mitchel 12 cm dubbelfunctie, verpakt a 1 stuks</t>
  </si>
  <si>
    <t>DP130915900001</t>
  </si>
  <si>
    <t>Glucofix Tech bloedglucosemeter</t>
  </si>
  <si>
    <t>MP-B00130525</t>
  </si>
  <si>
    <t>medipharchem Portio aanhaaktang 25 cm</t>
  </si>
  <si>
    <t>MQ-3049371</t>
  </si>
  <si>
    <t>medipharchem sleufsonde tongriem 13 cm rvs</t>
  </si>
  <si>
    <t>DP130038059101</t>
  </si>
  <si>
    <t>ramister uturussonde S, disposable 24,5 cm, verpakt a 1 stuks</t>
  </si>
  <si>
    <t>SM-009802</t>
  </si>
  <si>
    <t>spender Ligatuurschaar 11 cm, NS, steriliseerbaar, verpakt a 1 stuks</t>
  </si>
  <si>
    <t>DP130003000002</t>
  </si>
  <si>
    <t>swann morton heft 3 voor mesje, RVS, kort, verpakt a 1 stuks</t>
  </si>
  <si>
    <t>MQ-3008365</t>
  </si>
  <si>
    <t>medipharchem geboden doekklem, backhaus, 11 cm</t>
  </si>
  <si>
    <t>MP-B00118814</t>
  </si>
  <si>
    <t>radolf nagel extratietang, rvs</t>
  </si>
  <si>
    <t>DP1200001100002</t>
  </si>
  <si>
    <t>chloorhexidine in alcohol 70%, 100 ml., verpakt per 1 fles</t>
  </si>
  <si>
    <t>DP021085400601</t>
  </si>
  <si>
    <t>Noba compres 4 laags, 5x5 cm, verpakt per 100 stuks</t>
  </si>
  <si>
    <t>DP021085401201</t>
  </si>
  <si>
    <t>Noba compres 4 laags, 10x10 cm, verpakt per 100 stuks</t>
  </si>
  <si>
    <t>DP120138275610</t>
  </si>
  <si>
    <t>DP042003010005</t>
  </si>
  <si>
    <t>BD injectiespuit plastipak 3-delig S, 1 ml LL, verpakt a 120 stuks</t>
  </si>
  <si>
    <t>HM-975330</t>
  </si>
  <si>
    <t>Bode losse doseerpomp voor 350/500 ml blokfles</t>
  </si>
  <si>
    <t>DP031M000005</t>
  </si>
  <si>
    <t>Klinion handschoen nitrile ultra maat M, verpakt a 150 stuks</t>
  </si>
  <si>
    <t>DP031L00000004</t>
  </si>
  <si>
    <t>Klinion handschoen nitrile ultra maat L, verpakt a 150 stuks</t>
  </si>
  <si>
    <t>DP031S00000002</t>
  </si>
  <si>
    <t>Klinion handschoen Indigo LV/PV, maat S, verpakt a 150 stuk</t>
  </si>
  <si>
    <t>NA-SB-41547</t>
  </si>
  <si>
    <t>Glo Germ Gel, 235 ml</t>
  </si>
  <si>
    <t>DP030000L000003</t>
  </si>
  <si>
    <t>Sempercare nitril handschoen S, PV, maat L, verpakt a 50 paar</t>
  </si>
  <si>
    <t>DP03000M000002</t>
  </si>
  <si>
    <t>Sempercare nitril handschoen S PV, maat M, verpakt a 50 paar</t>
  </si>
  <si>
    <t>MFX-MW210</t>
  </si>
  <si>
    <t>Hechtpad 3 laags</t>
  </si>
  <si>
    <t>DP130231556001</t>
  </si>
  <si>
    <t>Hartmann foliodrape afdekdoek en strip 75x90 cm S, verpakt a 35 stuks</t>
  </si>
  <si>
    <t>LM028/S</t>
  </si>
  <si>
    <t>verpleegkundige oefenpop</t>
  </si>
  <si>
    <t>ladewagen</t>
  </si>
  <si>
    <t>transportwagen 8 modules</t>
  </si>
  <si>
    <t>Inventaris en gebruiksmaterialen</t>
  </si>
  <si>
    <t>Prijzenblad 
EA Medische gebruiks- en verbruiksartikelen
2023</t>
  </si>
  <si>
    <t>Verbruiksmaterialen</t>
  </si>
  <si>
    <t>huid voor injectietrainer LM028</t>
  </si>
  <si>
    <t>verpleegkundige simulator voor scenariotraining (bijv. Susie)</t>
  </si>
  <si>
    <t>resusci anne qcpr full body in trolley koffer (of gelijikwaardig)</t>
  </si>
  <si>
    <t>productcode /artikelnummer</t>
  </si>
  <si>
    <t>prijs alternatief product</t>
  </si>
  <si>
    <t>Totaal gebruiksmaterialen en inventaris</t>
  </si>
  <si>
    <t>nachtkastje catona select lijn met tafelblad kleur M91 (of gelijkwaardig)</t>
  </si>
  <si>
    <t>Calculatiemodel Medische ge-bruiks en verbruiksartikelen ROC MN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</si>
</sst>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0_ ;\-#,##0\ "/>
  </numFmts>
  <fonts count="8" x14ac:knownFonts="1">
    <font>
      <sz val="11"/>
      <color theme="1"/>
      <name val="Calibri"/>
      <family val="2"/>
      <scheme val="minor"/>
    </font>
    <font>
      <b/>
      <sz val="11"/>
      <color theme="1"/>
      <name val="Calibri"/>
      <family val="2"/>
      <scheme val="minor"/>
    </font>
    <font>
      <b/>
      <sz val="12"/>
      <color theme="1"/>
      <name val="Calibri"/>
      <family val="2"/>
      <scheme val="minor"/>
    </font>
    <font>
      <sz val="11"/>
      <color theme="0"/>
      <name val="Calibri"/>
      <family val="2"/>
      <scheme val="minor"/>
    </font>
    <font>
      <b/>
      <sz val="14"/>
      <color theme="1"/>
      <name val="Calibri"/>
      <family val="2"/>
      <scheme val="minor"/>
    </font>
    <font>
      <sz val="11"/>
      <color theme="1"/>
      <name val="Calibri"/>
      <family val="2"/>
      <scheme val="minor"/>
    </font>
    <font>
      <sz val="11"/>
      <name val="Calibri"/>
      <family val="2"/>
      <scheme val="minor"/>
    </font>
    <font>
      <b/>
      <sz val="14"/>
      <name val="Calibri"/>
      <family val="2"/>
      <scheme val="minor"/>
    </font>
  </fonts>
  <fills count="5">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theme="4" tint="0.59999389629810485"/>
        <bgColor indexed="64"/>
      </patternFill>
    </fill>
  </fills>
  <borders count="16">
    <border>
      <left/>
      <right/>
      <top/>
      <bottom/>
      <diagonal/>
    </border>
    <border>
      <left style="thick">
        <color indexed="64"/>
      </left>
      <right/>
      <top style="thick">
        <color indexed="64"/>
      </top>
      <bottom/>
      <diagonal/>
    </border>
    <border>
      <left/>
      <right/>
      <top style="thick">
        <color auto="1"/>
      </top>
      <bottom/>
      <diagonal/>
    </border>
    <border>
      <left/>
      <right style="thick">
        <color indexed="64"/>
      </right>
      <top style="thick">
        <color indexed="64"/>
      </top>
      <bottom/>
      <diagonal/>
    </border>
    <border>
      <left style="thin">
        <color indexed="64"/>
      </left>
      <right style="thin">
        <color indexed="64"/>
      </right>
      <top style="thin">
        <color indexed="64"/>
      </top>
      <bottom style="thin">
        <color indexed="64"/>
      </bottom>
      <diagonal/>
    </border>
    <border>
      <left style="thick">
        <color indexed="64"/>
      </left>
      <right/>
      <top/>
      <bottom/>
      <diagonal/>
    </border>
    <border>
      <left/>
      <right style="thick">
        <color indexed="64"/>
      </right>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top style="thin">
        <color auto="1"/>
      </top>
      <bottom/>
      <diagonal/>
    </border>
    <border>
      <left style="thin">
        <color auto="1"/>
      </left>
      <right/>
      <top style="thin">
        <color auto="1"/>
      </top>
      <bottom style="thin">
        <color indexed="64"/>
      </bottom>
      <diagonal/>
    </border>
    <border>
      <left/>
      <right/>
      <top style="thin">
        <color auto="1"/>
      </top>
      <bottom style="thin">
        <color indexed="64"/>
      </bottom>
      <diagonal/>
    </border>
    <border>
      <left/>
      <right style="thin">
        <color auto="1"/>
      </right>
      <top style="thin">
        <color auto="1"/>
      </top>
      <bottom style="thin">
        <color indexed="64"/>
      </bottom>
      <diagonal/>
    </border>
    <border>
      <left style="thick">
        <color indexed="64"/>
      </left>
      <right/>
      <top style="thin">
        <color indexed="64"/>
      </top>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44" fontId="5" fillId="0" borderId="0" applyFont="0" applyFill="0" applyBorder="0" applyAlignment="0" applyProtection="0"/>
    <xf numFmtId="43" fontId="5" fillId="0" borderId="0" applyFont="0" applyFill="0" applyBorder="0" applyAlignment="0" applyProtection="0"/>
  </cellStyleXfs>
  <cellXfs count="51">
    <xf numFmtId="0" fontId="0" fillId="0" borderId="0" xfId="0"/>
    <xf numFmtId="0" fontId="0" fillId="0" borderId="0" xfId="0" applyAlignment="1">
      <alignment horizontal="center" vertical="center"/>
    </xf>
    <xf numFmtId="0" fontId="1" fillId="4" borderId="4" xfId="0" applyFont="1" applyFill="1" applyBorder="1"/>
    <xf numFmtId="44" fontId="0" fillId="0" borderId="4" xfId="1" applyFont="1" applyBorder="1"/>
    <xf numFmtId="0" fontId="0" fillId="0" borderId="4" xfId="0" applyBorder="1"/>
    <xf numFmtId="1" fontId="0" fillId="0" borderId="4" xfId="0" applyNumberFormat="1" applyBorder="1" applyAlignment="1">
      <alignment horizontal="center" vertical="center"/>
    </xf>
    <xf numFmtId="0" fontId="4" fillId="4" borderId="0" xfId="0" applyFont="1" applyFill="1" applyAlignment="1">
      <alignment horizontal="center" wrapText="1"/>
    </xf>
    <xf numFmtId="0" fontId="0" fillId="4" borderId="4" xfId="0" applyFill="1" applyBorder="1"/>
    <xf numFmtId="164" fontId="6" fillId="4" borderId="4" xfId="0" applyNumberFormat="1" applyFont="1" applyFill="1" applyBorder="1"/>
    <xf numFmtId="44" fontId="1" fillId="4" borderId="4" xfId="0" applyNumberFormat="1" applyFont="1" applyFill="1" applyBorder="1"/>
    <xf numFmtId="0" fontId="0" fillId="0" borderId="2" xfId="0" applyBorder="1" applyAlignment="1" applyProtection="1">
      <alignment horizontal="center" vertical="center"/>
    </xf>
    <xf numFmtId="0" fontId="0" fillId="0" borderId="0" xfId="0" applyBorder="1" applyAlignment="1" applyProtection="1">
      <alignment horizontal="center" vertical="center"/>
    </xf>
    <xf numFmtId="44" fontId="0" fillId="0" borderId="6" xfId="0" applyNumberFormat="1" applyBorder="1" applyAlignment="1" applyProtection="1">
      <alignment horizontal="center" vertical="center"/>
    </xf>
    <xf numFmtId="0" fontId="0" fillId="0" borderId="0" xfId="0" applyAlignment="1" applyProtection="1">
      <alignment horizontal="center" vertical="center"/>
    </xf>
    <xf numFmtId="0" fontId="3" fillId="0" borderId="0" xfId="0" applyFont="1" applyAlignment="1" applyProtection="1">
      <alignment horizontal="center" vertical="center"/>
    </xf>
    <xf numFmtId="1" fontId="0" fillId="3" borderId="4" xfId="0" applyNumberFormat="1" applyFill="1" applyBorder="1" applyAlignment="1">
      <alignment horizontal="center" vertical="center"/>
    </xf>
    <xf numFmtId="0" fontId="0" fillId="3" borderId="4" xfId="0" applyFill="1" applyBorder="1"/>
    <xf numFmtId="1" fontId="0" fillId="0" borderId="4" xfId="0" applyNumberFormat="1" applyFill="1" applyBorder="1" applyAlignment="1">
      <alignment horizontal="center" vertical="center"/>
    </xf>
    <xf numFmtId="0" fontId="0" fillId="0" borderId="4" xfId="0" applyBorder="1" applyAlignment="1">
      <alignment horizontal="center" vertical="center"/>
    </xf>
    <xf numFmtId="0" fontId="0" fillId="0" borderId="4" xfId="0" applyFill="1" applyBorder="1"/>
    <xf numFmtId="0" fontId="0" fillId="0" borderId="4" xfId="0" applyBorder="1" applyAlignment="1">
      <alignment wrapText="1"/>
    </xf>
    <xf numFmtId="0" fontId="0" fillId="0" borderId="4" xfId="0" applyFill="1" applyBorder="1" applyAlignment="1">
      <alignment wrapText="1"/>
    </xf>
    <xf numFmtId="0" fontId="1" fillId="4" borderId="4" xfId="0" applyFont="1" applyFill="1" applyBorder="1" applyAlignment="1">
      <alignment vertical="center" wrapText="1"/>
    </xf>
    <xf numFmtId="0" fontId="0" fillId="0" borderId="4" xfId="0" applyBorder="1" applyAlignment="1">
      <alignment vertical="center" wrapText="1"/>
    </xf>
    <xf numFmtId="0" fontId="0" fillId="0" borderId="4" xfId="0" applyFill="1" applyBorder="1" applyAlignment="1">
      <alignment vertical="center" wrapText="1"/>
    </xf>
    <xf numFmtId="0" fontId="0" fillId="0" borderId="0" xfId="0" applyAlignment="1">
      <alignment vertical="center" wrapText="1"/>
    </xf>
    <xf numFmtId="44" fontId="6" fillId="4" borderId="4" xfId="1" applyFont="1" applyFill="1" applyBorder="1"/>
    <xf numFmtId="0" fontId="1" fillId="4" borderId="4" xfId="0" applyFont="1" applyFill="1" applyBorder="1" applyAlignment="1">
      <alignment horizontal="center" vertical="center"/>
    </xf>
    <xf numFmtId="0" fontId="0" fillId="0" borderId="1" xfId="0" applyBorder="1" applyAlignment="1" applyProtection="1">
      <alignment horizontal="left" vertical="center"/>
    </xf>
    <xf numFmtId="0" fontId="0" fillId="0" borderId="5" xfId="0" applyBorder="1" applyAlignment="1" applyProtection="1">
      <alignment horizontal="left" vertical="center"/>
    </xf>
    <xf numFmtId="164" fontId="3" fillId="0" borderId="12" xfId="0" applyNumberFormat="1" applyFont="1" applyBorder="1"/>
    <xf numFmtId="44" fontId="0" fillId="0" borderId="13" xfId="0" applyNumberFormat="1" applyBorder="1"/>
    <xf numFmtId="0" fontId="0" fillId="0" borderId="11" xfId="0" applyBorder="1"/>
    <xf numFmtId="0" fontId="0" fillId="0" borderId="12" xfId="0" applyBorder="1"/>
    <xf numFmtId="43" fontId="0" fillId="0" borderId="3" xfId="2" applyFont="1" applyBorder="1" applyAlignment="1" applyProtection="1">
      <alignment horizontal="center" vertical="center"/>
    </xf>
    <xf numFmtId="44" fontId="4" fillId="4" borderId="15" xfId="1" applyFont="1" applyFill="1" applyBorder="1" applyProtection="1"/>
    <xf numFmtId="0" fontId="2" fillId="4" borderId="5" xfId="0" applyFont="1" applyFill="1" applyBorder="1" applyAlignment="1" applyProtection="1">
      <alignment horizontal="center" vertical="center"/>
    </xf>
    <xf numFmtId="0" fontId="2" fillId="4" borderId="0" xfId="0" applyFont="1" applyFill="1" applyBorder="1" applyAlignment="1" applyProtection="1">
      <alignment horizontal="center" vertical="center"/>
    </xf>
    <xf numFmtId="0" fontId="2" fillId="3" borderId="4" xfId="0" applyFont="1" applyFill="1" applyBorder="1" applyAlignment="1" applyProtection="1">
      <alignment horizontal="center" vertical="center"/>
    </xf>
    <xf numFmtId="0" fontId="0" fillId="2" borderId="11" xfId="0" applyFill="1" applyBorder="1" applyAlignment="1" applyProtection="1">
      <alignment horizontal="center" vertical="center"/>
      <protection locked="0"/>
    </xf>
    <xf numFmtId="0" fontId="0" fillId="2" borderId="12" xfId="0" applyFill="1" applyBorder="1" applyAlignment="1" applyProtection="1">
      <alignment horizontal="center" vertical="center"/>
      <protection locked="0"/>
    </xf>
    <xf numFmtId="0" fontId="0" fillId="2" borderId="13" xfId="0" applyFill="1" applyBorder="1" applyAlignment="1" applyProtection="1">
      <alignment horizontal="center" vertical="center"/>
      <protection locked="0"/>
    </xf>
    <xf numFmtId="0" fontId="0" fillId="0" borderId="14" xfId="0" applyBorder="1" applyAlignment="1" applyProtection="1">
      <alignment horizontal="left" vertical="center" wrapText="1"/>
    </xf>
    <xf numFmtId="0" fontId="0" fillId="0" borderId="10" xfId="0" applyBorder="1" applyAlignment="1" applyProtection="1">
      <alignment horizontal="left" vertical="center" wrapText="1"/>
    </xf>
    <xf numFmtId="0" fontId="4" fillId="0" borderId="7" xfId="0" applyFont="1" applyFill="1" applyBorder="1" applyAlignment="1" applyProtection="1">
      <alignment vertical="center"/>
    </xf>
    <xf numFmtId="0" fontId="4" fillId="0" borderId="8" xfId="0" applyFont="1" applyFill="1" applyBorder="1" applyAlignment="1" applyProtection="1">
      <alignment vertical="center"/>
    </xf>
    <xf numFmtId="0" fontId="4" fillId="0" borderId="8" xfId="0" applyFont="1" applyFill="1" applyBorder="1" applyAlignment="1" applyProtection="1">
      <alignment vertical="center" wrapText="1"/>
    </xf>
    <xf numFmtId="0" fontId="4" fillId="0" borderId="9" xfId="0" applyFont="1" applyFill="1" applyBorder="1" applyAlignment="1" applyProtection="1">
      <alignment vertical="center" wrapText="1"/>
    </xf>
    <xf numFmtId="0" fontId="4" fillId="4" borderId="0" xfId="0" applyFont="1" applyFill="1" applyAlignment="1">
      <alignment horizontal="center" wrapText="1"/>
    </xf>
    <xf numFmtId="0" fontId="2" fillId="4" borderId="0" xfId="0" applyFont="1" applyFill="1" applyAlignment="1">
      <alignment horizontal="center" vertical="center"/>
    </xf>
    <xf numFmtId="0" fontId="7" fillId="4" borderId="0" xfId="0" applyFont="1" applyFill="1" applyAlignment="1">
      <alignment horizontal="center"/>
    </xf>
  </cellXfs>
  <cellStyles count="3">
    <cellStyle name="Komma" xfId="2" builtinId="3"/>
    <cellStyle name="Standaard" xfId="0" builtinId="0"/>
    <cellStyle name="Valuta" xfId="1" builtinId="4"/>
  </cellStyles>
  <dxfs count="0"/>
  <tableStyles count="0" defaultTableStyle="TableStyleMedium2" defaultPivotStyle="PivotStyleLight16"/>
  <colors>
    <mruColors>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827C0D-4FB7-43C4-B737-C181D13D67AB}">
  <sheetPr>
    <pageSetUpPr fitToPage="1"/>
  </sheetPr>
  <dimension ref="A1:G7"/>
  <sheetViews>
    <sheetView tabSelected="1" workbookViewId="0">
      <selection activeCell="E5" sqref="E5"/>
    </sheetView>
  </sheetViews>
  <sheetFormatPr defaultRowHeight="14.4" x14ac:dyDescent="0.3"/>
  <cols>
    <col min="1" max="1" width="33.44140625" bestFit="1" customWidth="1"/>
    <col min="3" max="3" width="25.44140625" customWidth="1"/>
    <col min="4" max="4" width="19.44140625" customWidth="1"/>
    <col min="5" max="5" width="2" bestFit="1" customWidth="1"/>
    <col min="7" max="7" width="55.33203125" customWidth="1"/>
  </cols>
  <sheetData>
    <row r="1" spans="1:7" ht="35.4" customHeight="1" x14ac:dyDescent="0.3">
      <c r="A1" s="36" t="s">
        <v>203</v>
      </c>
      <c r="B1" s="37"/>
      <c r="C1" s="37"/>
      <c r="D1" s="37"/>
      <c r="E1" s="37"/>
      <c r="F1" s="37"/>
      <c r="G1" s="37"/>
    </row>
    <row r="2" spans="1:7" ht="45.6" customHeight="1" x14ac:dyDescent="0.3">
      <c r="A2" s="38" t="s">
        <v>0</v>
      </c>
      <c r="B2" s="38"/>
      <c r="C2" s="38"/>
      <c r="D2" s="39"/>
      <c r="E2" s="40"/>
      <c r="F2" s="40"/>
      <c r="G2" s="41"/>
    </row>
    <row r="3" spans="1:7" ht="61.2" customHeight="1" thickBot="1" x14ac:dyDescent="0.35">
      <c r="A3" s="42" t="s">
        <v>5</v>
      </c>
      <c r="B3" s="43"/>
      <c r="C3" s="43"/>
      <c r="D3" s="43"/>
      <c r="E3" s="43"/>
      <c r="F3" s="43"/>
      <c r="G3" s="43"/>
    </row>
    <row r="4" spans="1:7" s="1" customFormat="1" ht="34.200000000000003" customHeight="1" thickTop="1" x14ac:dyDescent="0.3">
      <c r="A4" s="28" t="s">
        <v>10</v>
      </c>
      <c r="B4" s="10"/>
      <c r="C4" s="10" t="s">
        <v>15</v>
      </c>
      <c r="D4" s="34" t="e">
        <f>IF(Blad2!C73=1930,4*Blad2!E73,"")</f>
        <v>#VALUE!</v>
      </c>
      <c r="E4" s="13"/>
      <c r="F4" s="13"/>
    </row>
    <row r="5" spans="1:7" s="1" customFormat="1" ht="33.6" customHeight="1" thickBot="1" x14ac:dyDescent="0.35">
      <c r="A5" s="29" t="s">
        <v>201</v>
      </c>
      <c r="B5" s="11"/>
      <c r="C5" s="11" t="s">
        <v>12</v>
      </c>
      <c r="D5" s="12">
        <f>Blad3!E38</f>
        <v>0</v>
      </c>
      <c r="E5" s="14">
        <f>COUNTIF(D4:D5,"&gt;0,1")</f>
        <v>0</v>
      </c>
      <c r="F5" s="13"/>
    </row>
    <row r="6" spans="1:7" ht="57" customHeight="1" thickTop="1" thickBot="1" x14ac:dyDescent="0.4">
      <c r="A6" s="44" t="s">
        <v>7</v>
      </c>
      <c r="B6" s="45"/>
      <c r="C6" s="45"/>
      <c r="D6" s="35" t="str">
        <f>IF(E5=2,SUM(D4:D5),"")</f>
        <v/>
      </c>
      <c r="E6" s="46" t="s">
        <v>6</v>
      </c>
      <c r="F6" s="46"/>
      <c r="G6" s="47"/>
    </row>
    <row r="7" spans="1:7" ht="15" thickTop="1" x14ac:dyDescent="0.3"/>
  </sheetData>
  <mergeCells count="6">
    <mergeCell ref="A1:G1"/>
    <mergeCell ref="A2:C2"/>
    <mergeCell ref="D2:G2"/>
    <mergeCell ref="A3:G3"/>
    <mergeCell ref="A6:C6"/>
    <mergeCell ref="E6:G6"/>
  </mergeCells>
  <pageMargins left="0.7" right="0.7" top="0.75" bottom="0.75" header="0.3" footer="0.3"/>
  <pageSetup paperSize="9" scale="61"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3B2312-A45C-4F5E-8AC8-A45614D44916}">
  <sheetPr>
    <pageSetUpPr fitToPage="1"/>
  </sheetPr>
  <dimension ref="A1:F73"/>
  <sheetViews>
    <sheetView topLeftCell="A50" workbookViewId="0">
      <selection activeCell="D73" sqref="D73"/>
    </sheetView>
  </sheetViews>
  <sheetFormatPr defaultRowHeight="14.4" x14ac:dyDescent="0.3"/>
  <cols>
    <col min="1" max="1" width="41.5546875" bestFit="1" customWidth="1"/>
    <col min="2" max="2" width="61.109375" bestFit="1" customWidth="1"/>
    <col min="3" max="3" width="6.21875" bestFit="1" customWidth="1"/>
    <col min="4" max="4" width="17.77734375" bestFit="1" customWidth="1"/>
    <col min="5" max="5" width="11.33203125" bestFit="1" customWidth="1"/>
    <col min="6" max="6" width="21" bestFit="1" customWidth="1"/>
  </cols>
  <sheetData>
    <row r="1" spans="1:6" ht="53.4" customHeight="1" x14ac:dyDescent="0.35">
      <c r="A1" s="48" t="s">
        <v>16</v>
      </c>
      <c r="B1" s="48"/>
      <c r="C1" s="48"/>
      <c r="D1" s="48"/>
      <c r="E1" s="48"/>
      <c r="F1" s="48"/>
    </row>
    <row r="2" spans="1:6" ht="11.4" customHeight="1" x14ac:dyDescent="0.35">
      <c r="A2" s="6"/>
      <c r="B2" s="6"/>
      <c r="C2" s="6"/>
      <c r="D2" s="6"/>
      <c r="E2" s="6"/>
      <c r="F2" s="6"/>
    </row>
    <row r="3" spans="1:6" ht="15.6" x14ac:dyDescent="0.3">
      <c r="A3" s="49" t="s">
        <v>195</v>
      </c>
      <c r="B3" s="49"/>
      <c r="C3" s="49"/>
      <c r="D3" s="49"/>
      <c r="E3" s="49"/>
      <c r="F3" s="49"/>
    </row>
    <row r="6" spans="1:6" x14ac:dyDescent="0.3">
      <c r="A6" s="2" t="s">
        <v>13</v>
      </c>
      <c r="B6" s="2" t="s">
        <v>8</v>
      </c>
      <c r="C6" s="2" t="s">
        <v>1</v>
      </c>
      <c r="D6" s="2" t="s">
        <v>9</v>
      </c>
      <c r="E6" s="2" t="s">
        <v>3</v>
      </c>
      <c r="F6" s="2" t="s">
        <v>200</v>
      </c>
    </row>
    <row r="7" spans="1:6" x14ac:dyDescent="0.3">
      <c r="A7" s="5" t="s">
        <v>29</v>
      </c>
      <c r="B7" s="4" t="s">
        <v>28</v>
      </c>
      <c r="C7" s="4">
        <v>25</v>
      </c>
      <c r="D7" s="3">
        <v>0</v>
      </c>
      <c r="E7" s="3">
        <f t="shared" ref="E7:E38" si="0">C7*D7</f>
        <v>0</v>
      </c>
      <c r="F7" s="3"/>
    </row>
    <row r="8" spans="1:6" x14ac:dyDescent="0.3">
      <c r="A8" s="5" t="s">
        <v>47</v>
      </c>
      <c r="B8" s="4" t="s">
        <v>48</v>
      </c>
      <c r="C8" s="4">
        <v>25</v>
      </c>
      <c r="D8" s="3">
        <v>0</v>
      </c>
      <c r="E8" s="3">
        <f t="shared" si="0"/>
        <v>0</v>
      </c>
      <c r="F8" s="3">
        <v>0</v>
      </c>
    </row>
    <row r="9" spans="1:6" x14ac:dyDescent="0.3">
      <c r="A9" s="5" t="s">
        <v>118</v>
      </c>
      <c r="B9" s="4" t="s">
        <v>119</v>
      </c>
      <c r="C9" s="4">
        <v>15</v>
      </c>
      <c r="D9" s="3">
        <v>0</v>
      </c>
      <c r="E9" s="3">
        <f t="shared" si="0"/>
        <v>0</v>
      </c>
      <c r="F9" s="3">
        <v>0</v>
      </c>
    </row>
    <row r="10" spans="1:6" x14ac:dyDescent="0.3">
      <c r="A10" s="5" t="s">
        <v>116</v>
      </c>
      <c r="B10" s="4" t="s">
        <v>117</v>
      </c>
      <c r="C10" s="4">
        <v>15</v>
      </c>
      <c r="D10" s="3">
        <v>0</v>
      </c>
      <c r="E10" s="3">
        <f t="shared" si="0"/>
        <v>0</v>
      </c>
      <c r="F10" s="3">
        <v>0</v>
      </c>
    </row>
    <row r="11" spans="1:6" x14ac:dyDescent="0.3">
      <c r="A11" s="5" t="s">
        <v>21</v>
      </c>
      <c r="B11" s="4" t="s">
        <v>20</v>
      </c>
      <c r="C11" s="4">
        <v>15</v>
      </c>
      <c r="D11" s="3">
        <v>0</v>
      </c>
      <c r="E11" s="3">
        <f t="shared" si="0"/>
        <v>0</v>
      </c>
      <c r="F11" s="3">
        <v>0</v>
      </c>
    </row>
    <row r="12" spans="1:6" x14ac:dyDescent="0.3">
      <c r="A12" s="5" t="s">
        <v>74</v>
      </c>
      <c r="B12" s="4" t="s">
        <v>75</v>
      </c>
      <c r="C12" s="4">
        <v>20</v>
      </c>
      <c r="D12" s="3">
        <v>0</v>
      </c>
      <c r="E12" s="3">
        <f t="shared" si="0"/>
        <v>0</v>
      </c>
      <c r="F12" s="3">
        <v>0</v>
      </c>
    </row>
    <row r="13" spans="1:6" x14ac:dyDescent="0.3">
      <c r="A13" s="5" t="s">
        <v>49</v>
      </c>
      <c r="B13" s="4" t="s">
        <v>50</v>
      </c>
      <c r="C13" s="4">
        <v>10</v>
      </c>
      <c r="D13" s="3">
        <v>0</v>
      </c>
      <c r="E13" s="3">
        <f t="shared" si="0"/>
        <v>0</v>
      </c>
      <c r="F13" s="3">
        <v>0</v>
      </c>
    </row>
    <row r="14" spans="1:6" x14ac:dyDescent="0.3">
      <c r="A14" s="5" t="s">
        <v>103</v>
      </c>
      <c r="B14" s="4" t="s">
        <v>105</v>
      </c>
      <c r="C14" s="4">
        <v>50</v>
      </c>
      <c r="D14" s="3">
        <v>0</v>
      </c>
      <c r="E14" s="3">
        <f t="shared" si="0"/>
        <v>0</v>
      </c>
      <c r="F14" s="3">
        <v>0</v>
      </c>
    </row>
    <row r="15" spans="1:6" x14ac:dyDescent="0.3">
      <c r="A15" s="5" t="s">
        <v>122</v>
      </c>
      <c r="B15" s="4" t="s">
        <v>123</v>
      </c>
      <c r="C15" s="4">
        <v>100</v>
      </c>
      <c r="D15" s="3">
        <v>0</v>
      </c>
      <c r="E15" s="3">
        <f t="shared" si="0"/>
        <v>0</v>
      </c>
      <c r="F15" s="3">
        <v>0</v>
      </c>
    </row>
    <row r="16" spans="1:6" x14ac:dyDescent="0.3">
      <c r="A16" s="17" t="s">
        <v>164</v>
      </c>
      <c r="B16" s="19" t="s">
        <v>165</v>
      </c>
      <c r="C16" s="4">
        <v>100</v>
      </c>
      <c r="D16" s="3">
        <v>0</v>
      </c>
      <c r="E16" s="3">
        <f t="shared" si="0"/>
        <v>0</v>
      </c>
      <c r="F16" s="3">
        <v>0</v>
      </c>
    </row>
    <row r="17" spans="1:6" x14ac:dyDescent="0.3">
      <c r="A17" s="17" t="s">
        <v>166</v>
      </c>
      <c r="B17" s="19" t="s">
        <v>167</v>
      </c>
      <c r="C17" s="4">
        <v>100</v>
      </c>
      <c r="D17" s="3">
        <v>0</v>
      </c>
      <c r="E17" s="3">
        <f t="shared" si="0"/>
        <v>0</v>
      </c>
      <c r="F17" s="3">
        <v>0</v>
      </c>
    </row>
    <row r="18" spans="1:6" x14ac:dyDescent="0.3">
      <c r="A18" s="17" t="s">
        <v>181</v>
      </c>
      <c r="B18" s="19" t="s">
        <v>182</v>
      </c>
      <c r="C18" s="4">
        <v>100</v>
      </c>
      <c r="D18" s="3">
        <v>0</v>
      </c>
      <c r="E18" s="3">
        <f t="shared" si="0"/>
        <v>0</v>
      </c>
      <c r="F18" s="3">
        <v>0</v>
      </c>
    </row>
    <row r="19" spans="1:6" x14ac:dyDescent="0.3">
      <c r="A19" s="17" t="s">
        <v>183</v>
      </c>
      <c r="B19" s="19" t="s">
        <v>184</v>
      </c>
      <c r="C19" s="4">
        <v>100</v>
      </c>
      <c r="D19" s="3">
        <v>0</v>
      </c>
      <c r="E19" s="3">
        <f t="shared" si="0"/>
        <v>0</v>
      </c>
      <c r="F19" s="3">
        <v>0</v>
      </c>
    </row>
    <row r="20" spans="1:6" x14ac:dyDescent="0.3">
      <c r="A20" s="5" t="s">
        <v>90</v>
      </c>
      <c r="B20" s="4" t="s">
        <v>89</v>
      </c>
      <c r="C20" s="4">
        <v>100</v>
      </c>
      <c r="D20" s="3">
        <v>0</v>
      </c>
      <c r="E20" s="3">
        <f t="shared" si="0"/>
        <v>0</v>
      </c>
      <c r="F20" s="3">
        <v>0</v>
      </c>
    </row>
    <row r="21" spans="1:6" x14ac:dyDescent="0.3">
      <c r="A21" s="17" t="s">
        <v>175</v>
      </c>
      <c r="B21" s="19" t="s">
        <v>176</v>
      </c>
      <c r="C21" s="4">
        <v>100</v>
      </c>
      <c r="D21" s="3">
        <v>0</v>
      </c>
      <c r="E21" s="3">
        <f t="shared" si="0"/>
        <v>0</v>
      </c>
      <c r="F21" s="3">
        <v>0</v>
      </c>
    </row>
    <row r="22" spans="1:6" x14ac:dyDescent="0.3">
      <c r="A22" s="5" t="s">
        <v>87</v>
      </c>
      <c r="B22" s="4" t="s">
        <v>88</v>
      </c>
      <c r="C22" s="4">
        <v>100</v>
      </c>
      <c r="D22" s="3">
        <v>0</v>
      </c>
      <c r="E22" s="3">
        <f t="shared" si="0"/>
        <v>0</v>
      </c>
      <c r="F22" s="3">
        <v>0</v>
      </c>
    </row>
    <row r="23" spans="1:6" x14ac:dyDescent="0.3">
      <c r="A23" s="17" t="s">
        <v>173</v>
      </c>
      <c r="B23" s="19" t="s">
        <v>174</v>
      </c>
      <c r="C23" s="4">
        <v>100</v>
      </c>
      <c r="D23" s="3">
        <v>0</v>
      </c>
      <c r="E23" s="3">
        <f t="shared" si="0"/>
        <v>0</v>
      </c>
      <c r="F23" s="3">
        <v>0</v>
      </c>
    </row>
    <row r="24" spans="1:6" x14ac:dyDescent="0.3">
      <c r="A24" s="5" t="s">
        <v>84</v>
      </c>
      <c r="B24" s="4" t="s">
        <v>86</v>
      </c>
      <c r="C24" s="4">
        <v>100</v>
      </c>
      <c r="D24" s="3">
        <v>0</v>
      </c>
      <c r="E24" s="3">
        <f t="shared" si="0"/>
        <v>0</v>
      </c>
      <c r="F24" s="3">
        <v>0</v>
      </c>
    </row>
    <row r="25" spans="1:6" x14ac:dyDescent="0.3">
      <c r="A25" s="17" t="s">
        <v>177</v>
      </c>
      <c r="B25" s="19" t="s">
        <v>178</v>
      </c>
      <c r="C25" s="4">
        <v>100</v>
      </c>
      <c r="D25" s="3">
        <v>0</v>
      </c>
      <c r="E25" s="3">
        <f t="shared" si="0"/>
        <v>0</v>
      </c>
      <c r="F25" s="3">
        <v>0</v>
      </c>
    </row>
    <row r="26" spans="1:6" x14ac:dyDescent="0.3">
      <c r="A26" s="5" t="s">
        <v>133</v>
      </c>
      <c r="B26" s="4" t="s">
        <v>134</v>
      </c>
      <c r="C26" s="4">
        <v>20</v>
      </c>
      <c r="D26" s="3">
        <v>0</v>
      </c>
      <c r="E26" s="3">
        <f t="shared" si="0"/>
        <v>0</v>
      </c>
      <c r="F26" s="3">
        <v>0</v>
      </c>
    </row>
    <row r="27" spans="1:6" x14ac:dyDescent="0.3">
      <c r="A27" s="5" t="s">
        <v>137</v>
      </c>
      <c r="B27" s="19" t="s">
        <v>138</v>
      </c>
      <c r="C27" s="4">
        <v>20</v>
      </c>
      <c r="D27" s="3">
        <v>0</v>
      </c>
      <c r="E27" s="3">
        <f t="shared" si="0"/>
        <v>0</v>
      </c>
      <c r="F27" s="3">
        <v>0</v>
      </c>
    </row>
    <row r="28" spans="1:6" x14ac:dyDescent="0.3">
      <c r="A28" s="5" t="s">
        <v>126</v>
      </c>
      <c r="B28" s="4" t="s">
        <v>127</v>
      </c>
      <c r="C28" s="4">
        <v>20</v>
      </c>
      <c r="D28" s="3">
        <v>0</v>
      </c>
      <c r="E28" s="3">
        <f t="shared" si="0"/>
        <v>0</v>
      </c>
      <c r="F28" s="3">
        <v>0</v>
      </c>
    </row>
    <row r="29" spans="1:6" x14ac:dyDescent="0.3">
      <c r="A29" s="5" t="s">
        <v>124</v>
      </c>
      <c r="B29" s="4" t="s">
        <v>125</v>
      </c>
      <c r="C29" s="4">
        <v>20</v>
      </c>
      <c r="D29" s="3">
        <v>0</v>
      </c>
      <c r="E29" s="3">
        <f t="shared" si="0"/>
        <v>0</v>
      </c>
      <c r="F29" s="3">
        <v>0</v>
      </c>
    </row>
    <row r="30" spans="1:6" x14ac:dyDescent="0.3">
      <c r="A30" s="17" t="s">
        <v>169</v>
      </c>
      <c r="B30" s="19" t="s">
        <v>170</v>
      </c>
      <c r="C30" s="4">
        <v>20</v>
      </c>
      <c r="D30" s="3">
        <v>0</v>
      </c>
      <c r="E30" s="3">
        <f t="shared" si="0"/>
        <v>0</v>
      </c>
      <c r="F30" s="3">
        <v>0</v>
      </c>
    </row>
    <row r="31" spans="1:6" x14ac:dyDescent="0.3">
      <c r="A31" s="5" t="s">
        <v>130</v>
      </c>
      <c r="B31" s="4" t="s">
        <v>105</v>
      </c>
      <c r="C31" s="4">
        <v>20</v>
      </c>
      <c r="D31" s="3">
        <v>0</v>
      </c>
      <c r="E31" s="3">
        <f t="shared" si="0"/>
        <v>0</v>
      </c>
      <c r="F31" s="3">
        <v>0</v>
      </c>
    </row>
    <row r="32" spans="1:6" x14ac:dyDescent="0.3">
      <c r="A32" s="5" t="s">
        <v>106</v>
      </c>
      <c r="B32" s="4" t="s">
        <v>107</v>
      </c>
      <c r="C32" s="4">
        <v>20</v>
      </c>
      <c r="D32" s="3">
        <v>0</v>
      </c>
      <c r="E32" s="3">
        <f t="shared" si="0"/>
        <v>0</v>
      </c>
      <c r="F32" s="3">
        <v>0</v>
      </c>
    </row>
    <row r="33" spans="1:6" x14ac:dyDescent="0.3">
      <c r="A33" s="5" t="s">
        <v>128</v>
      </c>
      <c r="B33" s="4" t="s">
        <v>129</v>
      </c>
      <c r="C33" s="4">
        <v>20</v>
      </c>
      <c r="D33" s="3">
        <v>0</v>
      </c>
      <c r="E33" s="3">
        <f t="shared" si="0"/>
        <v>0</v>
      </c>
      <c r="F33" s="3">
        <v>0</v>
      </c>
    </row>
    <row r="34" spans="1:6" x14ac:dyDescent="0.3">
      <c r="A34" s="17" t="s">
        <v>162</v>
      </c>
      <c r="B34" s="19" t="s">
        <v>163</v>
      </c>
      <c r="C34" s="4">
        <v>50</v>
      </c>
      <c r="D34" s="3">
        <v>0</v>
      </c>
      <c r="E34" s="3">
        <f t="shared" si="0"/>
        <v>0</v>
      </c>
      <c r="F34" s="3">
        <v>0</v>
      </c>
    </row>
    <row r="35" spans="1:6" x14ac:dyDescent="0.3">
      <c r="A35" s="5" t="s">
        <v>104</v>
      </c>
      <c r="B35" s="4" t="s">
        <v>102</v>
      </c>
      <c r="C35" s="4">
        <v>50</v>
      </c>
      <c r="D35" s="3">
        <v>0</v>
      </c>
      <c r="E35" s="3">
        <f t="shared" si="0"/>
        <v>0</v>
      </c>
      <c r="F35" s="3">
        <v>0</v>
      </c>
    </row>
    <row r="36" spans="1:6" x14ac:dyDescent="0.3">
      <c r="A36" s="15" t="s">
        <v>18</v>
      </c>
      <c r="B36" s="16" t="s">
        <v>19</v>
      </c>
      <c r="C36" s="4">
        <v>10</v>
      </c>
      <c r="D36" s="3">
        <v>0</v>
      </c>
      <c r="E36" s="3">
        <f t="shared" si="0"/>
        <v>0</v>
      </c>
      <c r="F36" s="3">
        <v>0</v>
      </c>
    </row>
    <row r="37" spans="1:6" x14ac:dyDescent="0.3">
      <c r="A37" s="17" t="s">
        <v>168</v>
      </c>
      <c r="B37" s="19" t="s">
        <v>19</v>
      </c>
      <c r="C37" s="4">
        <v>10</v>
      </c>
      <c r="D37" s="3">
        <v>0</v>
      </c>
      <c r="E37" s="3">
        <f t="shared" si="0"/>
        <v>0</v>
      </c>
      <c r="F37" s="3">
        <v>0</v>
      </c>
    </row>
    <row r="38" spans="1:6" x14ac:dyDescent="0.3">
      <c r="A38" s="5" t="s">
        <v>79</v>
      </c>
      <c r="B38" s="4" t="s">
        <v>77</v>
      </c>
      <c r="C38" s="4">
        <v>25</v>
      </c>
      <c r="D38" s="3">
        <v>0</v>
      </c>
      <c r="E38" s="3">
        <f t="shared" si="0"/>
        <v>0</v>
      </c>
      <c r="F38" s="3">
        <v>0</v>
      </c>
    </row>
    <row r="39" spans="1:6" x14ac:dyDescent="0.3">
      <c r="A39" s="5" t="s">
        <v>120</v>
      </c>
      <c r="B39" s="4" t="s">
        <v>121</v>
      </c>
      <c r="C39" s="4">
        <v>10</v>
      </c>
      <c r="D39" s="3">
        <v>0</v>
      </c>
      <c r="E39" s="3">
        <f t="shared" ref="E39:E70" si="1">C39*D39</f>
        <v>0</v>
      </c>
      <c r="F39" s="3">
        <v>0</v>
      </c>
    </row>
    <row r="40" spans="1:6" x14ac:dyDescent="0.3">
      <c r="A40" s="17" t="s">
        <v>156</v>
      </c>
      <c r="B40" s="19" t="s">
        <v>157</v>
      </c>
      <c r="C40" s="4">
        <v>25</v>
      </c>
      <c r="D40" s="3">
        <v>0</v>
      </c>
      <c r="E40" s="3">
        <f t="shared" si="1"/>
        <v>0</v>
      </c>
      <c r="F40" s="3">
        <v>0</v>
      </c>
    </row>
    <row r="41" spans="1:6" x14ac:dyDescent="0.3">
      <c r="A41" s="5" t="s">
        <v>96</v>
      </c>
      <c r="B41" s="4" t="s">
        <v>97</v>
      </c>
      <c r="C41" s="4">
        <v>15</v>
      </c>
      <c r="D41" s="3">
        <v>0</v>
      </c>
      <c r="E41" s="3">
        <f t="shared" si="1"/>
        <v>0</v>
      </c>
      <c r="F41" s="3">
        <v>0</v>
      </c>
    </row>
    <row r="42" spans="1:6" x14ac:dyDescent="0.3">
      <c r="A42" s="5" t="s">
        <v>135</v>
      </c>
      <c r="B42" s="19" t="s">
        <v>136</v>
      </c>
      <c r="C42" s="4">
        <v>15</v>
      </c>
      <c r="D42" s="3">
        <v>0</v>
      </c>
      <c r="E42" s="3">
        <f t="shared" si="1"/>
        <v>0</v>
      </c>
      <c r="F42" s="3">
        <v>0</v>
      </c>
    </row>
    <row r="43" spans="1:6" x14ac:dyDescent="0.3">
      <c r="A43" s="5" t="s">
        <v>92</v>
      </c>
      <c r="B43" s="4" t="s">
        <v>93</v>
      </c>
      <c r="C43" s="4">
        <v>15</v>
      </c>
      <c r="D43" s="3">
        <v>0</v>
      </c>
      <c r="E43" s="3">
        <f t="shared" si="1"/>
        <v>0</v>
      </c>
      <c r="F43" s="3">
        <v>0</v>
      </c>
    </row>
    <row r="44" spans="1:6" x14ac:dyDescent="0.3">
      <c r="A44" s="5" t="s">
        <v>131</v>
      </c>
      <c r="B44" s="4" t="s">
        <v>132</v>
      </c>
      <c r="C44" s="4">
        <v>20</v>
      </c>
      <c r="D44" s="3">
        <v>0</v>
      </c>
      <c r="E44" s="3">
        <f t="shared" si="1"/>
        <v>0</v>
      </c>
      <c r="F44" s="3">
        <v>0</v>
      </c>
    </row>
    <row r="45" spans="1:6" x14ac:dyDescent="0.3">
      <c r="A45" s="5" t="s">
        <v>81</v>
      </c>
      <c r="B45" s="4" t="s">
        <v>82</v>
      </c>
      <c r="C45" s="4">
        <v>5</v>
      </c>
      <c r="D45" s="3">
        <v>0</v>
      </c>
      <c r="E45" s="3">
        <f t="shared" si="1"/>
        <v>0</v>
      </c>
      <c r="F45" s="3">
        <v>0</v>
      </c>
    </row>
    <row r="46" spans="1:6" x14ac:dyDescent="0.3">
      <c r="A46" s="17" t="s">
        <v>152</v>
      </c>
      <c r="B46" s="19" t="s">
        <v>153</v>
      </c>
      <c r="C46" s="4">
        <v>10</v>
      </c>
      <c r="D46" s="3">
        <v>0</v>
      </c>
      <c r="E46" s="3">
        <f t="shared" si="1"/>
        <v>0</v>
      </c>
      <c r="F46" s="3">
        <v>0</v>
      </c>
    </row>
    <row r="47" spans="1:6" x14ac:dyDescent="0.3">
      <c r="A47" s="5" t="s">
        <v>78</v>
      </c>
      <c r="B47" s="4" t="s">
        <v>80</v>
      </c>
      <c r="C47" s="4">
        <v>10</v>
      </c>
      <c r="D47" s="3">
        <v>0</v>
      </c>
      <c r="E47" s="3">
        <f t="shared" si="1"/>
        <v>0</v>
      </c>
      <c r="F47" s="3">
        <v>0</v>
      </c>
    </row>
    <row r="48" spans="1:6" x14ac:dyDescent="0.3">
      <c r="A48" s="5" t="s">
        <v>30</v>
      </c>
      <c r="B48" s="4" t="s">
        <v>31</v>
      </c>
      <c r="C48" s="4">
        <v>10</v>
      </c>
      <c r="D48" s="3">
        <v>0</v>
      </c>
      <c r="E48" s="3">
        <f t="shared" si="1"/>
        <v>0</v>
      </c>
      <c r="F48" s="3">
        <v>0</v>
      </c>
    </row>
    <row r="49" spans="1:6" x14ac:dyDescent="0.3">
      <c r="A49" s="17" t="s">
        <v>187</v>
      </c>
      <c r="B49" s="19" t="s">
        <v>188</v>
      </c>
      <c r="C49" s="4">
        <v>5</v>
      </c>
      <c r="D49" s="3">
        <v>0</v>
      </c>
      <c r="E49" s="3">
        <f t="shared" si="1"/>
        <v>0</v>
      </c>
      <c r="F49" s="3">
        <v>0</v>
      </c>
    </row>
    <row r="50" spans="1:6" x14ac:dyDescent="0.3">
      <c r="A50" s="5" t="s">
        <v>41</v>
      </c>
      <c r="B50" s="4" t="s">
        <v>42</v>
      </c>
      <c r="C50" s="4">
        <v>10</v>
      </c>
      <c r="D50" s="3">
        <v>0</v>
      </c>
      <c r="E50" s="3">
        <f t="shared" si="1"/>
        <v>0</v>
      </c>
      <c r="F50" s="3">
        <v>0</v>
      </c>
    </row>
    <row r="51" spans="1:6" x14ac:dyDescent="0.3">
      <c r="A51" s="5" t="s">
        <v>94</v>
      </c>
      <c r="B51" s="4" t="s">
        <v>95</v>
      </c>
      <c r="C51" s="4">
        <v>5</v>
      </c>
      <c r="D51" s="3">
        <v>0</v>
      </c>
      <c r="E51" s="3">
        <f t="shared" si="1"/>
        <v>0</v>
      </c>
      <c r="F51" s="3">
        <v>0</v>
      </c>
    </row>
    <row r="52" spans="1:6" x14ac:dyDescent="0.3">
      <c r="A52" s="5" t="s">
        <v>68</v>
      </c>
      <c r="B52" s="4" t="s">
        <v>69</v>
      </c>
      <c r="C52" s="4">
        <v>5</v>
      </c>
      <c r="D52" s="3">
        <v>0</v>
      </c>
      <c r="E52" s="3">
        <f t="shared" si="1"/>
        <v>0</v>
      </c>
      <c r="F52" s="3">
        <v>0</v>
      </c>
    </row>
    <row r="53" spans="1:6" x14ac:dyDescent="0.3">
      <c r="A53" s="5" t="s">
        <v>146</v>
      </c>
      <c r="B53" s="19" t="s">
        <v>147</v>
      </c>
      <c r="C53" s="4">
        <v>5</v>
      </c>
      <c r="D53" s="3">
        <v>0</v>
      </c>
      <c r="E53" s="3">
        <f t="shared" si="1"/>
        <v>0</v>
      </c>
      <c r="F53" s="3">
        <v>0</v>
      </c>
    </row>
    <row r="54" spans="1:6" x14ac:dyDescent="0.3">
      <c r="A54" s="5" t="s">
        <v>43</v>
      </c>
      <c r="B54" s="4" t="s">
        <v>44</v>
      </c>
      <c r="C54" s="4">
        <v>10</v>
      </c>
      <c r="D54" s="3">
        <v>0</v>
      </c>
      <c r="E54" s="3">
        <f t="shared" si="1"/>
        <v>0</v>
      </c>
      <c r="F54" s="3">
        <v>0</v>
      </c>
    </row>
    <row r="55" spans="1:6" x14ac:dyDescent="0.3">
      <c r="A55" s="5" t="s">
        <v>34</v>
      </c>
      <c r="B55" s="4" t="s">
        <v>35</v>
      </c>
      <c r="C55" s="4">
        <v>10</v>
      </c>
      <c r="D55" s="3">
        <v>0</v>
      </c>
      <c r="E55" s="3">
        <f t="shared" si="1"/>
        <v>0</v>
      </c>
      <c r="F55" s="3">
        <v>0</v>
      </c>
    </row>
    <row r="56" spans="1:6" x14ac:dyDescent="0.3">
      <c r="A56" s="17" t="s">
        <v>189</v>
      </c>
      <c r="B56" s="19" t="s">
        <v>196</v>
      </c>
      <c r="C56" s="4">
        <v>5</v>
      </c>
      <c r="D56" s="3">
        <v>0</v>
      </c>
      <c r="E56" s="3">
        <f t="shared" si="1"/>
        <v>0</v>
      </c>
      <c r="F56" s="3">
        <v>0</v>
      </c>
    </row>
    <row r="57" spans="1:6" x14ac:dyDescent="0.3">
      <c r="A57" s="18" t="s">
        <v>22</v>
      </c>
      <c r="B57" s="4" t="s">
        <v>23</v>
      </c>
      <c r="C57" s="4">
        <v>10</v>
      </c>
      <c r="D57" s="3">
        <v>0</v>
      </c>
      <c r="E57" s="3">
        <f t="shared" si="1"/>
        <v>0</v>
      </c>
      <c r="F57" s="3">
        <v>0</v>
      </c>
    </row>
    <row r="58" spans="1:6" x14ac:dyDescent="0.3">
      <c r="A58" s="5" t="s">
        <v>60</v>
      </c>
      <c r="B58" s="4" t="s">
        <v>61</v>
      </c>
      <c r="C58" s="4">
        <v>10</v>
      </c>
      <c r="D58" s="3">
        <v>0</v>
      </c>
      <c r="E58" s="3">
        <f t="shared" si="1"/>
        <v>0</v>
      </c>
      <c r="F58" s="3">
        <v>0</v>
      </c>
    </row>
    <row r="59" spans="1:6" x14ac:dyDescent="0.3">
      <c r="A59" s="5" t="s">
        <v>62</v>
      </c>
      <c r="B59" s="4" t="s">
        <v>63</v>
      </c>
      <c r="C59" s="4">
        <v>10</v>
      </c>
      <c r="D59" s="3">
        <v>0</v>
      </c>
      <c r="E59" s="3">
        <f t="shared" si="1"/>
        <v>0</v>
      </c>
      <c r="F59" s="3">
        <v>0</v>
      </c>
    </row>
    <row r="60" spans="1:6" x14ac:dyDescent="0.3">
      <c r="A60" s="17" t="s">
        <v>185</v>
      </c>
      <c r="B60" s="19" t="s">
        <v>186</v>
      </c>
      <c r="C60" s="4">
        <v>10</v>
      </c>
      <c r="D60" s="3">
        <v>0</v>
      </c>
      <c r="E60" s="3">
        <f t="shared" si="1"/>
        <v>0</v>
      </c>
      <c r="F60" s="3">
        <v>0</v>
      </c>
    </row>
    <row r="61" spans="1:6" x14ac:dyDescent="0.3">
      <c r="A61" s="5" t="s">
        <v>98</v>
      </c>
      <c r="B61" s="4" t="s">
        <v>99</v>
      </c>
      <c r="C61" s="4">
        <v>10</v>
      </c>
      <c r="D61" s="3">
        <v>0</v>
      </c>
      <c r="E61" s="3">
        <f t="shared" si="1"/>
        <v>0</v>
      </c>
      <c r="F61" s="3">
        <v>0</v>
      </c>
    </row>
    <row r="62" spans="1:6" x14ac:dyDescent="0.3">
      <c r="A62" s="17" t="s">
        <v>160</v>
      </c>
      <c r="B62" s="19" t="s">
        <v>161</v>
      </c>
      <c r="C62" s="4">
        <v>10</v>
      </c>
      <c r="D62" s="3">
        <v>0</v>
      </c>
      <c r="E62" s="3">
        <f t="shared" si="1"/>
        <v>0</v>
      </c>
      <c r="F62" s="3">
        <v>0</v>
      </c>
    </row>
    <row r="63" spans="1:6" x14ac:dyDescent="0.3">
      <c r="A63" s="5" t="s">
        <v>148</v>
      </c>
      <c r="B63" s="19" t="s">
        <v>149</v>
      </c>
      <c r="C63" s="4">
        <v>10</v>
      </c>
      <c r="D63" s="3">
        <v>0</v>
      </c>
      <c r="E63" s="3">
        <f t="shared" si="1"/>
        <v>0</v>
      </c>
      <c r="F63" s="3">
        <v>0</v>
      </c>
    </row>
    <row r="64" spans="1:6" x14ac:dyDescent="0.3">
      <c r="A64" s="17" t="s">
        <v>158</v>
      </c>
      <c r="B64" s="19" t="s">
        <v>159</v>
      </c>
      <c r="C64" s="4">
        <v>10</v>
      </c>
      <c r="D64" s="3">
        <v>0</v>
      </c>
      <c r="E64" s="3">
        <f t="shared" si="1"/>
        <v>0</v>
      </c>
      <c r="F64" s="3">
        <v>0</v>
      </c>
    </row>
    <row r="65" spans="1:6" x14ac:dyDescent="0.3">
      <c r="A65" s="5" t="s">
        <v>150</v>
      </c>
      <c r="B65" s="19" t="s">
        <v>151</v>
      </c>
      <c r="C65" s="4">
        <v>10</v>
      </c>
      <c r="D65" s="3">
        <v>0</v>
      </c>
      <c r="E65" s="3">
        <f t="shared" si="1"/>
        <v>0</v>
      </c>
      <c r="F65" s="3">
        <v>0</v>
      </c>
    </row>
    <row r="66" spans="1:6" x14ac:dyDescent="0.3">
      <c r="A66" s="5" t="s">
        <v>66</v>
      </c>
      <c r="B66" s="4" t="s">
        <v>67</v>
      </c>
      <c r="C66" s="4">
        <v>10</v>
      </c>
      <c r="D66" s="3">
        <v>0</v>
      </c>
      <c r="E66" s="3">
        <f t="shared" si="1"/>
        <v>0</v>
      </c>
      <c r="F66" s="3">
        <v>0</v>
      </c>
    </row>
    <row r="67" spans="1:6" x14ac:dyDescent="0.3">
      <c r="A67" s="5" t="s">
        <v>32</v>
      </c>
      <c r="B67" s="4" t="s">
        <v>33</v>
      </c>
      <c r="C67" s="4">
        <v>20</v>
      </c>
      <c r="D67" s="3">
        <v>0</v>
      </c>
      <c r="E67" s="3">
        <f t="shared" si="1"/>
        <v>0</v>
      </c>
      <c r="F67" s="3">
        <v>0</v>
      </c>
    </row>
    <row r="68" spans="1:6" x14ac:dyDescent="0.3">
      <c r="A68" s="17" t="s">
        <v>179</v>
      </c>
      <c r="B68" s="19" t="s">
        <v>180</v>
      </c>
      <c r="C68" s="4">
        <v>10</v>
      </c>
      <c r="D68" s="3">
        <v>0</v>
      </c>
      <c r="E68" s="3">
        <f t="shared" si="1"/>
        <v>0</v>
      </c>
      <c r="F68" s="3">
        <v>0</v>
      </c>
    </row>
    <row r="69" spans="1:6" x14ac:dyDescent="0.3">
      <c r="A69" s="17" t="s">
        <v>154</v>
      </c>
      <c r="B69" s="19" t="s">
        <v>155</v>
      </c>
      <c r="C69" s="4">
        <v>10</v>
      </c>
      <c r="D69" s="3">
        <v>0</v>
      </c>
      <c r="E69" s="3">
        <f t="shared" si="1"/>
        <v>0</v>
      </c>
      <c r="F69" s="3">
        <v>0</v>
      </c>
    </row>
    <row r="70" spans="1:6" x14ac:dyDescent="0.3">
      <c r="A70" s="5" t="s">
        <v>83</v>
      </c>
      <c r="B70" s="4" t="s">
        <v>85</v>
      </c>
      <c r="C70" s="4">
        <v>5</v>
      </c>
      <c r="D70" s="3">
        <v>0</v>
      </c>
      <c r="E70" s="3">
        <f t="shared" si="1"/>
        <v>0</v>
      </c>
      <c r="F70" s="3">
        <v>0</v>
      </c>
    </row>
    <row r="71" spans="1:6" x14ac:dyDescent="0.3">
      <c r="A71" s="5" t="s">
        <v>14</v>
      </c>
      <c r="B71" s="19" t="s">
        <v>100</v>
      </c>
      <c r="C71" s="4">
        <v>5</v>
      </c>
      <c r="D71" s="3">
        <v>0</v>
      </c>
      <c r="E71" s="3">
        <f t="shared" ref="E71:E72" si="2">C71*D71</f>
        <v>0</v>
      </c>
      <c r="F71" s="3">
        <v>0</v>
      </c>
    </row>
    <row r="72" spans="1:6" x14ac:dyDescent="0.3">
      <c r="A72" s="5" t="s">
        <v>51</v>
      </c>
      <c r="B72" s="4" t="s">
        <v>52</v>
      </c>
      <c r="C72" s="4">
        <v>10</v>
      </c>
      <c r="D72" s="3">
        <v>0</v>
      </c>
      <c r="E72" s="3">
        <f t="shared" si="2"/>
        <v>0</v>
      </c>
      <c r="F72" s="3">
        <v>0</v>
      </c>
    </row>
    <row r="73" spans="1:6" x14ac:dyDescent="0.3">
      <c r="A73" s="2"/>
      <c r="B73" s="32" t="s">
        <v>11</v>
      </c>
      <c r="C73" s="33">
        <f>SUM(C7:C72)</f>
        <v>1930</v>
      </c>
      <c r="D73" s="30">
        <f>COUNTIF(D7:D72,"&gt;0,01")</f>
        <v>0</v>
      </c>
      <c r="E73" s="31" t="str">
        <f>IF(D73=66,SUM(E7:E72),"")</f>
        <v/>
      </c>
      <c r="F73" s="31" t="str">
        <f>IF(E73=66,SUM(F7:F72),"")</f>
        <v/>
      </c>
    </row>
  </sheetData>
  <sheetProtection algorithmName="SHA-512" hashValue="xkztnmO6kEuFAvtB4KbevjbIbXBXrPmh9dq1p+jBYGOTZoG+tdpyDOMw1TaRe5tz2F0kCLqAmfMvyjCou5XKNA==" saltValue="UBOgLPxJvCwggmWlCl9XNw==" spinCount="100000" sheet="1" objects="1" scenarios="1"/>
  <protectedRanges>
    <protectedRange sqref="F7:F72" name="alternatief"/>
    <protectedRange sqref="D7:D72" name="prijs per verpakking"/>
  </protectedRanges>
  <sortState xmlns:xlrd2="http://schemas.microsoft.com/office/spreadsheetml/2017/richdata2" ref="A7:F72">
    <sortCondition ref="A7:A72"/>
  </sortState>
  <mergeCells count="2">
    <mergeCell ref="A1:F1"/>
    <mergeCell ref="A3:F3"/>
  </mergeCells>
  <pageMargins left="0.7" right="0.7" top="0.75" bottom="0.75" header="0.3" footer="0.3"/>
  <pageSetup paperSize="9" scale="56"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7D67B-7A10-4358-B850-BC1D940A2B77}">
  <sheetPr>
    <pageSetUpPr fitToPage="1"/>
  </sheetPr>
  <dimension ref="A1:E38"/>
  <sheetViews>
    <sheetView topLeftCell="A14" workbookViewId="0">
      <selection activeCell="D37" sqref="D37"/>
    </sheetView>
  </sheetViews>
  <sheetFormatPr defaultRowHeight="14.4" x14ac:dyDescent="0.3"/>
  <cols>
    <col min="1" max="1" width="26" bestFit="1" customWidth="1"/>
    <col min="2" max="2" width="70.33203125" style="25" customWidth="1"/>
    <col min="3" max="3" width="7.6640625" bestFit="1" customWidth="1"/>
    <col min="4" max="4" width="11.77734375" bestFit="1" customWidth="1"/>
    <col min="5" max="5" width="11.44140625" bestFit="1" customWidth="1"/>
  </cols>
  <sheetData>
    <row r="1" spans="1:5" ht="62.4" customHeight="1" x14ac:dyDescent="0.35">
      <c r="A1" s="48" t="s">
        <v>194</v>
      </c>
      <c r="B1" s="48"/>
      <c r="C1" s="48"/>
      <c r="D1" s="48"/>
      <c r="E1" s="48"/>
    </row>
    <row r="2" spans="1:5" ht="18" x14ac:dyDescent="0.35">
      <c r="A2" s="50" t="s">
        <v>193</v>
      </c>
      <c r="B2" s="50"/>
      <c r="C2" s="50"/>
      <c r="D2" s="50"/>
      <c r="E2" s="50"/>
    </row>
    <row r="5" spans="1:5" x14ac:dyDescent="0.3">
      <c r="A5" s="27" t="s">
        <v>199</v>
      </c>
      <c r="B5" s="22" t="s">
        <v>4</v>
      </c>
      <c r="C5" s="2" t="s">
        <v>1</v>
      </c>
      <c r="D5" s="2" t="s">
        <v>2</v>
      </c>
      <c r="E5" s="2" t="s">
        <v>3</v>
      </c>
    </row>
    <row r="6" spans="1:5" x14ac:dyDescent="0.3">
      <c r="A6" s="4"/>
      <c r="B6" s="23" t="s">
        <v>197</v>
      </c>
      <c r="C6" s="4">
        <v>4</v>
      </c>
      <c r="D6" s="3">
        <v>0</v>
      </c>
      <c r="E6" s="3">
        <f>C6*D6</f>
        <v>0</v>
      </c>
    </row>
    <row r="7" spans="1:5" x14ac:dyDescent="0.3">
      <c r="A7" s="4"/>
      <c r="B7" s="23" t="s">
        <v>190</v>
      </c>
      <c r="C7" s="4">
        <v>2</v>
      </c>
      <c r="D7" s="3">
        <v>0</v>
      </c>
      <c r="E7" s="3">
        <f t="shared" ref="E7:E11" si="0">C7*D7</f>
        <v>0</v>
      </c>
    </row>
    <row r="8" spans="1:5" x14ac:dyDescent="0.3">
      <c r="A8" s="4"/>
      <c r="B8" s="23" t="s">
        <v>198</v>
      </c>
      <c r="C8" s="4">
        <v>2</v>
      </c>
      <c r="D8" s="3">
        <v>0</v>
      </c>
      <c r="E8" s="3">
        <f t="shared" si="0"/>
        <v>0</v>
      </c>
    </row>
    <row r="9" spans="1:5" x14ac:dyDescent="0.3">
      <c r="A9" s="4"/>
      <c r="B9" s="23" t="s">
        <v>202</v>
      </c>
      <c r="C9" s="4">
        <v>5</v>
      </c>
      <c r="D9" s="3">
        <v>0</v>
      </c>
      <c r="E9" s="3">
        <f t="shared" si="0"/>
        <v>0</v>
      </c>
    </row>
    <row r="10" spans="1:5" x14ac:dyDescent="0.3">
      <c r="A10" s="4"/>
      <c r="B10" s="23" t="s">
        <v>191</v>
      </c>
      <c r="C10" s="4">
        <v>5</v>
      </c>
      <c r="D10" s="3">
        <v>0</v>
      </c>
      <c r="E10" s="3">
        <f t="shared" si="0"/>
        <v>0</v>
      </c>
    </row>
    <row r="11" spans="1:5" x14ac:dyDescent="0.3">
      <c r="A11" s="4"/>
      <c r="B11" s="23" t="s">
        <v>192</v>
      </c>
      <c r="C11" s="4">
        <v>2</v>
      </c>
      <c r="D11" s="3">
        <v>0</v>
      </c>
      <c r="E11" s="3">
        <f t="shared" si="0"/>
        <v>0</v>
      </c>
    </row>
    <row r="12" spans="1:5" x14ac:dyDescent="0.3">
      <c r="A12" s="5" t="s">
        <v>24</v>
      </c>
      <c r="B12" s="23" t="s">
        <v>25</v>
      </c>
      <c r="C12" s="4">
        <v>5</v>
      </c>
      <c r="D12" s="3">
        <v>0</v>
      </c>
      <c r="E12" s="3">
        <f t="shared" ref="E12:E20" si="1">C12*D12</f>
        <v>0</v>
      </c>
    </row>
    <row r="13" spans="1:5" x14ac:dyDescent="0.3">
      <c r="A13" s="5" t="s">
        <v>26</v>
      </c>
      <c r="B13" s="23" t="s">
        <v>27</v>
      </c>
      <c r="C13" s="4">
        <v>6</v>
      </c>
      <c r="D13" s="3">
        <v>0</v>
      </c>
      <c r="E13" s="3">
        <f t="shared" si="1"/>
        <v>0</v>
      </c>
    </row>
    <row r="14" spans="1:5" x14ac:dyDescent="0.3">
      <c r="A14" s="5" t="s">
        <v>36</v>
      </c>
      <c r="B14" s="23" t="s">
        <v>37</v>
      </c>
      <c r="C14" s="4">
        <v>10</v>
      </c>
      <c r="D14" s="3">
        <v>0</v>
      </c>
      <c r="E14" s="3">
        <f t="shared" si="1"/>
        <v>0</v>
      </c>
    </row>
    <row r="15" spans="1:5" x14ac:dyDescent="0.3">
      <c r="A15" s="5" t="s">
        <v>38</v>
      </c>
      <c r="B15" s="23" t="s">
        <v>39</v>
      </c>
      <c r="C15" s="4">
        <v>10</v>
      </c>
      <c r="D15" s="3">
        <v>0</v>
      </c>
      <c r="E15" s="3">
        <f t="shared" si="1"/>
        <v>0</v>
      </c>
    </row>
    <row r="16" spans="1:5" x14ac:dyDescent="0.3">
      <c r="A16" s="5">
        <v>2300000</v>
      </c>
      <c r="B16" s="23" t="s">
        <v>40</v>
      </c>
      <c r="C16" s="4">
        <v>15</v>
      </c>
      <c r="D16" s="3">
        <v>0</v>
      </c>
      <c r="E16" s="3">
        <f t="shared" si="1"/>
        <v>0</v>
      </c>
    </row>
    <row r="17" spans="1:5" x14ac:dyDescent="0.3">
      <c r="A17" s="5" t="s">
        <v>45</v>
      </c>
      <c r="B17" s="23" t="s">
        <v>46</v>
      </c>
      <c r="C17" s="4">
        <v>10</v>
      </c>
      <c r="D17" s="3">
        <v>0</v>
      </c>
      <c r="E17" s="3">
        <f t="shared" si="1"/>
        <v>0</v>
      </c>
    </row>
    <row r="18" spans="1:5" x14ac:dyDescent="0.3">
      <c r="A18" s="5">
        <v>52230</v>
      </c>
      <c r="B18" s="23" t="s">
        <v>53</v>
      </c>
      <c r="C18" s="4">
        <v>5</v>
      </c>
      <c r="D18" s="3">
        <v>0</v>
      </c>
      <c r="E18" s="3">
        <f t="shared" si="1"/>
        <v>0</v>
      </c>
    </row>
    <row r="19" spans="1:5" x14ac:dyDescent="0.3">
      <c r="A19" s="5" t="s">
        <v>54</v>
      </c>
      <c r="B19" s="23" t="s">
        <v>55</v>
      </c>
      <c r="C19" s="4">
        <v>10</v>
      </c>
      <c r="D19" s="3">
        <v>0</v>
      </c>
      <c r="E19" s="3">
        <f t="shared" si="1"/>
        <v>0</v>
      </c>
    </row>
    <row r="20" spans="1:5" x14ac:dyDescent="0.3">
      <c r="A20" s="5" t="s">
        <v>56</v>
      </c>
      <c r="B20" s="23" t="s">
        <v>57</v>
      </c>
      <c r="C20" s="4">
        <v>10</v>
      </c>
      <c r="D20" s="3">
        <v>0</v>
      </c>
      <c r="E20" s="3">
        <f t="shared" si="1"/>
        <v>0</v>
      </c>
    </row>
    <row r="21" spans="1:5" x14ac:dyDescent="0.3">
      <c r="A21" s="5">
        <v>36020</v>
      </c>
      <c r="B21" s="23" t="s">
        <v>91</v>
      </c>
      <c r="C21" s="4">
        <v>5</v>
      </c>
      <c r="D21" s="3">
        <v>0</v>
      </c>
      <c r="E21" s="3">
        <f t="shared" ref="E21:E36" si="2">C21*D21</f>
        <v>0</v>
      </c>
    </row>
    <row r="22" spans="1:5" x14ac:dyDescent="0.3">
      <c r="A22" s="5">
        <v>149720</v>
      </c>
      <c r="B22" s="23" t="s">
        <v>76</v>
      </c>
      <c r="C22" s="4">
        <v>5</v>
      </c>
      <c r="D22" s="3">
        <v>0</v>
      </c>
      <c r="E22" s="3">
        <f t="shared" si="2"/>
        <v>0</v>
      </c>
    </row>
    <row r="23" spans="1:5" x14ac:dyDescent="0.3">
      <c r="A23" s="5">
        <v>390612</v>
      </c>
      <c r="B23" s="24" t="s">
        <v>145</v>
      </c>
      <c r="C23" s="4">
        <v>1</v>
      </c>
      <c r="D23" s="3">
        <v>0</v>
      </c>
      <c r="E23" s="3">
        <f t="shared" si="2"/>
        <v>0</v>
      </c>
    </row>
    <row r="24" spans="1:5" x14ac:dyDescent="0.3">
      <c r="A24" s="5">
        <v>900008030</v>
      </c>
      <c r="B24" s="23" t="s">
        <v>101</v>
      </c>
      <c r="C24" s="4">
        <v>5</v>
      </c>
      <c r="D24" s="3">
        <v>0</v>
      </c>
      <c r="E24" s="3">
        <f t="shared" si="2"/>
        <v>0</v>
      </c>
    </row>
    <row r="25" spans="1:5" x14ac:dyDescent="0.3">
      <c r="A25" s="5" t="s">
        <v>72</v>
      </c>
      <c r="B25" s="20" t="s">
        <v>73</v>
      </c>
      <c r="C25" s="4">
        <v>10</v>
      </c>
      <c r="D25" s="3">
        <v>0</v>
      </c>
      <c r="E25" s="3">
        <f t="shared" si="2"/>
        <v>0</v>
      </c>
    </row>
    <row r="26" spans="1:5" x14ac:dyDescent="0.3">
      <c r="A26" s="5" t="s">
        <v>139</v>
      </c>
      <c r="B26" s="21" t="s">
        <v>140</v>
      </c>
      <c r="C26" s="4">
        <v>5</v>
      </c>
      <c r="D26" s="3">
        <v>0</v>
      </c>
      <c r="E26" s="3">
        <f t="shared" si="2"/>
        <v>0</v>
      </c>
    </row>
    <row r="27" spans="1:5" x14ac:dyDescent="0.3">
      <c r="A27" s="5" t="s">
        <v>108</v>
      </c>
      <c r="B27" s="20" t="s">
        <v>109</v>
      </c>
      <c r="C27" s="4">
        <v>5</v>
      </c>
      <c r="D27" s="3">
        <v>0</v>
      </c>
      <c r="E27" s="3">
        <f t="shared" si="2"/>
        <v>0</v>
      </c>
    </row>
    <row r="28" spans="1:5" x14ac:dyDescent="0.3">
      <c r="A28" s="5" t="s">
        <v>114</v>
      </c>
      <c r="B28" s="20" t="s">
        <v>115</v>
      </c>
      <c r="C28" s="4">
        <v>5</v>
      </c>
      <c r="D28" s="3">
        <v>0</v>
      </c>
      <c r="E28" s="3">
        <f t="shared" si="2"/>
        <v>0</v>
      </c>
    </row>
    <row r="29" spans="1:5" x14ac:dyDescent="0.3">
      <c r="A29" s="5" t="s">
        <v>58</v>
      </c>
      <c r="B29" s="20" t="s">
        <v>59</v>
      </c>
      <c r="C29" s="4">
        <v>5</v>
      </c>
      <c r="D29" s="3">
        <v>0</v>
      </c>
      <c r="E29" s="3">
        <f t="shared" si="2"/>
        <v>0</v>
      </c>
    </row>
    <row r="30" spans="1:5" x14ac:dyDescent="0.3">
      <c r="A30" s="5" t="s">
        <v>110</v>
      </c>
      <c r="B30" s="20" t="s">
        <v>113</v>
      </c>
      <c r="C30" s="4">
        <v>5</v>
      </c>
      <c r="D30" s="3">
        <v>0</v>
      </c>
      <c r="E30" s="3">
        <f t="shared" si="2"/>
        <v>0</v>
      </c>
    </row>
    <row r="31" spans="1:5" x14ac:dyDescent="0.3">
      <c r="A31" s="5" t="s">
        <v>111</v>
      </c>
      <c r="B31" s="20" t="s">
        <v>112</v>
      </c>
      <c r="C31" s="4">
        <v>5</v>
      </c>
      <c r="D31" s="3">
        <v>0</v>
      </c>
      <c r="E31" s="3">
        <f t="shared" si="2"/>
        <v>0</v>
      </c>
    </row>
    <row r="32" spans="1:5" x14ac:dyDescent="0.3">
      <c r="A32" s="17" t="s">
        <v>171</v>
      </c>
      <c r="B32" s="19" t="s">
        <v>172</v>
      </c>
      <c r="C32" s="4">
        <v>5</v>
      </c>
      <c r="D32" s="3">
        <v>0</v>
      </c>
      <c r="E32" s="3">
        <f t="shared" si="2"/>
        <v>0</v>
      </c>
    </row>
    <row r="33" spans="1:5" x14ac:dyDescent="0.3">
      <c r="A33" s="5" t="s">
        <v>64</v>
      </c>
      <c r="B33" s="4" t="s">
        <v>65</v>
      </c>
      <c r="C33" s="4">
        <v>5</v>
      </c>
      <c r="D33" s="3">
        <v>0</v>
      </c>
      <c r="E33" s="3">
        <f t="shared" si="2"/>
        <v>0</v>
      </c>
    </row>
    <row r="34" spans="1:5" x14ac:dyDescent="0.3">
      <c r="A34" s="5" t="s">
        <v>141</v>
      </c>
      <c r="B34" s="19" t="s">
        <v>142</v>
      </c>
      <c r="C34" s="4">
        <v>10</v>
      </c>
      <c r="D34" s="3">
        <v>0</v>
      </c>
      <c r="E34" s="3">
        <f t="shared" si="2"/>
        <v>0</v>
      </c>
    </row>
    <row r="35" spans="1:5" x14ac:dyDescent="0.3">
      <c r="A35" s="5" t="s">
        <v>70</v>
      </c>
      <c r="B35" s="4" t="s">
        <v>71</v>
      </c>
      <c r="C35" s="4">
        <v>10</v>
      </c>
      <c r="D35" s="3">
        <v>0</v>
      </c>
      <c r="E35" s="3">
        <f t="shared" si="2"/>
        <v>0</v>
      </c>
    </row>
    <row r="36" spans="1:5" x14ac:dyDescent="0.3">
      <c r="A36" s="5" t="s">
        <v>143</v>
      </c>
      <c r="B36" s="19" t="s">
        <v>144</v>
      </c>
      <c r="C36" s="4">
        <v>10</v>
      </c>
      <c r="D36" s="3">
        <v>0</v>
      </c>
      <c r="E36" s="3">
        <f t="shared" si="2"/>
        <v>0</v>
      </c>
    </row>
    <row r="37" spans="1:5" x14ac:dyDescent="0.3">
      <c r="E37" t="s">
        <v>17</v>
      </c>
    </row>
    <row r="38" spans="1:5" x14ac:dyDescent="0.3">
      <c r="A38" s="7"/>
      <c r="B38" s="22" t="s">
        <v>201</v>
      </c>
      <c r="C38" s="8">
        <f>COUNTIF(C6:C36,"&gt;0,01")</f>
        <v>31</v>
      </c>
      <c r="D38" s="26">
        <f>COUNTIF(D6:D36,"&gt;0,01")</f>
        <v>0</v>
      </c>
      <c r="E38" s="9">
        <f>SUM(E6:E36)</f>
        <v>0</v>
      </c>
    </row>
  </sheetData>
  <sheetProtection algorithmName="SHA-512" hashValue="oa9kSreYbzi0zBOQ49FliflW4IQBKhpwRY3HVhBFE9SdbIl/e362WrvVydYYAi+DD9H0dDlWe/HEEL97ulEppg==" saltValue="2OumsmATN6HJZyS6E9PkbQ==" spinCount="100000" sheet="1" objects="1" scenarios="1"/>
  <protectedRanges>
    <protectedRange sqref="D6:D36" name="prijs per stuk"/>
  </protectedRanges>
  <mergeCells count="2">
    <mergeCell ref="A1:E1"/>
    <mergeCell ref="A2:E2"/>
  </mergeCells>
  <pageMargins left="0.7" right="0.7" top="0.75" bottom="0.75" header="0.3" footer="0.3"/>
  <pageSetup paperSize="9" scale="69"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9257011E237BC4683382D5029D6FA43" ma:contentTypeVersion="2" ma:contentTypeDescription="Een nieuw document maken." ma:contentTypeScope="" ma:versionID="bd3eeb3dd11a9af871b0312e4fc17d98">
  <xsd:schema xmlns:xsd="http://www.w3.org/2001/XMLSchema" xmlns:xs="http://www.w3.org/2001/XMLSchema" xmlns:p="http://schemas.microsoft.com/office/2006/metadata/properties" xmlns:ns2="79940c8a-a292-482a-a5d8-aa54d516c9ed" targetNamespace="http://schemas.microsoft.com/office/2006/metadata/properties" ma:root="true" ma:fieldsID="6f443a244b448d1422bc1dd22c870e2f" ns2:_="">
    <xsd:import namespace="79940c8a-a292-482a-a5d8-aa54d516c9ed"/>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940c8a-a292-482a-a5d8-aa54d516c9e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6AED782-BC2A-4A8A-BD86-B66C37B68FB1}">
  <ds:schemaRefs>
    <ds:schemaRef ds:uri="http://schemas.microsoft.com/sharepoint/v3/contenttype/forms"/>
  </ds:schemaRefs>
</ds:datastoreItem>
</file>

<file path=customXml/itemProps2.xml><?xml version="1.0" encoding="utf-8"?>
<ds:datastoreItem xmlns:ds="http://schemas.openxmlformats.org/officeDocument/2006/customXml" ds:itemID="{2F90999F-059B-4CE0-A698-61AF609E20C0}">
  <ds:schemaRefs>
    <ds:schemaRef ds:uri="http://schemas.microsoft.com/office/2006/documentManagement/types"/>
    <ds:schemaRef ds:uri="http://www.w3.org/XML/1998/namespace"/>
    <ds:schemaRef ds:uri="http://schemas.microsoft.com/office/2006/metadata/properties"/>
    <ds:schemaRef ds:uri="79940c8a-a292-482a-a5d8-aa54d516c9ed"/>
    <ds:schemaRef ds:uri="http://schemas.openxmlformats.org/package/2006/metadata/core-properties"/>
    <ds:schemaRef ds:uri="http://purl.org/dc/elements/1.1/"/>
    <ds:schemaRef ds:uri="http://schemas.microsoft.com/office/infopath/2007/PartnerControls"/>
    <ds:schemaRef ds:uri="http://purl.org/dc/dcmitype/"/>
    <ds:schemaRef ds:uri="http://purl.org/dc/terms/"/>
  </ds:schemaRefs>
</ds:datastoreItem>
</file>

<file path=customXml/itemProps3.xml><?xml version="1.0" encoding="utf-8"?>
<ds:datastoreItem xmlns:ds="http://schemas.openxmlformats.org/officeDocument/2006/customXml" ds:itemID="{FCCA72E7-E9E8-45BF-85F4-0C14398F51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9940c8a-a292-482a-a5d8-aa54d516c9e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Blad1</vt:lpstr>
      <vt:lpstr>Blad2</vt:lpstr>
      <vt:lpstr>Blad3</vt:lpstr>
    </vt:vector>
  </TitlesOfParts>
  <Company>Summa College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Steneker, Hans</dc:creator>
  <cp:lastModifiedBy>Rietveld, M.J. (Marjon)</cp:lastModifiedBy>
  <cp:lastPrinted>2023-03-20T14:57:45Z</cp:lastPrinted>
  <dcterms:created xsi:type="dcterms:W3CDTF">2021-12-14T12:55:14Z</dcterms:created>
  <dcterms:modified xsi:type="dcterms:W3CDTF">2023-03-27T12:23:59Z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0x01010089257011E237BC4683382D5029D6FA43</vt:lpwstr>
  </property>
  <property fmtid="{D5CDD505-2E9C-101B-9397-08002B2CF9AE}" pid="3" name="Order">
    <vt:r8>18042800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ies>
</file>