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3\Werkkleding\5. Nota('s) van Inlichtingen\"/>
    </mc:Choice>
  </mc:AlternateContent>
  <xr:revisionPtr revIDLastSave="0" documentId="8_{FC9FD493-FFC4-416B-B4A3-D288720C2A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1" l="1"/>
  <c r="J55" i="1"/>
  <c r="L55" i="1" s="1"/>
  <c r="J69" i="1"/>
  <c r="L69" i="1" s="1"/>
  <c r="J68" i="1"/>
  <c r="L68" i="1" s="1"/>
  <c r="J67" i="1"/>
  <c r="L67" i="1" s="1"/>
  <c r="J64" i="1"/>
  <c r="L64" i="1" s="1"/>
  <c r="J63" i="1"/>
  <c r="L63" i="1" s="1"/>
  <c r="J62" i="1"/>
  <c r="L62" i="1" s="1"/>
  <c r="J61" i="1"/>
  <c r="L61" i="1" s="1"/>
  <c r="J60" i="1"/>
  <c r="L60" i="1" s="1"/>
  <c r="J59" i="1"/>
  <c r="L59" i="1" s="1"/>
  <c r="J56" i="1"/>
  <c r="I46" i="1" l="1"/>
  <c r="I47" i="1"/>
  <c r="I48" i="1"/>
  <c r="I49" i="1"/>
  <c r="I50" i="1"/>
  <c r="I51" i="1"/>
  <c r="I45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2" i="1"/>
  <c r="L70" i="1" l="1"/>
  <c r="I52" i="1"/>
  <c r="I42" i="1"/>
  <c r="C74" i="1" l="1"/>
</calcChain>
</file>

<file path=xl/sharedStrings.xml><?xml version="1.0" encoding="utf-8"?>
<sst xmlns="http://schemas.openxmlformats.org/spreadsheetml/2006/main" count="313" uniqueCount="162">
  <si>
    <t>Hoofdkleur</t>
  </si>
  <si>
    <t>Specificatie(s)</t>
  </si>
  <si>
    <t>Logo</t>
  </si>
  <si>
    <t xml:space="preserve"> XS t/m 4XL</t>
  </si>
  <si>
    <t>blauw</t>
  </si>
  <si>
    <t xml:space="preserve">PILOTJACK </t>
  </si>
  <si>
    <t>marine blauw</t>
  </si>
  <si>
    <t xml:space="preserve">Werkjas kort, uitritsbare binnenvoering die dan te gebruiken is als vest en met afritsbare capuchon, waterafstotende buitenstof, naden waterdicht getaped. </t>
  </si>
  <si>
    <t xml:space="preserve">PARKA </t>
  </si>
  <si>
    <t xml:space="preserve">Werkjas lang, uitritsbare binnenvoering die dan te gebruiken is als vest en met afritsbare capuchon, waterafstotende buitenstof, naden waterdicht getaped. </t>
  </si>
  <si>
    <t xml:space="preserve">FLEECEJACK </t>
  </si>
  <si>
    <t xml:space="preserve">Fleece jas met rits en opstaande kraag </t>
  </si>
  <si>
    <t xml:space="preserve">POLO-SWEATER </t>
  </si>
  <si>
    <t>Duurzaam, vormvast, kleurvast, Neck tape, 3 knoopssluiting, binnenzijde opgeruwd extra draagcomfort, recht model zij splitje</t>
  </si>
  <si>
    <t xml:space="preserve">SWEATER </t>
  </si>
  <si>
    <t xml:space="preserve">POLO-SHIRT </t>
  </si>
  <si>
    <t xml:space="preserve">T-SHIRT </t>
  </si>
  <si>
    <t xml:space="preserve">STRETCH SPIJKERBROEK </t>
  </si>
  <si>
    <t>lengtemaat 30 t/m 38 en breedtemaat 29 t/m 42</t>
  </si>
  <si>
    <t>SPIJKERBROEK</t>
  </si>
  <si>
    <t>SPIJKERBROEK  MET DUIMSTOKZAK</t>
  </si>
  <si>
    <t>SPIJKERJACK</t>
  </si>
  <si>
    <t>44 t/m 66</t>
  </si>
  <si>
    <t>WERKBROEK MULTIPOCKET + AFRITSBARE PIJPEN</t>
  </si>
  <si>
    <t xml:space="preserve">OVERALL </t>
  </si>
  <si>
    <t>Overall</t>
  </si>
  <si>
    <t>KNIEKUSSENS</t>
  </si>
  <si>
    <t>kniekussens voor in vakken werkbroeken</t>
  </si>
  <si>
    <t>AMERIKAANSE OVERALL</t>
  </si>
  <si>
    <t>wit of wit/marine blauw</t>
  </si>
  <si>
    <t xml:space="preserve">Amerikaanse overall </t>
  </si>
  <si>
    <t xml:space="preserve">Overhemd lange mouwen </t>
  </si>
  <si>
    <t>OVERHEMD KORTE MOUW</t>
  </si>
  <si>
    <t xml:space="preserve">Overhemd korte mouwen </t>
  </si>
  <si>
    <t>BROEKRIEM</t>
  </si>
  <si>
    <t>Verstelbaar, korenblauw (Royalblue) Pantone 19-4044TCX</t>
  </si>
  <si>
    <t>THERMOBROEK</t>
  </si>
  <si>
    <t>grijs</t>
  </si>
  <si>
    <t>THERMOHEMD</t>
  </si>
  <si>
    <t>VEILIGHEIDSSCHOEN HOOG</t>
  </si>
  <si>
    <t>S3, waterdicht, gepolsterde tong, volnerf leder, inlegzool, kruipneus/overneus</t>
  </si>
  <si>
    <t xml:space="preserve">VEILIGHEIDSSCHOEN LAAG </t>
  </si>
  <si>
    <t xml:space="preserve">VEILIGHEIDSLAARS  </t>
  </si>
  <si>
    <t>S3, waterdicht, volnerf leder, inlegzool, kruipneus/overneus</t>
  </si>
  <si>
    <t>bottle green, antraciet grijs en aqua</t>
  </si>
  <si>
    <t>T-SHIRT LANGE MOUWEN</t>
  </si>
  <si>
    <t xml:space="preserve">HOODED SWEATER/ VEST </t>
  </si>
  <si>
    <t>SWEATER MET RITS</t>
  </si>
  <si>
    <t>KORTE BROEK</t>
  </si>
  <si>
    <t xml:space="preserve">OVERHEMD LANGE MOUW </t>
  </si>
  <si>
    <t>geen vaste kleur</t>
  </si>
  <si>
    <t>T-SHIRT MET KAPMOUWEN/MOUWLOOS</t>
  </si>
  <si>
    <t>SOFTSHELL WINTERJAS</t>
  </si>
  <si>
    <t>blauw, donkerblauw</t>
  </si>
  <si>
    <t xml:space="preserve">marine blauw, grijs/ zwart </t>
  </si>
  <si>
    <t>marine blauw, bottle green, antraciet grijs en aqua/of lichtgrijs met aqua belettering</t>
  </si>
  <si>
    <t>bottle green, antraciet grijs en aqua/of lichtgrijs met aqua belettering</t>
  </si>
  <si>
    <t>SOFT SHELL JACK</t>
  </si>
  <si>
    <t>Lichte stof/ dry fitt vorm en kleur vast</t>
  </si>
  <si>
    <t>vorm en kleur vast</t>
  </si>
  <si>
    <t>Lichte stof. Tot de knie, zakken</t>
  </si>
  <si>
    <t>grijs/ zwart</t>
  </si>
  <si>
    <t>Winddicht, waterafstotend.</t>
  </si>
  <si>
    <t>marine blauw, grijs, wit,bi-color</t>
  </si>
  <si>
    <t>marine blauw, grijs, wit, bottle green, antraciet grijs en aqua,bi-color</t>
  </si>
  <si>
    <t>marine blauw, grijs, wit, bottle green, antraciet grijs en aqua, bi-color</t>
  </si>
  <si>
    <t>marine blauw, bi-color</t>
  </si>
  <si>
    <t>WERKBROEK MULTIPOCKET EN/OF VAKKEN VOOR KNIESTUKKEN</t>
  </si>
  <si>
    <t xml:space="preserve">VEILIGHEIDSBRIL </t>
  </si>
  <si>
    <t xml:space="preserve">OTOPLASTIEKEN </t>
  </si>
  <si>
    <t xml:space="preserve">STOFMASKERS </t>
  </si>
  <si>
    <t xml:space="preserve">BODYWARMER </t>
  </si>
  <si>
    <t>Omschrijving</t>
  </si>
  <si>
    <t>--</t>
  </si>
  <si>
    <t>36 t/m 49</t>
  </si>
  <si>
    <t xml:space="preserve">Inschrijver: </t>
  </si>
  <si>
    <t>datum:</t>
  </si>
  <si>
    <t>- 65 tot 85% polyester, resterend percentage katoen;
- gevoerd;
- verstelbaar in taille;
- twee steekzakken + dijbeenzak met klep 
- achterzak.</t>
  </si>
  <si>
    <t>- 65 tot 85% polyester, resterend percentage katoen;
- gevoerd; 
- twee afsluitbare borstzakken;
- twee afsluitbare steekzakken; 
- twee afsluitbare kontzakken</t>
  </si>
  <si>
    <t>- circa 95% polyester;
- minimaal één borstzak;
- twee steekzakken met ritssluiting;
- vaste mouwen;
- ritssluiting.</t>
  </si>
  <si>
    <t>- 100% polyester;
- minimaal één borstzak;
- twee steekzakken met ritssluiting; 
- afritsbare mouwen;
- ritssluiting.</t>
  </si>
  <si>
    <t>- circa 50% polyurethan / circa 50% polymide; 
- voldoet aan NEN EN 343, klasse 3 (waterdichtheid) en klasse 2 (ademend / ventilerend vermogen);</t>
  </si>
  <si>
    <t>- 100% polyester
- met rits</t>
  </si>
  <si>
    <t xml:space="preserve">- 80% polyester, resterend percentage katoen;
- ronde zwarte kraag en zwarte manchetten. </t>
  </si>
  <si>
    <t>- 100% polyester; 
- ronde hals;
- optimaal ventilerend.</t>
  </si>
  <si>
    <t>A. Basisassortiment werkkleding</t>
  </si>
  <si>
    <t>B. Basisassortiment persoonlijke beschermingsmiddelen</t>
  </si>
  <si>
    <t>Sweater met ronde hals, 65% katoen, 35% polyester</t>
  </si>
  <si>
    <t>Polo-shirt, 70% katoen, 30% polyester</t>
  </si>
  <si>
    <t>T-shirt ronde hals, 100% katoen</t>
  </si>
  <si>
    <t>5 pocket, 80% katoen 20% elastien</t>
  </si>
  <si>
    <t>Spijkerbroek heupjeans met rits , 5 pockets, 100% katoen</t>
  </si>
  <si>
    <t>Spijkerbroek heupjeans met rits en met duimstokzak, 100% katoen</t>
  </si>
  <si>
    <t>Spijkerjack blauw met knopen, 100% katoen</t>
  </si>
  <si>
    <t>Werkbroek multipocket met vakken voor kniekussens en dijbeenzakken, 35% katoen, 65% polyester/ 65% katoen, 35% polyester</t>
  </si>
  <si>
    <t>Werkbroek multipocket met afritsbare pijpen, 35% katoen, 65% polyester / 65% katoen, 35% polyester</t>
  </si>
  <si>
    <t>100% polyester / ± 180 gr./m2</t>
  </si>
  <si>
    <t>Winddicht, waterafstotend. Voorzien van gelaminieerde ritsen, extra reflectie, verstelbare onderzijde dmv koord. 94 % polyester en 6% spandex, 340 G/m2, platbinding/ PU Membraan</t>
  </si>
  <si>
    <t>Stevig. Ademend. Soepele stof. Niet te lang model waarbij de achterkant wel iets langer is als de voorkant. &gt;50% katoen</t>
  </si>
  <si>
    <t>S3, gevoerd, waterdicht, volnerf leder, inlegzool, kruipneus/overneus, winterlaars</t>
  </si>
  <si>
    <t>twee-kleurig: hoofdkleur blauw, onder de knie oranje;</t>
  </si>
  <si>
    <t>- 35% polyester, resterend percentage katoen; 
- Reflectiestreepen;
- verstelbaar in taille;
- twee steekzakken;
- dijbeenzak rechts (met klep en afsluitbaar);
- minimaal één achterzak (met klep en afsluitbaar).</t>
  </si>
  <si>
    <t>30</t>
  </si>
  <si>
    <t>20</t>
  </si>
  <si>
    <t>Aantal (fictief)</t>
  </si>
  <si>
    <t>Prijs per stuk excl. BTW (inclusief logo)</t>
  </si>
  <si>
    <t>Totaalprijs exclusief BTW</t>
  </si>
  <si>
    <t>Totaalprijs excl. BTW</t>
  </si>
  <si>
    <t xml:space="preserve">Prijs per stuk excl. BTW  </t>
  </si>
  <si>
    <t>Prijs per stuk excl. BTW (inclusief logo en naam/barcode)</t>
  </si>
  <si>
    <t>Prijs per stuk per wasbeurt excl. BTW</t>
  </si>
  <si>
    <t>Leverbare maten</t>
  </si>
  <si>
    <t>*</t>
  </si>
  <si>
    <t>Wordt uitsluitende gewassen in de winterperiode (1 november t/m 31 maart)</t>
  </si>
  <si>
    <t>**</t>
  </si>
  <si>
    <t xml:space="preserve">Wordt uitsluitend gewassen in de zomerperiode ( 1 april t/m 31 oktober) </t>
  </si>
  <si>
    <t xml:space="preserve">1 broek p.p. 1 x per week </t>
  </si>
  <si>
    <t xml:space="preserve">1 winterbroek p.p. 1 x in de 2 maanden* </t>
  </si>
  <si>
    <t>1 jack 'soft shell' of 'fleece' p.p. 1 x in de 2 weken</t>
  </si>
  <si>
    <t>1  winterjas 'parka' of 'pilotjack' p.p. 1 x in de maand*</t>
  </si>
  <si>
    <t>1 zomerjack p.p. 1 x per maand**</t>
  </si>
  <si>
    <t xml:space="preserve"> 1 sweater p.p. 1 x per week </t>
  </si>
  <si>
    <t>3 T-shirts p.p. 1 x per week</t>
  </si>
  <si>
    <t>- Alleen de geel gearceerde velden dienen ingevuld te worden.</t>
  </si>
  <si>
    <r>
      <t>100% polyester / ± 180 gr./m</t>
    </r>
    <r>
      <rPr>
        <vertAlign val="superscript"/>
        <sz val="9"/>
        <rFont val="Calibri"/>
        <family val="2"/>
        <scheme val="minor"/>
      </rPr>
      <t>2</t>
    </r>
  </si>
  <si>
    <r>
      <t>- circa 65% polyester, resterend percentage katoen; 
- dubbele steekzakken;
- twee borstzakken met klep en afsluitbaar;
- verstelbare manchetten; 
- ritssluiting verdekt</t>
    </r>
    <r>
      <rPr>
        <sz val="9"/>
        <color theme="1"/>
        <rFont val="Calibri"/>
        <family val="2"/>
        <scheme val="minor"/>
      </rPr>
      <t xml:space="preserve"> door klep </t>
    </r>
  </si>
  <si>
    <t>Let op:</t>
  </si>
  <si>
    <t xml:space="preserve">REGENBROEK </t>
  </si>
  <si>
    <t>REGENBROEK, AMERIKAANSE OVERALL</t>
  </si>
  <si>
    <t>WINTERBROEK</t>
  </si>
  <si>
    <t>WINTEROVERALLS</t>
  </si>
  <si>
    <t>FLEECEJACK MET AFRITSBARE MOUWEN</t>
  </si>
  <si>
    <t>WINTERJAS 'PARKA'</t>
  </si>
  <si>
    <t>WINTERJAS 'PILOTJACK'</t>
  </si>
  <si>
    <t>REGENJAS</t>
  </si>
  <si>
    <t>VEILIGHEIDSHESJES</t>
  </si>
  <si>
    <t>ZOMERJACK</t>
  </si>
  <si>
    <t>SWEATER</t>
  </si>
  <si>
    <t>T-SHIRT</t>
  </si>
  <si>
    <t>- De prijzen voldoen aan de uitgangspunten opgenomen in paragraaf 8.3 van het Beschrijvend document.</t>
  </si>
  <si>
    <t>licht blauw, wit</t>
  </si>
  <si>
    <t xml:space="preserve">- circa 50% polyurethan / circa 50% polymide;
</t>
  </si>
  <si>
    <r>
      <t>- circa 50% polyurethan / circa 50% polymide;
- voldoet aan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NEN EN 343, klasse 3 (waterdichtheid) en klasse 2 (ademend/ventilerend vermogen). </t>
    </r>
  </si>
  <si>
    <t>- De gegeven aantallen zijn fictieve aantallen. Hier kunnen geen rechten aan ontleent worden.</t>
  </si>
  <si>
    <t>Totaal onderdeel A, B en C:</t>
  </si>
  <si>
    <t>hoofdkleur oranje</t>
  </si>
  <si>
    <t>oranje</t>
  </si>
  <si>
    <t>C. Basisassortiment signaalkleding</t>
  </si>
  <si>
    <t>Frequentie wasbeurten (fictief)</t>
  </si>
  <si>
    <t>Totaal aantal wasbeurten per jaar (fictief)</t>
  </si>
  <si>
    <t>BROEK (1)</t>
  </si>
  <si>
    <t>BROEK (2)</t>
  </si>
  <si>
    <t>- 65 tot 85% polyester, resterend percentage katoen; 
- verstelbaar in taille;
- twee steekzakken;
- dijbeenzak rechts (met klep en afsluitbaar);
- minimaal één achterzak (met klep en afsluitbaar).</t>
  </si>
  <si>
    <t>2</t>
  </si>
  <si>
    <t>***</t>
  </si>
  <si>
    <t>Dient aangeleverd te worden voor de draagproef</t>
  </si>
  <si>
    <t>&lt;naam inschrijver&gt;</t>
  </si>
  <si>
    <t>&lt;datum&gt;</t>
  </si>
  <si>
    <t>- 100% polyester
- ritssluiting afgedekt met flap met drukknopen;
- twee voorzakken met klep en rits; 
- twee  borstzakken met klep en rits;
- één binenzak met ritssluiting;
- uitritsbare voering.</t>
  </si>
  <si>
    <t>- 100% polyster;
- ritssluiting afgedekt door flap met drukknopen;
- twee afsluitbare steekzakken; 
- twee borstzakken met klep en rits;
- één binnenzak met ritssluiting; 
- uitritsbare voering</t>
  </si>
  <si>
    <t>Bijlage 6          Prijzenblad Werkkleding, persoonlijke beschermingsmiddelen en signaalkleding</t>
  </si>
  <si>
    <t xml:space="preserve">Versie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</si>
</sst>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0" xfId="0" quotePrefix="1" applyFont="1" applyAlignment="1">
      <alignment horizontal="left" vertical="top"/>
    </xf>
    <xf numFmtId="49" fontId="6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7" fontId="2" fillId="3" borderId="1" xfId="0" applyNumberFormat="1" applyFont="1" applyFill="1" applyBorder="1" applyAlignment="1" applyProtection="1">
      <alignment horizontal="left" vertical="top" wrapText="1"/>
      <protection locked="0"/>
    </xf>
    <xf numFmtId="7" fontId="2" fillId="0" borderId="1" xfId="0" applyNumberFormat="1" applyFont="1" applyBorder="1" applyAlignment="1">
      <alignment horizontal="left" vertical="top" wrapText="1"/>
    </xf>
    <xf numFmtId="7" fontId="2" fillId="0" borderId="0" xfId="0" applyNumberFormat="1" applyFont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center" vertical="top" wrapText="1"/>
    </xf>
    <xf numFmtId="0" fontId="7" fillId="4" borderId="1" xfId="0" quotePrefix="1" applyFont="1" applyFill="1" applyBorder="1" applyAlignment="1">
      <alignment horizontal="left" vertical="top" wrapText="1"/>
    </xf>
    <xf numFmtId="0" fontId="7" fillId="4" borderId="1" xfId="0" quotePrefix="1" applyFont="1" applyFill="1" applyBorder="1" applyAlignment="1">
      <alignment horizontal="center" vertical="top" wrapText="1"/>
    </xf>
    <xf numFmtId="7" fontId="7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7" fontId="9" fillId="2" borderId="0" xfId="0" applyNumberFormat="1" applyFont="1" applyFill="1" applyAlignment="1" applyProtection="1">
      <alignment horizontal="left" vertical="top" wrapText="1"/>
      <protection locked="0"/>
    </xf>
    <xf numFmtId="7" fontId="9" fillId="0" borderId="0" xfId="0" applyNumberFormat="1" applyFont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164" fontId="2" fillId="3" borderId="4" xfId="1" applyNumberFormat="1" applyFont="1" applyFill="1" applyBorder="1" applyAlignment="1" applyProtection="1">
      <alignment horizontal="left" vertical="top" wrapText="1"/>
      <protection locked="0"/>
    </xf>
    <xf numFmtId="164" fontId="2" fillId="3" borderId="1" xfId="1" applyNumberFormat="1" applyFont="1" applyFill="1" applyBorder="1" applyAlignment="1" applyProtection="1">
      <alignment horizontal="left" vertical="top" wrapText="1"/>
      <protection locked="0"/>
    </xf>
    <xf numFmtId="7" fontId="2" fillId="3" borderId="4" xfId="0" applyNumberFormat="1" applyFont="1" applyFill="1" applyBorder="1" applyAlignment="1" applyProtection="1">
      <alignment horizontal="left" vertical="top" wrapText="1"/>
      <protection locked="0"/>
    </xf>
    <xf numFmtId="0" fontId="7" fillId="5" borderId="1" xfId="0" quotePrefix="1" applyFont="1" applyFill="1" applyBorder="1" applyAlignment="1">
      <alignment horizontal="left" vertical="top" wrapText="1"/>
    </xf>
    <xf numFmtId="164" fontId="2" fillId="5" borderId="1" xfId="1" quotePrefix="1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9" fontId="6" fillId="0" borderId="3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 wrapText="1"/>
    </xf>
    <xf numFmtId="0" fontId="2" fillId="4" borderId="1" xfId="0" quotePrefix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4" borderId="1" xfId="0" quotePrefix="1" applyFont="1" applyFill="1" applyBorder="1" applyAlignment="1">
      <alignment horizontal="center" vertical="center" wrapText="1"/>
    </xf>
    <xf numFmtId="0" fontId="7" fillId="4" borderId="2" xfId="0" quotePrefix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2" fillId="5" borderId="1" xfId="0" quotePrefix="1" applyNumberFormat="1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</cellXfs>
  <cellStyles count="3">
    <cellStyle name="Standaard" xfId="0" builtinId="0"/>
    <cellStyle name="Valuta" xfId="1" builtinId="4"/>
    <cellStyle name="Valuta 2" xfId="2" xr:uid="{EFEA33A3-A92A-422F-BCC2-C7F1E066E9A3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zoomScale="110" zoomScaleNormal="110" workbookViewId="0">
      <selection activeCell="B2" sqref="B2"/>
    </sheetView>
  </sheetViews>
  <sheetFormatPr defaultColWidth="8.81640625" defaultRowHeight="12" x14ac:dyDescent="0.35"/>
  <cols>
    <col min="1" max="1" width="5.54296875" style="52" customWidth="1"/>
    <col min="2" max="2" width="20.453125" style="30" customWidth="1"/>
    <col min="3" max="3" width="34" style="30" customWidth="1"/>
    <col min="4" max="4" width="12.6328125" style="30" customWidth="1"/>
    <col min="5" max="5" width="9.1796875" style="30" customWidth="1"/>
    <col min="6" max="6" width="5.453125" style="30" customWidth="1"/>
    <col min="7" max="7" width="7.26953125" style="33" customWidth="1"/>
    <col min="8" max="8" width="15.1796875" style="30" customWidth="1"/>
    <col min="9" max="9" width="10.90625" style="30" customWidth="1"/>
    <col min="10" max="10" width="13.08984375" style="30" customWidth="1"/>
    <col min="11" max="11" width="13.54296875" style="30" customWidth="1"/>
    <col min="12" max="12" width="11.1796875" style="30" customWidth="1"/>
    <col min="13" max="16384" width="8.81640625" style="30"/>
  </cols>
  <sheetData>
    <row r="1" spans="1:11" ht="15.5" x14ac:dyDescent="0.35">
      <c r="B1" s="4" t="s">
        <v>160</v>
      </c>
      <c r="C1" s="32"/>
    </row>
    <row r="2" spans="1:11" x14ac:dyDescent="0.35">
      <c r="B2" s="32" t="s">
        <v>161</v>
      </c>
      <c r="C2" s="32"/>
    </row>
    <row r="3" spans="1:11" x14ac:dyDescent="0.35">
      <c r="A3" s="5" t="s">
        <v>126</v>
      </c>
      <c r="B3" s="6" t="s">
        <v>123</v>
      </c>
      <c r="D3" s="1"/>
      <c r="E3" s="1"/>
    </row>
    <row r="4" spans="1:11" x14ac:dyDescent="0.35">
      <c r="B4" s="6" t="s">
        <v>139</v>
      </c>
      <c r="D4" s="1"/>
      <c r="E4" s="1"/>
    </row>
    <row r="5" spans="1:11" x14ac:dyDescent="0.35">
      <c r="B5" s="6" t="s">
        <v>143</v>
      </c>
      <c r="D5" s="1"/>
      <c r="E5" s="1"/>
    </row>
    <row r="6" spans="1:11" x14ac:dyDescent="0.35">
      <c r="C6" s="32"/>
    </row>
    <row r="7" spans="1:11" x14ac:dyDescent="0.35">
      <c r="B7" s="34" t="s">
        <v>75</v>
      </c>
      <c r="C7" s="55" t="s">
        <v>156</v>
      </c>
      <c r="D7" s="55"/>
    </row>
    <row r="8" spans="1:11" x14ac:dyDescent="0.35">
      <c r="B8" s="34" t="s">
        <v>76</v>
      </c>
      <c r="C8" s="55" t="s">
        <v>157</v>
      </c>
      <c r="D8" s="55"/>
    </row>
    <row r="9" spans="1:11" x14ac:dyDescent="0.35">
      <c r="C9" s="31"/>
    </row>
    <row r="10" spans="1:11" ht="13" customHeight="1" x14ac:dyDescent="0.35">
      <c r="B10" s="35" t="s">
        <v>85</v>
      </c>
    </row>
    <row r="11" spans="1:11" ht="24" x14ac:dyDescent="0.35">
      <c r="A11" s="30"/>
      <c r="B11" s="36" t="s">
        <v>72</v>
      </c>
      <c r="C11" s="36" t="s">
        <v>1</v>
      </c>
      <c r="D11" s="36" t="s">
        <v>0</v>
      </c>
      <c r="E11" s="36" t="s">
        <v>111</v>
      </c>
      <c r="F11" s="36" t="s">
        <v>2</v>
      </c>
      <c r="G11" s="36" t="s">
        <v>104</v>
      </c>
      <c r="H11" s="36" t="s">
        <v>105</v>
      </c>
      <c r="I11" s="36" t="s">
        <v>107</v>
      </c>
      <c r="J11" s="38"/>
    </row>
    <row r="12" spans="1:11" ht="48" x14ac:dyDescent="0.35">
      <c r="A12" s="52" t="s">
        <v>154</v>
      </c>
      <c r="B12" s="7" t="s">
        <v>5</v>
      </c>
      <c r="C12" s="8" t="s">
        <v>7</v>
      </c>
      <c r="D12" s="8" t="s">
        <v>6</v>
      </c>
      <c r="E12" s="8" t="s">
        <v>3</v>
      </c>
      <c r="F12" s="8">
        <v>2</v>
      </c>
      <c r="G12" s="9">
        <v>10</v>
      </c>
      <c r="H12" s="10">
        <v>0</v>
      </c>
      <c r="I12" s="11">
        <f t="shared" ref="I12:I41" si="0">G12*H12</f>
        <v>0</v>
      </c>
      <c r="J12" s="12"/>
      <c r="K12" s="51"/>
    </row>
    <row r="13" spans="1:11" ht="48" x14ac:dyDescent="0.35">
      <c r="A13" s="52" t="s">
        <v>154</v>
      </c>
      <c r="B13" s="7" t="s">
        <v>8</v>
      </c>
      <c r="C13" s="8" t="s">
        <v>9</v>
      </c>
      <c r="D13" s="8" t="s">
        <v>6</v>
      </c>
      <c r="E13" s="8" t="s">
        <v>3</v>
      </c>
      <c r="F13" s="8">
        <v>2</v>
      </c>
      <c r="G13" s="9">
        <v>10</v>
      </c>
      <c r="H13" s="10">
        <v>0</v>
      </c>
      <c r="I13" s="11">
        <f t="shared" si="0"/>
        <v>0</v>
      </c>
      <c r="J13" s="12"/>
      <c r="K13" s="48"/>
    </row>
    <row r="14" spans="1:11" x14ac:dyDescent="0.35">
      <c r="B14" s="7" t="s">
        <v>10</v>
      </c>
      <c r="C14" s="8" t="s">
        <v>11</v>
      </c>
      <c r="D14" s="8" t="s">
        <v>6</v>
      </c>
      <c r="E14" s="8" t="s">
        <v>3</v>
      </c>
      <c r="F14" s="8">
        <v>2</v>
      </c>
      <c r="G14" s="9">
        <v>10</v>
      </c>
      <c r="H14" s="10">
        <v>0</v>
      </c>
      <c r="I14" s="11">
        <f t="shared" si="0"/>
        <v>0</v>
      </c>
      <c r="J14" s="12"/>
    </row>
    <row r="15" spans="1:11" ht="36" x14ac:dyDescent="0.35">
      <c r="A15" s="52" t="s">
        <v>154</v>
      </c>
      <c r="B15" s="7" t="s">
        <v>12</v>
      </c>
      <c r="C15" s="8" t="s">
        <v>13</v>
      </c>
      <c r="D15" s="8" t="s">
        <v>63</v>
      </c>
      <c r="E15" s="8" t="s">
        <v>3</v>
      </c>
      <c r="F15" s="8">
        <v>1</v>
      </c>
      <c r="G15" s="9">
        <v>20</v>
      </c>
      <c r="H15" s="10">
        <v>0</v>
      </c>
      <c r="I15" s="11">
        <f t="shared" si="0"/>
        <v>0</v>
      </c>
      <c r="J15" s="12"/>
    </row>
    <row r="16" spans="1:11" ht="60" x14ac:dyDescent="0.35">
      <c r="A16" s="52" t="s">
        <v>154</v>
      </c>
      <c r="B16" s="7" t="s">
        <v>14</v>
      </c>
      <c r="C16" s="8" t="s">
        <v>87</v>
      </c>
      <c r="D16" s="8" t="s">
        <v>64</v>
      </c>
      <c r="E16" s="8" t="s">
        <v>3</v>
      </c>
      <c r="F16" s="8">
        <v>1</v>
      </c>
      <c r="G16" s="9">
        <v>40</v>
      </c>
      <c r="H16" s="10">
        <v>0</v>
      </c>
      <c r="I16" s="11">
        <f t="shared" si="0"/>
        <v>0</v>
      </c>
      <c r="J16" s="12"/>
    </row>
    <row r="17" spans="1:10" ht="60" x14ac:dyDescent="0.35">
      <c r="B17" s="7" t="s">
        <v>15</v>
      </c>
      <c r="C17" s="8" t="s">
        <v>88</v>
      </c>
      <c r="D17" s="8" t="s">
        <v>65</v>
      </c>
      <c r="E17" s="8" t="s">
        <v>3</v>
      </c>
      <c r="F17" s="8">
        <v>1</v>
      </c>
      <c r="G17" s="9">
        <v>30</v>
      </c>
      <c r="H17" s="10">
        <v>0</v>
      </c>
      <c r="I17" s="11">
        <f t="shared" si="0"/>
        <v>0</v>
      </c>
      <c r="J17" s="12"/>
    </row>
    <row r="18" spans="1:10" ht="60" x14ac:dyDescent="0.35">
      <c r="A18" s="52" t="s">
        <v>154</v>
      </c>
      <c r="B18" s="13" t="s">
        <v>16</v>
      </c>
      <c r="C18" s="8" t="s">
        <v>89</v>
      </c>
      <c r="D18" s="8" t="s">
        <v>64</v>
      </c>
      <c r="E18" s="8" t="s">
        <v>3</v>
      </c>
      <c r="F18" s="8">
        <v>1</v>
      </c>
      <c r="G18" s="9">
        <v>50</v>
      </c>
      <c r="H18" s="10">
        <v>0</v>
      </c>
      <c r="I18" s="11">
        <f t="shared" si="0"/>
        <v>0</v>
      </c>
      <c r="J18" s="12"/>
    </row>
    <row r="19" spans="1:10" ht="48" customHeight="1" x14ac:dyDescent="0.35">
      <c r="B19" s="7" t="s">
        <v>17</v>
      </c>
      <c r="C19" s="14" t="s">
        <v>90</v>
      </c>
      <c r="D19" s="14" t="s">
        <v>53</v>
      </c>
      <c r="E19" s="8" t="s">
        <v>18</v>
      </c>
      <c r="F19" s="8">
        <v>2</v>
      </c>
      <c r="G19" s="9">
        <v>30</v>
      </c>
      <c r="H19" s="10">
        <v>0</v>
      </c>
      <c r="I19" s="11">
        <f t="shared" si="0"/>
        <v>0</v>
      </c>
      <c r="J19" s="12"/>
    </row>
    <row r="20" spans="1:10" ht="48" customHeight="1" x14ac:dyDescent="0.35">
      <c r="A20" s="52" t="s">
        <v>154</v>
      </c>
      <c r="B20" s="7" t="s">
        <v>19</v>
      </c>
      <c r="C20" s="8" t="s">
        <v>91</v>
      </c>
      <c r="D20" s="14" t="s">
        <v>53</v>
      </c>
      <c r="E20" s="8" t="s">
        <v>18</v>
      </c>
      <c r="F20" s="14" t="s">
        <v>153</v>
      </c>
      <c r="G20" s="15" t="s">
        <v>102</v>
      </c>
      <c r="H20" s="10">
        <v>0</v>
      </c>
      <c r="I20" s="11">
        <f t="shared" si="0"/>
        <v>0</v>
      </c>
      <c r="J20" s="12"/>
    </row>
    <row r="21" spans="1:10" ht="48" customHeight="1" x14ac:dyDescent="0.35">
      <c r="B21" s="7" t="s">
        <v>20</v>
      </c>
      <c r="C21" s="8" t="s">
        <v>92</v>
      </c>
      <c r="D21" s="8" t="s">
        <v>4</v>
      </c>
      <c r="E21" s="8" t="s">
        <v>18</v>
      </c>
      <c r="F21" s="14" t="s">
        <v>153</v>
      </c>
      <c r="G21" s="15" t="s">
        <v>103</v>
      </c>
      <c r="H21" s="10">
        <v>0</v>
      </c>
      <c r="I21" s="11">
        <f t="shared" si="0"/>
        <v>0</v>
      </c>
      <c r="J21" s="12"/>
    </row>
    <row r="22" spans="1:10" x14ac:dyDescent="0.35">
      <c r="B22" s="7" t="s">
        <v>21</v>
      </c>
      <c r="C22" s="8" t="s">
        <v>93</v>
      </c>
      <c r="D22" s="8" t="s">
        <v>6</v>
      </c>
      <c r="E22" s="8" t="s">
        <v>3</v>
      </c>
      <c r="F22" s="8">
        <v>2</v>
      </c>
      <c r="G22" s="9">
        <v>10</v>
      </c>
      <c r="H22" s="10">
        <v>0</v>
      </c>
      <c r="I22" s="11">
        <f t="shared" si="0"/>
        <v>0</v>
      </c>
      <c r="J22" s="12"/>
    </row>
    <row r="23" spans="1:10" ht="36" x14ac:dyDescent="0.35">
      <c r="B23" s="7" t="s">
        <v>67</v>
      </c>
      <c r="C23" s="8" t="s">
        <v>94</v>
      </c>
      <c r="D23" s="8" t="s">
        <v>66</v>
      </c>
      <c r="E23" s="8" t="s">
        <v>22</v>
      </c>
      <c r="F23" s="8">
        <v>2</v>
      </c>
      <c r="G23" s="9">
        <v>10</v>
      </c>
      <c r="H23" s="10">
        <v>0</v>
      </c>
      <c r="I23" s="11">
        <f t="shared" si="0"/>
        <v>0</v>
      </c>
      <c r="J23" s="12"/>
    </row>
    <row r="24" spans="1:10" ht="36" x14ac:dyDescent="0.35">
      <c r="B24" s="7" t="s">
        <v>23</v>
      </c>
      <c r="C24" s="8" t="s">
        <v>95</v>
      </c>
      <c r="D24" s="8" t="s">
        <v>54</v>
      </c>
      <c r="E24" s="8" t="s">
        <v>22</v>
      </c>
      <c r="F24" s="8">
        <v>2</v>
      </c>
      <c r="G24" s="9">
        <v>10</v>
      </c>
      <c r="H24" s="10">
        <v>0</v>
      </c>
      <c r="I24" s="11">
        <f t="shared" si="0"/>
        <v>0</v>
      </c>
      <c r="J24" s="12"/>
    </row>
    <row r="25" spans="1:10" x14ac:dyDescent="0.35">
      <c r="B25" s="7" t="s">
        <v>24</v>
      </c>
      <c r="C25" s="8" t="s">
        <v>25</v>
      </c>
      <c r="D25" s="8" t="s">
        <v>6</v>
      </c>
      <c r="E25" s="8" t="s">
        <v>22</v>
      </c>
      <c r="F25" s="8">
        <v>2</v>
      </c>
      <c r="G25" s="9">
        <v>10</v>
      </c>
      <c r="H25" s="10">
        <v>0</v>
      </c>
      <c r="I25" s="11">
        <f t="shared" si="0"/>
        <v>0</v>
      </c>
      <c r="J25" s="12"/>
    </row>
    <row r="26" spans="1:10" x14ac:dyDescent="0.35">
      <c r="B26" s="7" t="s">
        <v>26</v>
      </c>
      <c r="C26" s="8" t="s">
        <v>27</v>
      </c>
      <c r="D26" s="8"/>
      <c r="E26" s="16" t="s">
        <v>73</v>
      </c>
      <c r="F26" s="16" t="s">
        <v>73</v>
      </c>
      <c r="G26" s="9">
        <v>10</v>
      </c>
      <c r="H26" s="10">
        <v>0</v>
      </c>
      <c r="I26" s="11">
        <f t="shared" si="0"/>
        <v>0</v>
      </c>
      <c r="J26" s="12"/>
    </row>
    <row r="27" spans="1:10" ht="24" x14ac:dyDescent="0.35">
      <c r="B27" s="7" t="s">
        <v>28</v>
      </c>
      <c r="C27" s="8" t="s">
        <v>30</v>
      </c>
      <c r="D27" s="8" t="s">
        <v>29</v>
      </c>
      <c r="E27" s="8" t="s">
        <v>22</v>
      </c>
      <c r="F27" s="8">
        <v>1</v>
      </c>
      <c r="G27" s="9">
        <v>10</v>
      </c>
      <c r="H27" s="10">
        <v>0</v>
      </c>
      <c r="I27" s="11">
        <f t="shared" si="0"/>
        <v>0</v>
      </c>
      <c r="J27" s="12"/>
    </row>
    <row r="28" spans="1:10" x14ac:dyDescent="0.35">
      <c r="A28" s="52" t="s">
        <v>154</v>
      </c>
      <c r="B28" s="7" t="s">
        <v>49</v>
      </c>
      <c r="C28" s="8" t="s">
        <v>31</v>
      </c>
      <c r="D28" s="8" t="s">
        <v>140</v>
      </c>
      <c r="E28" s="8" t="s">
        <v>3</v>
      </c>
      <c r="F28" s="8">
        <v>1</v>
      </c>
      <c r="G28" s="9">
        <v>10</v>
      </c>
      <c r="H28" s="10">
        <v>0</v>
      </c>
      <c r="I28" s="11">
        <f t="shared" si="0"/>
        <v>0</v>
      </c>
      <c r="J28" s="12"/>
    </row>
    <row r="29" spans="1:10" x14ac:dyDescent="0.35">
      <c r="B29" s="7" t="s">
        <v>32</v>
      </c>
      <c r="C29" s="8" t="s">
        <v>33</v>
      </c>
      <c r="D29" s="8" t="s">
        <v>140</v>
      </c>
      <c r="E29" s="8" t="s">
        <v>3</v>
      </c>
      <c r="F29" s="8">
        <v>1</v>
      </c>
      <c r="G29" s="9">
        <v>10</v>
      </c>
      <c r="H29" s="10">
        <v>0</v>
      </c>
      <c r="I29" s="11">
        <f t="shared" si="0"/>
        <v>0</v>
      </c>
      <c r="J29" s="12"/>
    </row>
    <row r="30" spans="1:10" ht="24" x14ac:dyDescent="0.35">
      <c r="B30" s="7" t="s">
        <v>34</v>
      </c>
      <c r="C30" s="8" t="s">
        <v>35</v>
      </c>
      <c r="D30" s="14" t="s">
        <v>4</v>
      </c>
      <c r="E30" s="8" t="s">
        <v>3</v>
      </c>
      <c r="F30" s="8">
        <v>3</v>
      </c>
      <c r="G30" s="9">
        <v>10</v>
      </c>
      <c r="H30" s="10">
        <v>0</v>
      </c>
      <c r="I30" s="11">
        <f t="shared" si="0"/>
        <v>0</v>
      </c>
      <c r="J30" s="12"/>
    </row>
    <row r="31" spans="1:10" x14ac:dyDescent="0.35">
      <c r="B31" s="7" t="s">
        <v>36</v>
      </c>
      <c r="C31" s="8" t="s">
        <v>96</v>
      </c>
      <c r="D31" s="14" t="s">
        <v>37</v>
      </c>
      <c r="E31" s="8" t="s">
        <v>3</v>
      </c>
      <c r="F31" s="16" t="s">
        <v>73</v>
      </c>
      <c r="G31" s="17">
        <v>20</v>
      </c>
      <c r="H31" s="10">
        <v>0</v>
      </c>
      <c r="I31" s="11">
        <f t="shared" si="0"/>
        <v>0</v>
      </c>
      <c r="J31" s="12"/>
    </row>
    <row r="32" spans="1:10" ht="13.5" x14ac:dyDescent="0.35">
      <c r="B32" s="7" t="s">
        <v>38</v>
      </c>
      <c r="C32" s="8" t="s">
        <v>124</v>
      </c>
      <c r="D32" s="14" t="s">
        <v>37</v>
      </c>
      <c r="E32" s="8" t="s">
        <v>3</v>
      </c>
      <c r="F32" s="16" t="s">
        <v>73</v>
      </c>
      <c r="G32" s="17">
        <v>20</v>
      </c>
      <c r="H32" s="10">
        <v>0</v>
      </c>
      <c r="I32" s="11">
        <f t="shared" si="0"/>
        <v>0</v>
      </c>
      <c r="J32" s="12"/>
    </row>
    <row r="33" spans="1:11" ht="72" x14ac:dyDescent="0.35">
      <c r="A33" s="52" t="s">
        <v>154</v>
      </c>
      <c r="B33" s="7" t="s">
        <v>57</v>
      </c>
      <c r="C33" s="14" t="s">
        <v>97</v>
      </c>
      <c r="D33" s="14" t="s">
        <v>55</v>
      </c>
      <c r="E33" s="8" t="s">
        <v>3</v>
      </c>
      <c r="F33" s="14" t="s">
        <v>153</v>
      </c>
      <c r="G33" s="15" t="s">
        <v>103</v>
      </c>
      <c r="H33" s="18">
        <v>0</v>
      </c>
      <c r="I33" s="11">
        <f t="shared" si="0"/>
        <v>0</v>
      </c>
      <c r="J33" s="12"/>
    </row>
    <row r="34" spans="1:11" ht="60" x14ac:dyDescent="0.35">
      <c r="B34" s="7" t="s">
        <v>52</v>
      </c>
      <c r="C34" s="14" t="s">
        <v>62</v>
      </c>
      <c r="D34" s="8" t="s">
        <v>56</v>
      </c>
      <c r="E34" s="8" t="s">
        <v>3</v>
      </c>
      <c r="F34" s="14" t="s">
        <v>153</v>
      </c>
      <c r="G34" s="15" t="s">
        <v>103</v>
      </c>
      <c r="H34" s="18">
        <v>0</v>
      </c>
      <c r="I34" s="11">
        <f t="shared" si="0"/>
        <v>0</v>
      </c>
      <c r="J34" s="12"/>
    </row>
    <row r="35" spans="1:11" ht="36" x14ac:dyDescent="0.35">
      <c r="B35" s="13" t="s">
        <v>16</v>
      </c>
      <c r="C35" s="8" t="s">
        <v>58</v>
      </c>
      <c r="D35" s="8" t="s">
        <v>44</v>
      </c>
      <c r="E35" s="8" t="s">
        <v>3</v>
      </c>
      <c r="F35" s="8">
        <v>2</v>
      </c>
      <c r="G35" s="9">
        <v>20</v>
      </c>
      <c r="H35" s="10">
        <v>0</v>
      </c>
      <c r="I35" s="11">
        <f t="shared" si="0"/>
        <v>0</v>
      </c>
      <c r="J35" s="12"/>
    </row>
    <row r="36" spans="1:11" ht="36" x14ac:dyDescent="0.35">
      <c r="B36" s="13" t="s">
        <v>51</v>
      </c>
      <c r="C36" s="8" t="s">
        <v>58</v>
      </c>
      <c r="D36" s="8" t="s">
        <v>44</v>
      </c>
      <c r="E36" s="8" t="s">
        <v>3</v>
      </c>
      <c r="F36" s="8">
        <v>2</v>
      </c>
      <c r="G36" s="9">
        <v>20</v>
      </c>
      <c r="H36" s="10">
        <v>0</v>
      </c>
      <c r="I36" s="11">
        <f t="shared" si="0"/>
        <v>0</v>
      </c>
      <c r="J36" s="12"/>
    </row>
    <row r="37" spans="1:11" ht="36" x14ac:dyDescent="0.35">
      <c r="B37" s="13" t="s">
        <v>45</v>
      </c>
      <c r="C37" s="8" t="s">
        <v>59</v>
      </c>
      <c r="D37" s="8" t="s">
        <v>44</v>
      </c>
      <c r="E37" s="8" t="s">
        <v>3</v>
      </c>
      <c r="F37" s="8">
        <v>2</v>
      </c>
      <c r="G37" s="9">
        <v>20</v>
      </c>
      <c r="H37" s="10">
        <v>0</v>
      </c>
      <c r="I37" s="11">
        <f t="shared" si="0"/>
        <v>0</v>
      </c>
      <c r="J37" s="12"/>
    </row>
    <row r="38" spans="1:11" ht="36" x14ac:dyDescent="0.35">
      <c r="B38" s="13" t="s">
        <v>46</v>
      </c>
      <c r="C38" s="8" t="s">
        <v>59</v>
      </c>
      <c r="D38" s="8" t="s">
        <v>44</v>
      </c>
      <c r="E38" s="8" t="s">
        <v>3</v>
      </c>
      <c r="F38" s="8">
        <v>2</v>
      </c>
      <c r="G38" s="9">
        <v>20</v>
      </c>
      <c r="H38" s="10">
        <v>0</v>
      </c>
      <c r="I38" s="11">
        <f t="shared" si="0"/>
        <v>0</v>
      </c>
      <c r="J38" s="12"/>
    </row>
    <row r="39" spans="1:11" ht="36" x14ac:dyDescent="0.35">
      <c r="B39" s="13" t="s">
        <v>47</v>
      </c>
      <c r="C39" s="8" t="s">
        <v>59</v>
      </c>
      <c r="D39" s="8" t="s">
        <v>44</v>
      </c>
      <c r="E39" s="8" t="s">
        <v>3</v>
      </c>
      <c r="F39" s="8">
        <v>2</v>
      </c>
      <c r="G39" s="9">
        <v>20</v>
      </c>
      <c r="H39" s="10">
        <v>0</v>
      </c>
      <c r="I39" s="11">
        <f t="shared" si="0"/>
        <v>0</v>
      </c>
      <c r="J39" s="12"/>
    </row>
    <row r="40" spans="1:11" ht="36" x14ac:dyDescent="0.35">
      <c r="B40" s="13" t="s">
        <v>71</v>
      </c>
      <c r="C40" s="8" t="s">
        <v>98</v>
      </c>
      <c r="D40" s="8" t="s">
        <v>44</v>
      </c>
      <c r="E40" s="8" t="s">
        <v>3</v>
      </c>
      <c r="F40" s="8">
        <v>2</v>
      </c>
      <c r="G40" s="9">
        <v>20</v>
      </c>
      <c r="H40" s="10">
        <v>0</v>
      </c>
      <c r="I40" s="11">
        <f t="shared" si="0"/>
        <v>0</v>
      </c>
      <c r="J40" s="12"/>
    </row>
    <row r="41" spans="1:11" x14ac:dyDescent="0.35">
      <c r="B41" s="13" t="s">
        <v>48</v>
      </c>
      <c r="C41" s="8" t="s">
        <v>60</v>
      </c>
      <c r="D41" s="8" t="s">
        <v>61</v>
      </c>
      <c r="E41" s="8" t="s">
        <v>3</v>
      </c>
      <c r="F41" s="8">
        <v>2</v>
      </c>
      <c r="G41" s="9">
        <v>20</v>
      </c>
      <c r="H41" s="10">
        <v>0</v>
      </c>
      <c r="I41" s="11">
        <f t="shared" si="0"/>
        <v>0</v>
      </c>
      <c r="J41" s="12"/>
    </row>
    <row r="42" spans="1:11" x14ac:dyDescent="0.35">
      <c r="B42" s="19"/>
      <c r="C42" s="20"/>
      <c r="D42" s="20"/>
      <c r="E42" s="20"/>
      <c r="F42" s="20"/>
      <c r="G42" s="21"/>
      <c r="H42" s="20"/>
      <c r="I42" s="22">
        <f>SUM(I12:I41)</f>
        <v>0</v>
      </c>
      <c r="J42" s="23"/>
    </row>
    <row r="43" spans="1:11" ht="13" customHeight="1" x14ac:dyDescent="0.35">
      <c r="B43" s="39" t="s">
        <v>86</v>
      </c>
      <c r="C43" s="40"/>
      <c r="D43" s="40"/>
      <c r="E43" s="40"/>
      <c r="F43" s="40"/>
      <c r="G43" s="41"/>
      <c r="H43" s="40"/>
      <c r="I43" s="42"/>
      <c r="J43" s="42"/>
      <c r="K43" s="42"/>
    </row>
    <row r="44" spans="1:11" ht="24" x14ac:dyDescent="0.35">
      <c r="B44" s="36" t="s">
        <v>72</v>
      </c>
      <c r="C44" s="36" t="s">
        <v>1</v>
      </c>
      <c r="D44" s="36" t="s">
        <v>0</v>
      </c>
      <c r="E44" s="36" t="s">
        <v>111</v>
      </c>
      <c r="F44" s="36" t="s">
        <v>2</v>
      </c>
      <c r="G44" s="37" t="s">
        <v>104</v>
      </c>
      <c r="H44" s="36" t="s">
        <v>108</v>
      </c>
      <c r="I44" s="36" t="s">
        <v>107</v>
      </c>
      <c r="J44" s="38"/>
    </row>
    <row r="45" spans="1:11" x14ac:dyDescent="0.35">
      <c r="B45" s="13" t="s">
        <v>68</v>
      </c>
      <c r="C45" s="8"/>
      <c r="D45" s="14" t="s">
        <v>73</v>
      </c>
      <c r="E45" s="16" t="s">
        <v>73</v>
      </c>
      <c r="F45" s="43" t="s">
        <v>73</v>
      </c>
      <c r="G45" s="24">
        <v>5</v>
      </c>
      <c r="H45" s="10">
        <v>0</v>
      </c>
      <c r="I45" s="11">
        <f t="shared" ref="I45:I51" si="1">G45*H45</f>
        <v>0</v>
      </c>
      <c r="J45" s="12"/>
    </row>
    <row r="46" spans="1:11" x14ac:dyDescent="0.35">
      <c r="B46" s="13" t="s">
        <v>69</v>
      </c>
      <c r="C46" s="8"/>
      <c r="D46" s="14" t="s">
        <v>73</v>
      </c>
      <c r="E46" s="16" t="s">
        <v>73</v>
      </c>
      <c r="F46" s="43" t="s">
        <v>73</v>
      </c>
      <c r="G46" s="24">
        <v>5</v>
      </c>
      <c r="H46" s="10">
        <v>0</v>
      </c>
      <c r="I46" s="11">
        <f t="shared" si="1"/>
        <v>0</v>
      </c>
      <c r="J46" s="12"/>
    </row>
    <row r="47" spans="1:11" x14ac:dyDescent="0.35">
      <c r="B47" s="13" t="s">
        <v>70</v>
      </c>
      <c r="C47" s="8"/>
      <c r="D47" s="14" t="s">
        <v>73</v>
      </c>
      <c r="E47" s="16" t="s">
        <v>73</v>
      </c>
      <c r="F47" s="43" t="s">
        <v>73</v>
      </c>
      <c r="G47" s="24">
        <v>5</v>
      </c>
      <c r="H47" s="10">
        <v>0</v>
      </c>
      <c r="I47" s="11">
        <f t="shared" si="1"/>
        <v>0</v>
      </c>
      <c r="J47" s="12"/>
    </row>
    <row r="48" spans="1:11" ht="24" x14ac:dyDescent="0.35">
      <c r="B48" s="13" t="s">
        <v>39</v>
      </c>
      <c r="C48" s="8" t="s">
        <v>40</v>
      </c>
      <c r="D48" s="8" t="s">
        <v>50</v>
      </c>
      <c r="E48" s="8" t="s">
        <v>74</v>
      </c>
      <c r="F48" s="43" t="s">
        <v>73</v>
      </c>
      <c r="G48" s="24">
        <v>10</v>
      </c>
      <c r="H48" s="10">
        <v>0</v>
      </c>
      <c r="I48" s="11">
        <f t="shared" si="1"/>
        <v>0</v>
      </c>
      <c r="J48" s="12"/>
    </row>
    <row r="49" spans="1:14" ht="24" x14ac:dyDescent="0.35">
      <c r="B49" s="13" t="s">
        <v>41</v>
      </c>
      <c r="C49" s="8" t="s">
        <v>40</v>
      </c>
      <c r="D49" s="8" t="s">
        <v>50</v>
      </c>
      <c r="E49" s="8" t="s">
        <v>74</v>
      </c>
      <c r="F49" s="43" t="s">
        <v>73</v>
      </c>
      <c r="G49" s="9">
        <v>10</v>
      </c>
      <c r="H49" s="10">
        <v>0</v>
      </c>
      <c r="I49" s="11">
        <f t="shared" si="1"/>
        <v>0</v>
      </c>
      <c r="J49" s="12"/>
    </row>
    <row r="50" spans="1:14" ht="24" x14ac:dyDescent="0.35">
      <c r="B50" s="13" t="s">
        <v>42</v>
      </c>
      <c r="C50" s="8" t="s">
        <v>99</v>
      </c>
      <c r="D50" s="8" t="s">
        <v>50</v>
      </c>
      <c r="E50" s="8" t="s">
        <v>74</v>
      </c>
      <c r="F50" s="43" t="s">
        <v>73</v>
      </c>
      <c r="G50" s="9">
        <v>10</v>
      </c>
      <c r="H50" s="10">
        <v>0</v>
      </c>
      <c r="I50" s="11">
        <f t="shared" si="1"/>
        <v>0</v>
      </c>
      <c r="J50" s="12"/>
    </row>
    <row r="51" spans="1:14" ht="24" x14ac:dyDescent="0.35">
      <c r="B51" s="13" t="s">
        <v>42</v>
      </c>
      <c r="C51" s="8" t="s">
        <v>43</v>
      </c>
      <c r="D51" s="8" t="s">
        <v>50</v>
      </c>
      <c r="E51" s="8" t="s">
        <v>74</v>
      </c>
      <c r="F51" s="43" t="s">
        <v>73</v>
      </c>
      <c r="G51" s="9">
        <v>10</v>
      </c>
      <c r="H51" s="10">
        <v>0</v>
      </c>
      <c r="I51" s="11">
        <f t="shared" si="1"/>
        <v>0</v>
      </c>
      <c r="J51" s="12"/>
    </row>
    <row r="52" spans="1:14" x14ac:dyDescent="0.35">
      <c r="I52" s="22">
        <f>SUM(I45:I51)</f>
        <v>0</v>
      </c>
      <c r="J52" s="23"/>
    </row>
    <row r="53" spans="1:14" ht="15.5" customHeight="1" x14ac:dyDescent="0.35">
      <c r="B53" s="39" t="s">
        <v>147</v>
      </c>
    </row>
    <row r="54" spans="1:14" ht="36" x14ac:dyDescent="0.35">
      <c r="B54" s="36" t="s">
        <v>72</v>
      </c>
      <c r="C54" s="36" t="s">
        <v>1</v>
      </c>
      <c r="D54" s="36" t="s">
        <v>0</v>
      </c>
      <c r="E54" s="36" t="s">
        <v>111</v>
      </c>
      <c r="F54" s="36" t="s">
        <v>2</v>
      </c>
      <c r="G54" s="37" t="s">
        <v>104</v>
      </c>
      <c r="H54" s="36" t="s">
        <v>109</v>
      </c>
      <c r="I54" s="36" t="s">
        <v>148</v>
      </c>
      <c r="J54" s="36" t="s">
        <v>149</v>
      </c>
      <c r="K54" s="36" t="s">
        <v>110</v>
      </c>
      <c r="L54" s="36" t="s">
        <v>106</v>
      </c>
    </row>
    <row r="55" spans="1:14" ht="84" x14ac:dyDescent="0.35">
      <c r="A55" s="52" t="s">
        <v>154</v>
      </c>
      <c r="B55" s="44" t="s">
        <v>150</v>
      </c>
      <c r="C55" s="16" t="s">
        <v>152</v>
      </c>
      <c r="D55" s="16" t="s">
        <v>145</v>
      </c>
      <c r="E55" s="8" t="s">
        <v>22</v>
      </c>
      <c r="F55" s="16">
        <v>1</v>
      </c>
      <c r="G55" s="17">
        <v>35</v>
      </c>
      <c r="H55" s="25">
        <v>0</v>
      </c>
      <c r="I55" s="45" t="s">
        <v>116</v>
      </c>
      <c r="J55" s="46">
        <f>52*G64</f>
        <v>1820</v>
      </c>
      <c r="K55" s="26">
        <v>0</v>
      </c>
      <c r="L55" s="47">
        <f>(G55*H55)+J55*K55</f>
        <v>0</v>
      </c>
    </row>
    <row r="56" spans="1:14" ht="84" x14ac:dyDescent="0.35">
      <c r="A56" s="52" t="s">
        <v>154</v>
      </c>
      <c r="B56" s="44" t="s">
        <v>151</v>
      </c>
      <c r="C56" s="16" t="s">
        <v>101</v>
      </c>
      <c r="D56" s="16" t="s">
        <v>100</v>
      </c>
      <c r="E56" s="8" t="s">
        <v>22</v>
      </c>
      <c r="F56" s="16">
        <v>2</v>
      </c>
      <c r="G56" s="17">
        <v>35</v>
      </c>
      <c r="H56" s="27">
        <v>0</v>
      </c>
      <c r="I56" s="45" t="s">
        <v>116</v>
      </c>
      <c r="J56" s="46">
        <f>52*G56</f>
        <v>1820</v>
      </c>
      <c r="K56" s="26">
        <v>0</v>
      </c>
      <c r="L56" s="47">
        <f>(G56*H56)+(J56*K56)</f>
        <v>0</v>
      </c>
      <c r="M56" s="48"/>
      <c r="N56" s="48"/>
    </row>
    <row r="57" spans="1:14" ht="24" x14ac:dyDescent="0.35">
      <c r="B57" s="44" t="s">
        <v>127</v>
      </c>
      <c r="C57" s="16" t="s">
        <v>141</v>
      </c>
      <c r="D57" s="16" t="s">
        <v>146</v>
      </c>
      <c r="E57" s="8" t="s">
        <v>22</v>
      </c>
      <c r="F57" s="28" t="s">
        <v>73</v>
      </c>
      <c r="G57" s="17">
        <v>30</v>
      </c>
      <c r="H57" s="27">
        <v>0</v>
      </c>
      <c r="I57" s="29" t="s">
        <v>73</v>
      </c>
      <c r="J57" s="49" t="s">
        <v>73</v>
      </c>
      <c r="K57" s="29" t="s">
        <v>73</v>
      </c>
      <c r="L57" s="29" t="s">
        <v>73</v>
      </c>
    </row>
    <row r="58" spans="1:14" ht="48" x14ac:dyDescent="0.35">
      <c r="B58" s="13" t="s">
        <v>128</v>
      </c>
      <c r="C58" s="16" t="s">
        <v>142</v>
      </c>
      <c r="D58" s="16" t="s">
        <v>146</v>
      </c>
      <c r="E58" s="8" t="s">
        <v>22</v>
      </c>
      <c r="F58" s="28" t="s">
        <v>73</v>
      </c>
      <c r="G58" s="17">
        <v>5</v>
      </c>
      <c r="H58" s="27">
        <v>0</v>
      </c>
      <c r="I58" s="29" t="s">
        <v>73</v>
      </c>
      <c r="J58" s="49" t="s">
        <v>73</v>
      </c>
      <c r="K58" s="29" t="s">
        <v>73</v>
      </c>
      <c r="L58" s="29" t="s">
        <v>73</v>
      </c>
    </row>
    <row r="59" spans="1:14" ht="72" x14ac:dyDescent="0.35">
      <c r="B59" s="44" t="s">
        <v>129</v>
      </c>
      <c r="C59" s="8" t="s">
        <v>77</v>
      </c>
      <c r="D59" s="16" t="s">
        <v>146</v>
      </c>
      <c r="E59" s="8" t="s">
        <v>22</v>
      </c>
      <c r="F59" s="16">
        <v>1</v>
      </c>
      <c r="G59" s="17">
        <v>35</v>
      </c>
      <c r="H59" s="27">
        <v>0</v>
      </c>
      <c r="I59" s="45" t="s">
        <v>117</v>
      </c>
      <c r="J59" s="46">
        <f>2.5*G59</f>
        <v>87.5</v>
      </c>
      <c r="K59" s="26">
        <v>0</v>
      </c>
      <c r="L59" s="47">
        <f t="shared" ref="L59:L69" si="2">(G59*H59)+J59*K59</f>
        <v>0</v>
      </c>
    </row>
    <row r="60" spans="1:14" ht="72" x14ac:dyDescent="0.35">
      <c r="B60" s="44" t="s">
        <v>130</v>
      </c>
      <c r="C60" s="8" t="s">
        <v>78</v>
      </c>
      <c r="D60" s="16" t="s">
        <v>146</v>
      </c>
      <c r="E60" s="8" t="s">
        <v>22</v>
      </c>
      <c r="F60" s="16">
        <v>1</v>
      </c>
      <c r="G60" s="17">
        <v>15</v>
      </c>
      <c r="H60" s="27">
        <v>0</v>
      </c>
      <c r="I60" s="45" t="s">
        <v>117</v>
      </c>
      <c r="J60" s="46">
        <f>2.5*G60</f>
        <v>37.5</v>
      </c>
      <c r="K60" s="26">
        <v>0</v>
      </c>
      <c r="L60" s="47">
        <f t="shared" si="2"/>
        <v>0</v>
      </c>
    </row>
    <row r="61" spans="1:14" ht="60" x14ac:dyDescent="0.35">
      <c r="A61" s="52" t="s">
        <v>154</v>
      </c>
      <c r="B61" s="44" t="s">
        <v>57</v>
      </c>
      <c r="C61" s="8" t="s">
        <v>79</v>
      </c>
      <c r="D61" s="16" t="s">
        <v>146</v>
      </c>
      <c r="E61" s="8" t="s">
        <v>3</v>
      </c>
      <c r="F61" s="16">
        <v>1</v>
      </c>
      <c r="G61" s="17">
        <v>35</v>
      </c>
      <c r="H61" s="27">
        <v>0</v>
      </c>
      <c r="I61" s="54" t="s">
        <v>118</v>
      </c>
      <c r="J61" s="46">
        <f>26*G61/2</f>
        <v>455</v>
      </c>
      <c r="K61" s="26">
        <v>0</v>
      </c>
      <c r="L61" s="47">
        <f t="shared" si="2"/>
        <v>0</v>
      </c>
    </row>
    <row r="62" spans="1:14" ht="60" x14ac:dyDescent="0.35">
      <c r="B62" s="13" t="s">
        <v>131</v>
      </c>
      <c r="C62" s="8" t="s">
        <v>80</v>
      </c>
      <c r="D62" s="16" t="s">
        <v>146</v>
      </c>
      <c r="E62" s="8" t="s">
        <v>3</v>
      </c>
      <c r="F62" s="16">
        <v>1</v>
      </c>
      <c r="G62" s="17">
        <v>35</v>
      </c>
      <c r="H62" s="27">
        <v>0</v>
      </c>
      <c r="I62" s="54"/>
      <c r="J62" s="46">
        <f>26*G62/2</f>
        <v>455</v>
      </c>
      <c r="K62" s="26">
        <v>0</v>
      </c>
      <c r="L62" s="47">
        <f t="shared" si="2"/>
        <v>0</v>
      </c>
    </row>
    <row r="63" spans="1:14" ht="72" x14ac:dyDescent="0.35">
      <c r="A63" s="52" t="s">
        <v>154</v>
      </c>
      <c r="B63" s="13" t="s">
        <v>132</v>
      </c>
      <c r="C63" s="16" t="s">
        <v>158</v>
      </c>
      <c r="D63" s="16" t="s">
        <v>146</v>
      </c>
      <c r="E63" s="8" t="s">
        <v>3</v>
      </c>
      <c r="F63" s="16">
        <v>1</v>
      </c>
      <c r="G63" s="17">
        <v>35</v>
      </c>
      <c r="H63" s="27">
        <v>0</v>
      </c>
      <c r="I63" s="54" t="s">
        <v>119</v>
      </c>
      <c r="J63" s="46">
        <f>5*G63/2</f>
        <v>87.5</v>
      </c>
      <c r="K63" s="26">
        <v>0</v>
      </c>
      <c r="L63" s="47">
        <f t="shared" si="2"/>
        <v>0</v>
      </c>
    </row>
    <row r="64" spans="1:14" ht="72" x14ac:dyDescent="0.35">
      <c r="A64" s="52" t="s">
        <v>154</v>
      </c>
      <c r="B64" s="13" t="s">
        <v>133</v>
      </c>
      <c r="C64" s="16" t="s">
        <v>159</v>
      </c>
      <c r="D64" s="16" t="s">
        <v>146</v>
      </c>
      <c r="E64" s="8" t="s">
        <v>3</v>
      </c>
      <c r="F64" s="16">
        <v>1</v>
      </c>
      <c r="G64" s="17">
        <v>35</v>
      </c>
      <c r="H64" s="27">
        <v>0</v>
      </c>
      <c r="I64" s="54"/>
      <c r="J64" s="46">
        <f>5*G64/2</f>
        <v>87.5</v>
      </c>
      <c r="K64" s="26">
        <v>0</v>
      </c>
      <c r="L64" s="47">
        <f t="shared" si="2"/>
        <v>0</v>
      </c>
    </row>
    <row r="65" spans="1:12" ht="48" x14ac:dyDescent="0.35">
      <c r="B65" s="44" t="s">
        <v>134</v>
      </c>
      <c r="C65" s="16" t="s">
        <v>81</v>
      </c>
      <c r="D65" s="16" t="s">
        <v>146</v>
      </c>
      <c r="E65" s="8" t="s">
        <v>3</v>
      </c>
      <c r="F65" s="28" t="s">
        <v>73</v>
      </c>
      <c r="G65" s="17">
        <v>35</v>
      </c>
      <c r="H65" s="27">
        <v>0</v>
      </c>
      <c r="I65" s="29" t="s">
        <v>73</v>
      </c>
      <c r="J65" s="49" t="s">
        <v>73</v>
      </c>
      <c r="K65" s="29" t="s">
        <v>73</v>
      </c>
      <c r="L65" s="29" t="s">
        <v>73</v>
      </c>
    </row>
    <row r="66" spans="1:12" ht="24" x14ac:dyDescent="0.35">
      <c r="B66" s="44" t="s">
        <v>135</v>
      </c>
      <c r="C66" s="8" t="s">
        <v>82</v>
      </c>
      <c r="D66" s="16" t="s">
        <v>146</v>
      </c>
      <c r="E66" s="8" t="s">
        <v>3</v>
      </c>
      <c r="F66" s="16">
        <v>1</v>
      </c>
      <c r="G66" s="17">
        <v>35</v>
      </c>
      <c r="H66" s="27">
        <v>0</v>
      </c>
      <c r="I66" s="29" t="s">
        <v>73</v>
      </c>
      <c r="J66" s="49" t="s">
        <v>73</v>
      </c>
      <c r="K66" s="29" t="s">
        <v>73</v>
      </c>
      <c r="L66" s="29" t="s">
        <v>73</v>
      </c>
    </row>
    <row r="67" spans="1:12" ht="72" x14ac:dyDescent="0.35">
      <c r="A67" s="52" t="s">
        <v>154</v>
      </c>
      <c r="B67" s="44" t="s">
        <v>136</v>
      </c>
      <c r="C67" s="16" t="s">
        <v>125</v>
      </c>
      <c r="D67" s="16" t="s">
        <v>146</v>
      </c>
      <c r="E67" s="8" t="s">
        <v>3</v>
      </c>
      <c r="F67" s="16">
        <v>1</v>
      </c>
      <c r="G67" s="17">
        <v>35</v>
      </c>
      <c r="H67" s="27">
        <v>0</v>
      </c>
      <c r="I67" s="45" t="s">
        <v>120</v>
      </c>
      <c r="J67" s="46">
        <f>7*G67</f>
        <v>245</v>
      </c>
      <c r="K67" s="26">
        <v>0</v>
      </c>
      <c r="L67" s="47">
        <f t="shared" si="2"/>
        <v>0</v>
      </c>
    </row>
    <row r="68" spans="1:12" ht="24" x14ac:dyDescent="0.35">
      <c r="A68" s="52" t="s">
        <v>154</v>
      </c>
      <c r="B68" s="44" t="s">
        <v>137</v>
      </c>
      <c r="C68" s="16" t="s">
        <v>83</v>
      </c>
      <c r="D68" s="16" t="s">
        <v>146</v>
      </c>
      <c r="E68" s="8" t="s">
        <v>3</v>
      </c>
      <c r="F68" s="16">
        <v>1</v>
      </c>
      <c r="G68" s="17">
        <v>35</v>
      </c>
      <c r="H68" s="27">
        <v>0</v>
      </c>
      <c r="I68" s="45" t="s">
        <v>121</v>
      </c>
      <c r="J68" s="46">
        <f>52*G68</f>
        <v>1820</v>
      </c>
      <c r="K68" s="26">
        <v>0</v>
      </c>
      <c r="L68" s="47">
        <f t="shared" si="2"/>
        <v>0</v>
      </c>
    </row>
    <row r="69" spans="1:12" ht="36" x14ac:dyDescent="0.35">
      <c r="A69" s="52" t="s">
        <v>154</v>
      </c>
      <c r="B69" s="44" t="s">
        <v>138</v>
      </c>
      <c r="C69" s="8" t="s">
        <v>84</v>
      </c>
      <c r="D69" s="16" t="s">
        <v>146</v>
      </c>
      <c r="E69" s="8" t="s">
        <v>3</v>
      </c>
      <c r="F69" s="16">
        <v>1</v>
      </c>
      <c r="G69" s="17">
        <v>35</v>
      </c>
      <c r="H69" s="27">
        <v>0</v>
      </c>
      <c r="I69" s="45" t="s">
        <v>122</v>
      </c>
      <c r="J69" s="46">
        <f>52*35*3</f>
        <v>5460</v>
      </c>
      <c r="K69" s="26">
        <v>0</v>
      </c>
      <c r="L69" s="47">
        <f t="shared" si="2"/>
        <v>0</v>
      </c>
    </row>
    <row r="70" spans="1:12" x14ac:dyDescent="0.3">
      <c r="A70" s="2" t="s">
        <v>112</v>
      </c>
      <c r="B70" s="3" t="s">
        <v>113</v>
      </c>
      <c r="L70" s="50">
        <f>SUM(L55:L69)</f>
        <v>0</v>
      </c>
    </row>
    <row r="71" spans="1:12" x14ac:dyDescent="0.3">
      <c r="A71" s="2" t="s">
        <v>114</v>
      </c>
      <c r="B71" s="3" t="s">
        <v>115</v>
      </c>
    </row>
    <row r="72" spans="1:12" x14ac:dyDescent="0.3">
      <c r="A72" s="52" t="s">
        <v>154</v>
      </c>
      <c r="B72" s="56" t="s">
        <v>155</v>
      </c>
      <c r="C72" s="56"/>
      <c r="D72" s="3"/>
      <c r="E72" s="1"/>
    </row>
    <row r="73" spans="1:12" x14ac:dyDescent="0.3">
      <c r="A73" s="30"/>
      <c r="D73" s="3"/>
    </row>
    <row r="74" spans="1:12" x14ac:dyDescent="0.35">
      <c r="B74" s="53" t="s">
        <v>144</v>
      </c>
      <c r="C74" s="11">
        <f>I42+I52+L70</f>
        <v>0</v>
      </c>
    </row>
  </sheetData>
  <mergeCells count="5">
    <mergeCell ref="I63:I64"/>
    <mergeCell ref="C7:D7"/>
    <mergeCell ref="C8:D8"/>
    <mergeCell ref="I61:I62"/>
    <mergeCell ref="B72:C72"/>
  </mergeCells>
  <pageMargins left="0.19685039370078741" right="0.19685039370078741" top="0.19685039370078741" bottom="0.19685039370078741" header="0.31496062992125984" footer="0.31496062992125984"/>
  <pageSetup paperSize="8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Bredie C.</dc:creator>
  <cp:lastModifiedBy>Reijgers D.E.R. (Roëll)</cp:lastModifiedBy>
  <cp:lastPrinted>2023-07-11T06:47:11Z</cp:lastPrinted>
  <dcterms:created xsi:type="dcterms:W3CDTF">2018-08-29T07:00:22Z</dcterms:created>
  <dcterms:modified xsi:type="dcterms:W3CDTF">2023-08-28T19:03:25Z</dcterms:modified>
</cp:coreProperties>
</file>