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pblom_svb_nl/Documents/Documenten/EA Schoonmaak/NvI 3/Gepubliceerd/"/>
    </mc:Choice>
  </mc:AlternateContent>
  <xr:revisionPtr revIDLastSave="4" documentId="8_{05D7418E-C739-4861-A728-30546E2733D5}" xr6:coauthVersionLast="47" xr6:coauthVersionMax="47" xr10:uidLastSave="{A7182E14-4291-48F5-B753-070B40CC80CC}"/>
  <bookViews>
    <workbookView xWindow="-120" yWindow="-16320" windowWidth="29040" windowHeight="15840" xr2:uid="{00000000-000D-0000-FFFF-FFFF00000000}"/>
  </bookViews>
  <sheets>
    <sheet name="Voorblad perceel 5" sheetId="1" r:id="rId1"/>
    <sheet name="Locatie Rotterdam" sheetId="2" r:id="rId2"/>
    <sheet name="Locatie Breda" sheetId="3" r:id="rId3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2" l="1"/>
  <c r="J32" i="2"/>
  <c r="B14" i="3"/>
  <c r="L44" i="2"/>
  <c r="L45" i="2"/>
  <c r="L43" i="2"/>
  <c r="J36" i="2"/>
  <c r="J22" i="3"/>
  <c r="J23" i="3"/>
  <c r="J24" i="3"/>
  <c r="J25" i="3"/>
  <c r="J26" i="3"/>
  <c r="J27" i="3"/>
  <c r="J28" i="3"/>
  <c r="J21" i="3"/>
  <c r="D8" i="3"/>
  <c r="D9" i="3"/>
  <c r="D10" i="3"/>
  <c r="D11" i="3"/>
  <c r="D12" i="3"/>
  <c r="D7" i="3"/>
  <c r="F8" i="3"/>
  <c r="F9" i="3"/>
  <c r="F10" i="3"/>
  <c r="F11" i="3"/>
  <c r="F12" i="3"/>
  <c r="F7" i="3"/>
  <c r="F8" i="2"/>
  <c r="F9" i="2"/>
  <c r="F10" i="2"/>
  <c r="F7" i="2"/>
  <c r="J21" i="2"/>
  <c r="J22" i="2"/>
  <c r="J23" i="2"/>
  <c r="J24" i="2"/>
  <c r="J25" i="2"/>
  <c r="J26" i="2"/>
  <c r="J27" i="2"/>
  <c r="J28" i="2"/>
  <c r="J29" i="2"/>
  <c r="J30" i="2"/>
  <c r="J31" i="2"/>
  <c r="J34" i="2"/>
  <c r="J35" i="2"/>
  <c r="J37" i="2"/>
  <c r="J20" i="2"/>
  <c r="D8" i="2"/>
  <c r="D9" i="2"/>
  <c r="D10" i="2"/>
  <c r="D7" i="2"/>
  <c r="B12" i="2"/>
  <c r="L39" i="2"/>
  <c r="K5" i="1"/>
  <c r="L30" i="3"/>
  <c r="K12" i="1"/>
  <c r="L47" i="2"/>
  <c r="K6" i="1"/>
  <c r="L15" i="2"/>
  <c r="L16" i="3"/>
  <c r="K11" i="1"/>
  <c r="L32" i="3"/>
  <c r="K4" i="1"/>
  <c r="L49" i="2"/>
  <c r="K14" i="1"/>
  <c r="K7" i="1"/>
  <c r="K17" i="1"/>
</calcChain>
</file>

<file path=xl/sharedStrings.xml><?xml version="1.0" encoding="utf-8"?>
<sst xmlns="http://schemas.openxmlformats.org/spreadsheetml/2006/main" count="120" uniqueCount="80">
  <si>
    <t>Rotterdam</t>
  </si>
  <si>
    <t xml:space="preserve"> </t>
  </si>
  <si>
    <t>Totaal per jaar 100% in gebruik Schoonmaakdienstverlening binnen incl. separatieglas, verzamelen van afval en voorraadbeheer en aanvullen van sanitaire verbruiksartikelen excl. BTW *</t>
  </si>
  <si>
    <t>Totaal kosten per jaar Gevelglasbewassing binnenzijde en gevelglasbewassing buitenzijde, en gevelreiniging excl. BTW</t>
  </si>
  <si>
    <t>Totaal kosten per jaar overige werkzaamheden met een frequentie excl. BTW</t>
  </si>
  <si>
    <t>Totaalkosten per jaar locatie Rotterdam excl. BTW</t>
  </si>
  <si>
    <t>Breda</t>
  </si>
  <si>
    <t>N.V.T.</t>
  </si>
  <si>
    <t>Totaalkosten per jaar locatie Breda excl. BTW</t>
  </si>
  <si>
    <t>Totaal kosten perceel 5  Rotterdam en Breda per jaar excl. BTW</t>
  </si>
  <si>
    <t>Bedrijfsnaam Inschrijver:</t>
  </si>
  <si>
    <t>Plaats:</t>
  </si>
  <si>
    <t>Datum:</t>
  </si>
  <si>
    <t>Naam ondergetekende:</t>
  </si>
  <si>
    <t>Functienaam ondergetekende:</t>
  </si>
  <si>
    <t>Origineel rechtsgeldige ondertekening:</t>
  </si>
  <si>
    <t>Locatie: Rotterdam</t>
  </si>
  <si>
    <t>Schoonmaakdienstverlening binnen inclusief separatieglas, verzamelen van afval en voorraadbeheer en aanvullen van sanitaire verbruiksartikelen</t>
  </si>
  <si>
    <t>Locatie</t>
  </si>
  <si>
    <t>In gebruik</t>
  </si>
  <si>
    <t>Beperkt gebruik (35% van tarief per m2 per maand excl. BTW)</t>
  </si>
  <si>
    <t>Ruimtesoort Incl. separatieglas</t>
  </si>
  <si>
    <t>Ca. Aantal m2</t>
  </si>
  <si>
    <t>Tarief per m2 per maand excl. BTW</t>
  </si>
  <si>
    <t>Kosten per maand</t>
  </si>
  <si>
    <t>Kantoorruimtes</t>
  </si>
  <si>
    <t xml:space="preserve">Restauratieve ruimtes: Restaurant </t>
  </si>
  <si>
    <t>Representatieve ruimtes</t>
  </si>
  <si>
    <t>Sanitaire ruimtes</t>
  </si>
  <si>
    <t>Verkeersruimtes</t>
  </si>
  <si>
    <t>Totaal m2</t>
  </si>
  <si>
    <t>Prijs per jaar Schoonmaakdienstverlening binnen incl. separatieglas, verzamelen van afval en voorraadbeheer en aanvullen van sanitaire verbruiksartikelen excl. BTW</t>
  </si>
  <si>
    <t>Gevelglasbewassing binnenzijde en gevelglasbewassing buitenzijde, en gevelreiniging</t>
  </si>
  <si>
    <t>Omschrijving onderdeel</t>
  </si>
  <si>
    <t>Aantal beurten per jaar</t>
  </si>
  <si>
    <t>circa m2/ circa m1 / aantal</t>
  </si>
  <si>
    <r>
      <t>Tarief per m2</t>
    </r>
    <r>
      <rPr>
        <b/>
        <sz val="11"/>
        <color rgb="FFFF0000"/>
        <rFont val="Calibri"/>
        <family val="2"/>
        <scheme val="minor"/>
      </rPr>
      <t>/m1</t>
    </r>
    <r>
      <rPr>
        <b/>
        <sz val="11"/>
        <color theme="1"/>
        <rFont val="Calibri"/>
        <family val="2"/>
        <scheme val="minor"/>
      </rPr>
      <t xml:space="preserve"> in gebruik per beurt excl. BTW</t>
    </r>
  </si>
  <si>
    <t>Totaal per jaar excl. BTW</t>
  </si>
  <si>
    <t>1a) Gevelglasbewassing buiten; Marktdeel begane grond (enkelzijdig gemeten)</t>
  </si>
  <si>
    <t>1b) Reinigen kozijnen, aluminium; Marktdeel begane grond</t>
  </si>
  <si>
    <t>2a) Gevelglasbewassing buiten; Marktdeel eerste etage t/m hoogste etage; enkelzijdig gemeten</t>
  </si>
  <si>
    <t>2b) Reinigen kozijnen, aluminium; Marktdeel eerste etage t/m hoogste etage</t>
  </si>
  <si>
    <t>2c) Reinigen vensterbanken, aluminium; Marktdeel eerste etage t/m hoogste etage</t>
  </si>
  <si>
    <t>3a) Gevelglasbewassing binnen en buiten; SVB-deel begane grond; enkelzijdig gemeten</t>
  </si>
  <si>
    <t>3b) Reinigen kozijnen, Aluminium; SVB-deel begane grond</t>
  </si>
  <si>
    <t>3c) Reinigen vensterbanken, aluminium; SVB-deel begane grond</t>
  </si>
  <si>
    <t>4a) Gevelglasbewassing binnen; SVB-deel eerste t/m vijfde + tiende etage.</t>
  </si>
  <si>
    <t>4a) Gevelglasbewassing buiten;  SVB-deel eerste etage t/m hoogste etage.</t>
  </si>
  <si>
    <t>4b) Reinigen kozijnen, gecoat aluminium; SVB-deel eerste etage t/m hoogste etage</t>
  </si>
  <si>
    <t>4c) Reinigen vensterbanken, aluminium; SVB-deel eerste etage t/m hoogste etage</t>
  </si>
  <si>
    <t>5a) Reinigen logo SVB; SVB-deel 10e etage, Erasmusbrugzijde</t>
  </si>
  <si>
    <t>5b) Reinigen logo SVB; SVB-deel, 10e etage, metrozijde</t>
  </si>
  <si>
    <t>5c) Reinigen looproosters inclusief balustrade, Gepoedercoat; SVB-deel</t>
  </si>
  <si>
    <t>5d) Reinigen zonwering; SVB-deel</t>
  </si>
  <si>
    <t>5e) Reinigen onderzijde vensterbanken, aluminium; SVB-deel eerste etage t/m hoogste etage</t>
  </si>
  <si>
    <t>5f) Reinigen onderzijde doorgang; Oostzijde van Marktdeel, bij doorgang naar parkeergarage</t>
  </si>
  <si>
    <t>Prijs per jaar Gevelglasbewassing binnenzijde en gevelglasbewassing buitenzijde, en gevelreiniging excl. BTW</t>
  </si>
  <si>
    <t>Overige werkzaamheden met een frequentie</t>
  </si>
  <si>
    <t>Tarief per beurt excl. BTW</t>
  </si>
  <si>
    <t>1x per jaar reinigen parkeergarage met boenmachine.</t>
  </si>
  <si>
    <t>1x per week koelkasten (10) leegmaken, schoonmaken en weer inruimen. In elke pantry staan 2 koelkasten. Er zijn 5 pantry’s. De in totaal 10 koelkasten in de pantry’s 1x per maand leegmaken, ontdooien, schoonmaken en weer inruimen. De inhoud van de koelkasten wordt gecontroleerd op houdbaarheidsdatum. Over datum wordt weggegooid.</t>
  </si>
  <si>
    <t>Maandelijks schoonmaken magnetron</t>
  </si>
  <si>
    <t>Prijs per jaar Overige werkzaamheden met een frequentie excl. BTW</t>
  </si>
  <si>
    <t>Totaalprijs per jaar Locatie Rotterdam excl. BTW</t>
  </si>
  <si>
    <t>Locatie Breda</t>
  </si>
  <si>
    <t>Restauratieve ruimtes: Pantry's</t>
  </si>
  <si>
    <t>Prijs per jaar Schoonmaakdienstverlening binnen incl. separatieglas, verzamelen van afval en voorraadbeheer en aanvullen van sanitaire verbruiksartikelen  EXCL BTW</t>
  </si>
  <si>
    <t>In Gebruik SVB</t>
  </si>
  <si>
    <t>circa m2/ circa m1</t>
  </si>
  <si>
    <t>1a: Bewassing glas gewone gevel binnen en buiten, begane grond dubbelzijdig gemeten (m2)</t>
  </si>
  <si>
    <t>1b: Reinigen kozijnen, gemoffeld aluminium, begane grond (m1)</t>
  </si>
  <si>
    <t>2a: Bewassing glas gewone gevel binnen en buiten dubbelzijdig gemeten (m2)</t>
  </si>
  <si>
    <t>2b: Reinigen kozijnen, gemoffeld aluminium (m1)</t>
  </si>
  <si>
    <t>2c:Reinigen vensterbanken, aluminium (m1)</t>
  </si>
  <si>
    <t>2d: Bewassing voorzetgevel binnen en buiten, gehard glas (enkelzijdig gemeten) (m2)</t>
  </si>
  <si>
    <t>2e: Reinigen luifel (uitstekende witte balken staal S235JR en het daartussen opgehangen kabelweefsel Sambesi 450, RVS 316) (m2)</t>
  </si>
  <si>
    <t>2f: Reinigen luifel (uitstekende witte balken staal S235JR en het daartussen opgehangen kabelweefsel Sambesi 450, RVS 316) (m2)</t>
  </si>
  <si>
    <t>Totaalprijs per jaar Locatie Breda excl. BTW</t>
  </si>
  <si>
    <r>
      <rPr>
        <b/>
        <u/>
        <sz val="18"/>
        <color rgb="FF000000"/>
        <rFont val="Calibri"/>
        <scheme val="minor"/>
      </rPr>
      <t>Overzicht totale kosten Perceel 5 Rotterdam en Breda</t>
    </r>
    <r>
      <rPr>
        <b/>
        <u/>
        <sz val="18"/>
        <color rgb="FFFF0000"/>
        <rFont val="Calibri"/>
        <scheme val="minor"/>
      </rPr>
      <t>, versie 1.3 d.d. 18 augustus 2023</t>
    </r>
  </si>
  <si>
    <t xml:space="preserve">* Zoals beschreven in het Beschrijvend Document Bijlage C moet de ingediende Prijs per jaar 100% in gebruik Schoonmaakdienstverlening binnen incl. separatieglas, verzamelen van afval en voorraadbeheer en aanvullen van sanitaire verbruiksartikelen excl. BTW voor Perceel 5 (Rotterdam en Breda) liggen in de bandbreedte van € 211.511 tot € 248.614.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</si>
</sst>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  <numFmt numFmtId="166" formatCode="[$-F800]dddd\,\ mmmm\ dd\,\ yyyy"/>
    <numFmt numFmtId="167" formatCode="_ [$€-413]\ * #,##0.0000_ ;_ [$€-413]\ * \-#,##0.0000_ ;_ [$€-413]\ * &quot;-&quot;????_ ;_ @_ "/>
    <numFmt numFmtId="168" formatCode="#,##0.0000"/>
    <numFmt numFmtId="169" formatCode="[$€-413]\ #,##0.00;[$€-413]\ \-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8"/>
      <color rgb="FF000000"/>
      <name val="Calibri"/>
      <scheme val="minor"/>
    </font>
    <font>
      <b/>
      <u/>
      <sz val="18"/>
      <color rgb="FFFF0000"/>
      <name val="Calibri"/>
      <scheme val="minor"/>
    </font>
    <font>
      <b/>
      <u/>
      <sz val="18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0" fillId="4" borderId="0" xfId="0" applyFill="1"/>
    <xf numFmtId="0" fontId="3" fillId="0" borderId="4" xfId="0" applyFont="1" applyBorder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left"/>
    </xf>
    <xf numFmtId="0" fontId="2" fillId="0" borderId="0" xfId="0" applyFont="1"/>
    <xf numFmtId="0" fontId="7" fillId="0" borderId="7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8" fillId="0" borderId="0" xfId="0" applyFont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inden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 vertical="center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right" vertical="center"/>
    </xf>
    <xf numFmtId="0" fontId="4" fillId="8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9" borderId="0" xfId="0" applyFill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4" fontId="0" fillId="4" borderId="0" xfId="0" applyNumberFormat="1" applyFill="1" applyAlignment="1">
      <alignment horizontal="right" vertical="center"/>
    </xf>
    <xf numFmtId="0" fontId="0" fillId="0" borderId="4" xfId="0" applyBorder="1" applyAlignment="1">
      <alignment horizontal="right" wrapText="1"/>
    </xf>
    <xf numFmtId="0" fontId="12" fillId="0" borderId="0" xfId="0" applyFont="1"/>
    <xf numFmtId="0" fontId="9" fillId="0" borderId="5" xfId="0" applyFont="1" applyBorder="1" applyAlignment="1">
      <alignment horizontal="left"/>
    </xf>
    <xf numFmtId="9" fontId="10" fillId="0" borderId="5" xfId="0" applyNumberFormat="1" applyFont="1" applyBorder="1" applyAlignment="1">
      <alignment horizontal="center"/>
    </xf>
    <xf numFmtId="4" fontId="0" fillId="0" borderId="0" xfId="0" applyNumberFormat="1" applyAlignment="1">
      <alignment vertical="center"/>
    </xf>
    <xf numFmtId="4" fontId="0" fillId="0" borderId="0" xfId="0" applyNumberFormat="1" applyAlignment="1">
      <alignment horizontal="right" vertical="center"/>
    </xf>
    <xf numFmtId="0" fontId="4" fillId="3" borderId="4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0" fillId="0" borderId="4" xfId="0" applyNumberFormat="1" applyBorder="1" applyAlignment="1">
      <alignment horizontal="left" vertical="center"/>
    </xf>
    <xf numFmtId="0" fontId="0" fillId="4" borderId="0" xfId="0" applyFill="1" applyAlignment="1">
      <alignment vertical="center"/>
    </xf>
    <xf numFmtId="7" fontId="0" fillId="0" borderId="4" xfId="1" applyNumberFormat="1" applyFont="1" applyBorder="1" applyAlignment="1">
      <alignment vertical="center"/>
    </xf>
    <xf numFmtId="7" fontId="0" fillId="0" borderId="9" xfId="1" applyNumberFormat="1" applyFont="1" applyBorder="1" applyAlignment="1">
      <alignment vertical="center"/>
    </xf>
    <xf numFmtId="169" fontId="0" fillId="0" borderId="4" xfId="0" applyNumberFormat="1" applyBorder="1" applyAlignment="1">
      <alignment horizontal="right" vertical="center"/>
    </xf>
    <xf numFmtId="169" fontId="0" fillId="0" borderId="9" xfId="0" applyNumberFormat="1" applyBorder="1" applyAlignment="1">
      <alignment horizontal="right" vertical="center"/>
    </xf>
    <xf numFmtId="7" fontId="15" fillId="3" borderId="4" xfId="0" applyNumberFormat="1" applyFont="1" applyFill="1" applyBorder="1" applyAlignment="1">
      <alignment horizontal="right" vertical="center"/>
    </xf>
    <xf numFmtId="0" fontId="0" fillId="0" borderId="5" xfId="0" applyBorder="1"/>
    <xf numFmtId="4" fontId="0" fillId="0" borderId="4" xfId="0" applyNumberFormat="1" applyBorder="1"/>
    <xf numFmtId="167" fontId="0" fillId="5" borderId="4" xfId="0" applyNumberFormat="1" applyFill="1" applyBorder="1" applyProtection="1">
      <protection locked="0"/>
    </xf>
    <xf numFmtId="4" fontId="0" fillId="0" borderId="0" xfId="0" applyNumberFormat="1"/>
    <xf numFmtId="4" fontId="0" fillId="0" borderId="0" xfId="0" applyNumberFormat="1" applyAlignment="1">
      <alignment horizontal="right"/>
    </xf>
    <xf numFmtId="4" fontId="3" fillId="0" borderId="4" xfId="0" applyNumberFormat="1" applyFont="1" applyBorder="1"/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6" borderId="0" xfId="0" applyFont="1" applyFill="1"/>
    <xf numFmtId="4" fontId="3" fillId="6" borderId="0" xfId="0" applyNumberFormat="1" applyFont="1" applyFill="1"/>
    <xf numFmtId="0" fontId="7" fillId="0" borderId="13" xfId="0" applyFont="1" applyBorder="1"/>
    <xf numFmtId="0" fontId="0" fillId="0" borderId="4" xfId="0" applyBorder="1"/>
    <xf numFmtId="0" fontId="4" fillId="8" borderId="4" xfId="0" applyFont="1" applyFill="1" applyBorder="1"/>
    <xf numFmtId="0" fontId="13" fillId="11" borderId="7" xfId="0" applyFont="1" applyFill="1" applyBorder="1"/>
    <xf numFmtId="0" fontId="2" fillId="0" borderId="0" xfId="0" applyFont="1" applyAlignment="1">
      <alignment horizontal="right"/>
    </xf>
    <xf numFmtId="4" fontId="2" fillId="0" borderId="0" xfId="0" applyNumberFormat="1" applyFont="1" applyAlignment="1" applyProtection="1">
      <alignment horizontal="right"/>
      <protection locked="0"/>
    </xf>
    <xf numFmtId="2" fontId="8" fillId="0" borderId="0" xfId="0" applyNumberFormat="1" applyFont="1"/>
    <xf numFmtId="165" fontId="3" fillId="6" borderId="0" xfId="1" applyNumberFormat="1" applyFont="1" applyFill="1" applyAlignment="1"/>
    <xf numFmtId="0" fontId="0" fillId="0" borderId="15" xfId="0" applyBorder="1"/>
    <xf numFmtId="0" fontId="3" fillId="0" borderId="4" xfId="0" applyFont="1" applyBorder="1"/>
    <xf numFmtId="165" fontId="0" fillId="0" borderId="4" xfId="0" applyNumberFormat="1" applyBorder="1" applyAlignment="1">
      <alignment horizontal="right" wrapText="1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4" borderId="5" xfId="0" applyFill="1" applyBorder="1" applyAlignment="1">
      <alignment horizontal="right"/>
    </xf>
    <xf numFmtId="0" fontId="0" fillId="4" borderId="5" xfId="0" applyFill="1" applyBorder="1"/>
    <xf numFmtId="165" fontId="0" fillId="4" borderId="5" xfId="0" applyNumberFormat="1" applyFill="1" applyBorder="1" applyAlignment="1" applyProtection="1">
      <alignment horizontal="right"/>
      <protection locked="0"/>
    </xf>
    <xf numFmtId="4" fontId="0" fillId="4" borderId="5" xfId="0" applyNumberFormat="1" applyFill="1" applyBorder="1"/>
    <xf numFmtId="165" fontId="0" fillId="4" borderId="5" xfId="0" applyNumberFormat="1" applyFill="1" applyBorder="1" applyAlignment="1">
      <alignment horizontal="right" wrapText="1"/>
    </xf>
    <xf numFmtId="0" fontId="12" fillId="0" borderId="2" xfId="0" applyFont="1" applyBorder="1"/>
    <xf numFmtId="0" fontId="12" fillId="0" borderId="3" xfId="0" applyFont="1" applyBorder="1"/>
    <xf numFmtId="169" fontId="0" fillId="0" borderId="4" xfId="0" applyNumberFormat="1" applyBorder="1"/>
    <xf numFmtId="0" fontId="3" fillId="0" borderId="4" xfId="0" applyFont="1" applyBorder="1" applyAlignment="1">
      <alignment horizontal="right" vertical="center" wrapText="1"/>
    </xf>
    <xf numFmtId="7" fontId="3" fillId="6" borderId="0" xfId="1" applyNumberFormat="1" applyFont="1" applyFill="1" applyAlignment="1"/>
    <xf numFmtId="7" fontId="3" fillId="6" borderId="0" xfId="1" applyNumberFormat="1" applyFont="1" applyFill="1" applyBorder="1" applyAlignment="1"/>
    <xf numFmtId="7" fontId="14" fillId="0" borderId="3" xfId="1" applyNumberFormat="1" applyFont="1" applyBorder="1" applyAlignment="1"/>
    <xf numFmtId="0" fontId="6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9" fontId="10" fillId="0" borderId="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4" fontId="0" fillId="0" borderId="4" xfId="0" applyNumberFormat="1" applyBorder="1" applyAlignment="1">
      <alignment vertical="center"/>
    </xf>
    <xf numFmtId="168" fontId="0" fillId="5" borderId="4" xfId="0" applyNumberFormat="1" applyFill="1" applyBorder="1" applyAlignment="1" applyProtection="1">
      <alignment vertical="center"/>
      <protection locked="0"/>
    </xf>
    <xf numFmtId="4" fontId="3" fillId="0" borderId="4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6" borderId="0" xfId="0" applyFont="1" applyFill="1" applyAlignment="1">
      <alignment vertical="center"/>
    </xf>
    <xf numFmtId="4" fontId="3" fillId="6" borderId="0" xfId="0" applyNumberFormat="1" applyFont="1" applyFill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167" fontId="0" fillId="5" borderId="4" xfId="0" applyNumberFormat="1" applyFill="1" applyBorder="1" applyAlignment="1" applyProtection="1">
      <alignment vertical="center"/>
      <protection locked="0"/>
    </xf>
    <xf numFmtId="165" fontId="3" fillId="6" borderId="0" xfId="1" applyNumberFormat="1" applyFont="1" applyFill="1" applyBorder="1" applyAlignment="1">
      <alignment vertical="center"/>
    </xf>
    <xf numFmtId="7" fontId="3" fillId="6" borderId="0" xfId="1" applyNumberFormat="1" applyFont="1" applyFill="1" applyAlignment="1">
      <alignment vertical="center"/>
    </xf>
    <xf numFmtId="0" fontId="12" fillId="10" borderId="2" xfId="0" applyFont="1" applyFill="1" applyBorder="1" applyAlignment="1">
      <alignment vertical="center"/>
    </xf>
    <xf numFmtId="0" fontId="12" fillId="10" borderId="3" xfId="0" applyFont="1" applyFill="1" applyBorder="1" applyAlignment="1">
      <alignment vertical="center"/>
    </xf>
    <xf numFmtId="7" fontId="14" fillId="10" borderId="3" xfId="1" applyNumberFormat="1" applyFont="1" applyFill="1" applyBorder="1" applyAlignment="1">
      <alignment horizontal="right" vertical="center"/>
    </xf>
    <xf numFmtId="0" fontId="13" fillId="0" borderId="4" xfId="0" applyFont="1" applyBorder="1"/>
    <xf numFmtId="0" fontId="13" fillId="0" borderId="7" xfId="0" applyFont="1" applyBorder="1"/>
    <xf numFmtId="4" fontId="2" fillId="0" borderId="4" xfId="0" applyNumberFormat="1" applyFont="1" applyBorder="1"/>
    <xf numFmtId="4" fontId="8" fillId="0" borderId="4" xfId="0" applyNumberFormat="1" applyFont="1" applyBorder="1"/>
    <xf numFmtId="0" fontId="4" fillId="2" borderId="4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left" vertical="center"/>
    </xf>
    <xf numFmtId="0" fontId="8" fillId="12" borderId="16" xfId="0" applyFont="1" applyFill="1" applyBorder="1" applyAlignment="1">
      <alignment horizontal="left" vertical="center" wrapText="1"/>
    </xf>
    <xf numFmtId="0" fontId="8" fillId="12" borderId="17" xfId="0" applyFont="1" applyFill="1" applyBorder="1" applyAlignment="1">
      <alignment horizontal="left" vertical="center" wrapText="1"/>
    </xf>
    <xf numFmtId="0" fontId="8" fillId="12" borderId="1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5" borderId="4" xfId="0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13" fillId="5" borderId="1" xfId="0" applyNumberFormat="1" applyFont="1" applyFill="1" applyBorder="1" applyAlignment="1" applyProtection="1">
      <alignment horizontal="center"/>
      <protection locked="0"/>
    </xf>
    <xf numFmtId="3" fontId="13" fillId="5" borderId="2" xfId="0" applyNumberFormat="1" applyFont="1" applyFill="1" applyBorder="1" applyAlignment="1" applyProtection="1">
      <alignment horizontal="center"/>
      <protection locked="0"/>
    </xf>
    <xf numFmtId="3" fontId="13" fillId="5" borderId="3" xfId="0" applyNumberFormat="1" applyFont="1" applyFill="1" applyBorder="1" applyAlignment="1" applyProtection="1">
      <alignment horizontal="center"/>
      <protection locked="0"/>
    </xf>
    <xf numFmtId="0" fontId="7" fillId="10" borderId="1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0" fontId="0" fillId="9" borderId="4" xfId="0" applyFill="1" applyBorder="1" applyAlignment="1">
      <alignment horizontal="left" wrapText="1"/>
    </xf>
    <xf numFmtId="165" fontId="0" fillId="0" borderId="4" xfId="0" applyNumberForma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13" fillId="5" borderId="1" xfId="0" applyNumberFormat="1" applyFont="1" applyFill="1" applyBorder="1" applyAlignment="1" applyProtection="1">
      <alignment horizontal="center"/>
      <protection locked="0"/>
    </xf>
    <xf numFmtId="166" fontId="13" fillId="5" borderId="2" xfId="0" applyNumberFormat="1" applyFont="1" applyFill="1" applyBorder="1" applyAlignment="1" applyProtection="1">
      <alignment horizontal="center"/>
      <protection locked="0"/>
    </xf>
    <xf numFmtId="166" fontId="13" fillId="5" borderId="3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7" fillId="1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wrapText="1"/>
    </xf>
    <xf numFmtId="4" fontId="0" fillId="0" borderId="0" xfId="0" applyNumberFormat="1" applyAlignment="1">
      <alignment horizontal="center"/>
    </xf>
    <xf numFmtId="169" fontId="0" fillId="7" borderId="1" xfId="0" applyNumberFormat="1" applyFill="1" applyBorder="1" applyAlignment="1">
      <alignment horizontal="right"/>
    </xf>
    <xf numFmtId="169" fontId="0" fillId="7" borderId="2" xfId="0" applyNumberFormat="1" applyFill="1" applyBorder="1" applyAlignment="1">
      <alignment horizontal="right"/>
    </xf>
    <xf numFmtId="169" fontId="0" fillId="7" borderId="3" xfId="0" applyNumberForma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3" fontId="13" fillId="5" borderId="1" xfId="0" applyNumberFormat="1" applyFont="1" applyFill="1" applyBorder="1" applyAlignment="1" applyProtection="1">
      <alignment horizontal="center" vertical="center"/>
      <protection locked="0"/>
    </xf>
    <xf numFmtId="3" fontId="13" fillId="5" borderId="2" xfId="0" applyNumberFormat="1" applyFont="1" applyFill="1" applyBorder="1" applyAlignment="1" applyProtection="1">
      <alignment horizontal="center" vertical="center"/>
      <protection locked="0"/>
    </xf>
    <xf numFmtId="3" fontId="13" fillId="5" borderId="3" xfId="0" applyNumberFormat="1" applyFont="1" applyFill="1" applyBorder="1" applyAlignment="1" applyProtection="1">
      <alignment horizontal="center" vertical="center"/>
      <protection locked="0"/>
    </xf>
    <xf numFmtId="166" fontId="13" fillId="5" borderId="1" xfId="0" applyNumberFormat="1" applyFont="1" applyFill="1" applyBorder="1" applyAlignment="1" applyProtection="1">
      <alignment horizontal="center" vertical="center"/>
      <protection locked="0"/>
    </xf>
    <xf numFmtId="166" fontId="13" fillId="5" borderId="2" xfId="0" applyNumberFormat="1" applyFont="1" applyFill="1" applyBorder="1" applyAlignment="1" applyProtection="1">
      <alignment horizontal="center" vertical="center"/>
      <protection locked="0"/>
    </xf>
    <xf numFmtId="166" fontId="13" fillId="5" borderId="3" xfId="0" applyNumberFormat="1" applyFont="1" applyFill="1" applyBorder="1" applyAlignment="1" applyProtection="1">
      <alignment horizontal="center" vertical="center"/>
      <protection locked="0"/>
    </xf>
    <xf numFmtId="0" fontId="7" fillId="10" borderId="1" xfId="0" applyFont="1" applyFill="1" applyBorder="1" applyAlignment="1">
      <alignment horizontal="right" vertical="center"/>
    </xf>
    <xf numFmtId="0" fontId="7" fillId="10" borderId="2" xfId="0" applyFont="1" applyFill="1" applyBorder="1" applyAlignment="1">
      <alignment horizontal="right" vertical="center"/>
    </xf>
    <xf numFmtId="0" fontId="0" fillId="9" borderId="4" xfId="0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/>
    </xf>
    <xf numFmtId="0" fontId="7" fillId="10" borderId="4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5" fontId="0" fillId="0" borderId="4" xfId="0" applyNumberForma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7" fontId="0" fillId="7" borderId="1" xfId="1" applyNumberFormat="1" applyFont="1" applyFill="1" applyBorder="1" applyAlignment="1">
      <alignment horizontal="right" vertical="center"/>
    </xf>
    <xf numFmtId="7" fontId="0" fillId="7" borderId="2" xfId="1" applyNumberFormat="1" applyFont="1" applyFill="1" applyBorder="1" applyAlignment="1">
      <alignment horizontal="right" vertical="center"/>
    </xf>
    <xf numFmtId="7" fontId="0" fillId="7" borderId="3" xfId="1" applyNumberFormat="1" applyFont="1" applyFill="1" applyBorder="1" applyAlignment="1">
      <alignment horizontal="right" vertical="center"/>
    </xf>
    <xf numFmtId="7" fontId="0" fillId="7" borderId="13" xfId="1" applyNumberFormat="1" applyFont="1" applyFill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zoomScale="98" zoomScaleNormal="98" workbookViewId="0">
      <selection activeCell="A17" sqref="A17:I17"/>
    </sheetView>
  </sheetViews>
  <sheetFormatPr defaultRowHeight="14.5" x14ac:dyDescent="0.35"/>
  <cols>
    <col min="1" max="1" width="31.453125" customWidth="1"/>
    <col min="2" max="2" width="4.1796875" customWidth="1"/>
    <col min="9" max="9" width="8.453125" customWidth="1"/>
    <col min="10" max="10" width="9.1796875" hidden="1" customWidth="1"/>
    <col min="11" max="11" width="25.1796875" customWidth="1"/>
    <col min="12" max="12" width="9" customWidth="1"/>
  </cols>
  <sheetData>
    <row r="1" spans="1:17" ht="23.5" x14ac:dyDescent="0.35">
      <c r="A1" s="131" t="s">
        <v>78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41"/>
      <c r="M1" s="27"/>
      <c r="N1" s="27"/>
      <c r="O1" s="27"/>
      <c r="P1" s="27"/>
      <c r="Q1" s="27"/>
    </row>
    <row r="2" spans="1:17" ht="23.5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3"/>
      <c r="L2" s="43"/>
      <c r="M2" s="27"/>
      <c r="N2" s="27"/>
      <c r="O2" s="27"/>
      <c r="P2" s="27"/>
      <c r="Q2" s="27"/>
    </row>
    <row r="3" spans="1:17" ht="23.5" x14ac:dyDescent="0.35">
      <c r="A3" s="43" t="s">
        <v>0</v>
      </c>
      <c r="B3" s="43"/>
      <c r="C3" s="43"/>
      <c r="D3" s="43" t="s">
        <v>1</v>
      </c>
      <c r="E3" s="43"/>
      <c r="F3" s="43"/>
      <c r="G3" s="43"/>
      <c r="H3" s="43"/>
      <c r="I3" s="43"/>
      <c r="J3" s="43"/>
      <c r="K3" s="27"/>
      <c r="L3" s="43"/>
      <c r="M3" s="27"/>
      <c r="N3" s="27"/>
      <c r="O3" s="27"/>
      <c r="P3" s="27"/>
      <c r="Q3" s="27"/>
    </row>
    <row r="4" spans="1:17" ht="40.5" customHeight="1" x14ac:dyDescent="0.35">
      <c r="A4" s="136" t="s">
        <v>2</v>
      </c>
      <c r="B4" s="136"/>
      <c r="C4" s="136"/>
      <c r="D4" s="136"/>
      <c r="E4" s="136"/>
      <c r="F4" s="136"/>
      <c r="G4" s="136"/>
      <c r="H4" s="136"/>
      <c r="I4" s="136"/>
      <c r="J4" s="136"/>
      <c r="K4" s="48">
        <f>'Locatie Rotterdam'!L15</f>
        <v>0</v>
      </c>
      <c r="L4" s="134"/>
      <c r="M4" s="135"/>
      <c r="N4" s="135"/>
      <c r="O4" s="135"/>
      <c r="P4" s="135"/>
      <c r="Q4" s="135"/>
    </row>
    <row r="5" spans="1:17" ht="36.75" customHeight="1" x14ac:dyDescent="0.35">
      <c r="A5" s="137" t="s">
        <v>3</v>
      </c>
      <c r="B5" s="138"/>
      <c r="C5" s="138"/>
      <c r="D5" s="138"/>
      <c r="E5" s="138"/>
      <c r="F5" s="138"/>
      <c r="G5" s="138"/>
      <c r="H5" s="138"/>
      <c r="I5" s="138"/>
      <c r="J5" s="139"/>
      <c r="K5" s="48">
        <f>'Locatie Rotterdam'!L39</f>
        <v>0</v>
      </c>
      <c r="L5" s="43"/>
      <c r="M5" s="27"/>
      <c r="N5" s="27"/>
      <c r="O5" s="27"/>
      <c r="P5" s="27"/>
      <c r="Q5" s="27"/>
    </row>
    <row r="6" spans="1:17" ht="24" customHeight="1" x14ac:dyDescent="0.35">
      <c r="A6" s="140" t="s">
        <v>4</v>
      </c>
      <c r="B6" s="141"/>
      <c r="C6" s="141"/>
      <c r="D6" s="141"/>
      <c r="E6" s="141"/>
      <c r="F6" s="141"/>
      <c r="G6" s="141"/>
      <c r="H6" s="141"/>
      <c r="I6" s="141"/>
      <c r="J6" s="142"/>
      <c r="K6" s="48">
        <f>'Locatie Rotterdam'!L47</f>
        <v>0</v>
      </c>
      <c r="L6" s="43"/>
      <c r="M6" s="27"/>
      <c r="N6" s="27"/>
      <c r="O6" s="27"/>
      <c r="P6" s="27"/>
      <c r="Q6" s="27"/>
    </row>
    <row r="7" spans="1:17" ht="25.5" customHeight="1" thickBot="1" x14ac:dyDescent="0.4">
      <c r="A7" s="125" t="s">
        <v>5</v>
      </c>
      <c r="B7" s="126"/>
      <c r="C7" s="126"/>
      <c r="D7" s="126"/>
      <c r="E7" s="126"/>
      <c r="F7" s="126"/>
      <c r="G7" s="126"/>
      <c r="H7" s="126"/>
      <c r="I7" s="126"/>
      <c r="J7" s="127"/>
      <c r="K7" s="49">
        <f>'Locatie Rotterdam'!L49</f>
        <v>0</v>
      </c>
      <c r="L7" s="43"/>
      <c r="M7" s="27"/>
      <c r="N7" s="27"/>
      <c r="O7" s="27"/>
      <c r="P7" s="27"/>
      <c r="Q7" s="27"/>
    </row>
    <row r="8" spans="1:17" ht="49.5" customHeight="1" x14ac:dyDescent="0.35">
      <c r="A8" s="119" t="s">
        <v>79</v>
      </c>
      <c r="B8" s="120"/>
      <c r="C8" s="120"/>
      <c r="D8" s="120"/>
      <c r="E8" s="120"/>
      <c r="F8" s="120"/>
      <c r="G8" s="120"/>
      <c r="H8" s="120"/>
      <c r="I8" s="120"/>
      <c r="J8" s="120"/>
      <c r="K8" s="121"/>
      <c r="L8" s="27"/>
      <c r="M8" s="27"/>
      <c r="N8" s="27"/>
      <c r="O8" s="27"/>
      <c r="P8" s="27"/>
      <c r="Q8" s="27"/>
    </row>
    <row r="9" spans="1:17" ht="18.5" x14ac:dyDescent="0.35">
      <c r="A9" s="44"/>
      <c r="B9" s="44"/>
      <c r="C9" s="44"/>
      <c r="D9" s="44"/>
      <c r="E9" s="44"/>
      <c r="F9" s="45"/>
      <c r="G9" s="45"/>
      <c r="H9" s="45"/>
      <c r="I9" s="44"/>
      <c r="J9" s="27"/>
      <c r="K9" s="27"/>
      <c r="L9" s="27"/>
      <c r="M9" s="27"/>
      <c r="N9" s="27"/>
      <c r="O9" s="27"/>
      <c r="P9" s="27"/>
      <c r="Q9" s="27"/>
    </row>
    <row r="10" spans="1:17" ht="23.5" x14ac:dyDescent="0.35">
      <c r="A10" s="43" t="s">
        <v>6</v>
      </c>
      <c r="B10" s="44"/>
      <c r="C10" s="44"/>
      <c r="D10" s="44"/>
      <c r="E10" s="44"/>
      <c r="F10" s="143"/>
      <c r="G10" s="143"/>
      <c r="H10" s="143"/>
      <c r="I10" s="44"/>
      <c r="J10" s="27"/>
      <c r="K10" s="27"/>
      <c r="L10" s="27"/>
      <c r="M10" s="27"/>
      <c r="N10" s="27"/>
      <c r="O10" s="27"/>
      <c r="P10" s="27"/>
      <c r="Q10" s="27"/>
    </row>
    <row r="11" spans="1:17" ht="36.65" customHeight="1" x14ac:dyDescent="0.35">
      <c r="A11" s="136" t="s">
        <v>2</v>
      </c>
      <c r="B11" s="136"/>
      <c r="C11" s="136"/>
      <c r="D11" s="136"/>
      <c r="E11" s="136"/>
      <c r="F11" s="136"/>
      <c r="G11" s="136"/>
      <c r="H11" s="136"/>
      <c r="I11" s="136"/>
      <c r="J11" s="136"/>
      <c r="K11" s="50">
        <f>'Locatie Breda'!L16</f>
        <v>0</v>
      </c>
      <c r="L11" s="134"/>
      <c r="M11" s="135"/>
      <c r="N11" s="135"/>
      <c r="O11" s="135"/>
      <c r="P11" s="135"/>
      <c r="Q11" s="135"/>
    </row>
    <row r="12" spans="1:17" ht="36.75" customHeight="1" x14ac:dyDescent="0.35">
      <c r="A12" s="137" t="s">
        <v>3</v>
      </c>
      <c r="B12" s="138"/>
      <c r="C12" s="138"/>
      <c r="D12" s="138"/>
      <c r="E12" s="138"/>
      <c r="F12" s="138"/>
      <c r="G12" s="138"/>
      <c r="H12" s="138"/>
      <c r="I12" s="138"/>
      <c r="J12" s="139"/>
      <c r="K12" s="50">
        <f>'Locatie Breda'!L30</f>
        <v>0</v>
      </c>
      <c r="L12" s="43"/>
      <c r="M12" s="27"/>
      <c r="N12" s="27"/>
      <c r="O12" s="27"/>
      <c r="P12" s="27"/>
      <c r="Q12" s="27"/>
    </row>
    <row r="13" spans="1:17" ht="24" customHeight="1" x14ac:dyDescent="0.35">
      <c r="A13" s="140" t="s">
        <v>4</v>
      </c>
      <c r="B13" s="141"/>
      <c r="C13" s="141"/>
      <c r="D13" s="141"/>
      <c r="E13" s="141"/>
      <c r="F13" s="141"/>
      <c r="G13" s="141"/>
      <c r="H13" s="141"/>
      <c r="I13" s="141"/>
      <c r="J13" s="142"/>
      <c r="K13" s="46" t="s">
        <v>7</v>
      </c>
      <c r="L13" s="43"/>
      <c r="M13" s="27"/>
      <c r="N13" s="27"/>
      <c r="O13" s="27"/>
      <c r="P13" s="27"/>
      <c r="Q13" s="27"/>
    </row>
    <row r="14" spans="1:17" ht="25.5" customHeight="1" thickBot="1" x14ac:dyDescent="0.4">
      <c r="A14" s="125" t="s">
        <v>8</v>
      </c>
      <c r="B14" s="126"/>
      <c r="C14" s="126"/>
      <c r="D14" s="126"/>
      <c r="E14" s="126"/>
      <c r="F14" s="126"/>
      <c r="G14" s="126"/>
      <c r="H14" s="126"/>
      <c r="I14" s="126"/>
      <c r="J14" s="127"/>
      <c r="K14" s="51">
        <f>'Locatie Breda'!L32</f>
        <v>0</v>
      </c>
      <c r="L14" s="43"/>
      <c r="M14" s="27"/>
      <c r="N14" s="27"/>
      <c r="O14" s="27"/>
      <c r="P14" s="27"/>
      <c r="Q14" s="27"/>
    </row>
    <row r="15" spans="1:17" ht="48" customHeight="1" x14ac:dyDescent="0.35">
      <c r="A15" s="119" t="s">
        <v>79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1"/>
      <c r="L15" s="4"/>
      <c r="M15" s="47"/>
      <c r="N15" s="27"/>
      <c r="O15" s="27"/>
      <c r="P15" s="27"/>
      <c r="Q15" s="27"/>
    </row>
    <row r="16" spans="1:17" x14ac:dyDescent="0.35">
      <c r="A16" s="27"/>
      <c r="B16" s="27"/>
      <c r="C16" s="27"/>
      <c r="D16" s="27"/>
      <c r="E16" s="27"/>
      <c r="F16" s="4"/>
      <c r="G16" s="4"/>
      <c r="H16" s="4"/>
      <c r="I16" s="4"/>
      <c r="J16" s="4"/>
      <c r="K16" s="4"/>
      <c r="L16" s="4"/>
      <c r="M16" s="47"/>
      <c r="N16" s="27"/>
      <c r="O16" s="27"/>
      <c r="P16" s="27"/>
      <c r="Q16" s="27"/>
    </row>
    <row r="17" spans="1:17" ht="23.5" x14ac:dyDescent="0.35">
      <c r="A17" s="118" t="s">
        <v>9</v>
      </c>
      <c r="B17" s="118"/>
      <c r="C17" s="118"/>
      <c r="D17" s="118"/>
      <c r="E17" s="118"/>
      <c r="F17" s="118"/>
      <c r="G17" s="118"/>
      <c r="H17" s="118"/>
      <c r="I17" s="118"/>
      <c r="J17" s="38"/>
      <c r="K17" s="52">
        <f>SUM(K14,K7)</f>
        <v>0</v>
      </c>
      <c r="L17" s="4"/>
      <c r="M17" s="47"/>
      <c r="N17" s="27"/>
      <c r="O17" s="27"/>
      <c r="P17" s="27"/>
      <c r="Q17" s="27"/>
    </row>
    <row r="18" spans="1:17" x14ac:dyDescent="0.35">
      <c r="A18" s="27"/>
      <c r="B18" s="27"/>
      <c r="C18" s="27"/>
      <c r="D18" s="27"/>
      <c r="E18" s="27"/>
      <c r="F18" s="4"/>
      <c r="G18" s="4"/>
      <c r="H18" s="4"/>
      <c r="I18" s="4"/>
      <c r="J18" s="4"/>
      <c r="K18" s="4"/>
      <c r="L18" s="4"/>
      <c r="M18" s="47"/>
      <c r="N18" s="27"/>
      <c r="O18" s="27"/>
      <c r="P18" s="27"/>
      <c r="Q18" s="27"/>
    </row>
    <row r="19" spans="1:17" x14ac:dyDescent="0.35">
      <c r="A19" s="27"/>
      <c r="B19" s="27"/>
      <c r="C19" s="27"/>
      <c r="D19" s="27"/>
      <c r="E19" s="27"/>
      <c r="F19" s="4"/>
      <c r="G19" s="4"/>
      <c r="H19" s="4"/>
      <c r="I19" s="4"/>
      <c r="J19" s="4"/>
      <c r="K19" s="4"/>
      <c r="L19" s="4"/>
      <c r="M19" s="47"/>
      <c r="N19" s="27"/>
      <c r="O19" s="27"/>
      <c r="P19" s="27"/>
      <c r="Q19" s="27"/>
    </row>
    <row r="20" spans="1:17" x14ac:dyDescent="0.35">
      <c r="A20" s="130" t="s">
        <v>10</v>
      </c>
      <c r="B20" s="130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27"/>
      <c r="N20" s="27"/>
      <c r="O20" s="27"/>
      <c r="P20" s="27"/>
      <c r="Q20" s="27"/>
    </row>
    <row r="21" spans="1:17" x14ac:dyDescent="0.35">
      <c r="A21" s="130" t="s">
        <v>11</v>
      </c>
      <c r="B21" s="130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27"/>
      <c r="N21" s="27"/>
      <c r="O21" s="27"/>
      <c r="P21" s="27"/>
      <c r="Q21" s="27"/>
    </row>
    <row r="22" spans="1:17" x14ac:dyDescent="0.35">
      <c r="A22" s="128" t="s">
        <v>12</v>
      </c>
      <c r="B22" s="129"/>
      <c r="C22" s="122"/>
      <c r="D22" s="123"/>
      <c r="E22" s="123"/>
      <c r="F22" s="123"/>
      <c r="G22" s="123"/>
      <c r="H22" s="123"/>
      <c r="I22" s="123"/>
      <c r="J22" s="123"/>
      <c r="K22" s="123"/>
      <c r="L22" s="124"/>
      <c r="M22" s="27"/>
      <c r="N22" s="27"/>
      <c r="O22" s="27"/>
      <c r="P22" s="27"/>
      <c r="Q22" s="27"/>
    </row>
    <row r="23" spans="1:17" x14ac:dyDescent="0.35">
      <c r="A23" s="128" t="s">
        <v>13</v>
      </c>
      <c r="B23" s="129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27"/>
      <c r="N23" s="27"/>
      <c r="O23" s="27"/>
      <c r="P23" s="27"/>
      <c r="Q23" s="27"/>
    </row>
    <row r="24" spans="1:17" x14ac:dyDescent="0.35">
      <c r="A24" s="128" t="s">
        <v>14</v>
      </c>
      <c r="B24" s="129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27"/>
      <c r="N24" s="27"/>
      <c r="O24" s="27"/>
      <c r="P24" s="27"/>
      <c r="Q24" s="27"/>
    </row>
    <row r="25" spans="1:17" ht="49" customHeight="1" x14ac:dyDescent="0.35">
      <c r="A25" s="128" t="s">
        <v>15</v>
      </c>
      <c r="B25" s="129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27"/>
      <c r="N25" s="27"/>
      <c r="O25" s="27"/>
      <c r="P25" s="27"/>
      <c r="Q25" s="27"/>
    </row>
    <row r="26" spans="1:17" x14ac:dyDescent="0.35">
      <c r="A26" s="1"/>
      <c r="B26" s="1"/>
      <c r="C26" s="1"/>
      <c r="D26" s="1"/>
      <c r="E26" s="1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x14ac:dyDescent="0.3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x14ac:dyDescent="0.3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</sheetData>
  <sheetProtection algorithmName="SHA-512" hashValue="g4cYQYzAzCi5UftDkHj9N/EXSA7KF654M+aXuOP86sLbRTIjFB6eGFNjeTXUiSrv0HFm+PtOOQAofoi6q/SOVQ==" saltValue="Qldlu8dvmY2RVG56ic8k4Q==" spinCount="100000" sheet="1" objects="1" scenarios="1"/>
  <mergeCells count="27">
    <mergeCell ref="A1:K1"/>
    <mergeCell ref="C24:L24"/>
    <mergeCell ref="C23:L23"/>
    <mergeCell ref="C21:L21"/>
    <mergeCell ref="C20:L20"/>
    <mergeCell ref="L4:Q4"/>
    <mergeCell ref="A11:J11"/>
    <mergeCell ref="L11:Q11"/>
    <mergeCell ref="A12:J12"/>
    <mergeCell ref="A13:J13"/>
    <mergeCell ref="A6:J6"/>
    <mergeCell ref="A5:J5"/>
    <mergeCell ref="F10:H10"/>
    <mergeCell ref="A4:J4"/>
    <mergeCell ref="A7:J7"/>
    <mergeCell ref="C25:L25"/>
    <mergeCell ref="A17:I17"/>
    <mergeCell ref="A8:K8"/>
    <mergeCell ref="A15:K15"/>
    <mergeCell ref="C22:L22"/>
    <mergeCell ref="A14:J14"/>
    <mergeCell ref="A23:B23"/>
    <mergeCell ref="A24:B24"/>
    <mergeCell ref="A25:B25"/>
    <mergeCell ref="A20:B20"/>
    <mergeCell ref="A21:B21"/>
    <mergeCell ref="A22:B22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7"/>
  <sheetViews>
    <sheetView zoomScaleNormal="100" workbookViewId="0">
      <selection activeCell="D14" sqref="D14"/>
    </sheetView>
  </sheetViews>
  <sheetFormatPr defaultRowHeight="14.5" x14ac:dyDescent="0.35"/>
  <cols>
    <col min="1" max="1" width="45.453125" customWidth="1"/>
    <col min="2" max="2" width="9.81640625" bestFit="1" customWidth="1"/>
    <col min="3" max="3" width="15.453125" customWidth="1"/>
    <col min="4" max="4" width="12.81640625" customWidth="1"/>
    <col min="5" max="5" width="3.54296875" customWidth="1"/>
    <col min="6" max="6" width="12.54296875" customWidth="1"/>
    <col min="7" max="7" width="13.54296875" customWidth="1"/>
    <col min="8" max="8" width="12.81640625" customWidth="1"/>
    <col min="9" max="9" width="2.453125" customWidth="1"/>
    <col min="10" max="10" width="25.453125" customWidth="1"/>
    <col min="11" max="11" width="2.54296875" customWidth="1"/>
    <col min="12" max="12" width="24.1796875" customWidth="1"/>
    <col min="14" max="14" width="11.54296875" bestFit="1" customWidth="1"/>
  </cols>
  <sheetData>
    <row r="1" spans="1:17" ht="23.5" x14ac:dyDescent="0.55000000000000004">
      <c r="A1" s="171" t="s">
        <v>16</v>
      </c>
      <c r="B1" s="171"/>
      <c r="C1" s="171"/>
      <c r="D1" s="171"/>
      <c r="E1" s="171"/>
      <c r="F1" s="172"/>
      <c r="G1" s="172"/>
      <c r="H1" s="172"/>
      <c r="I1" s="172"/>
      <c r="J1" s="171"/>
      <c r="K1" s="171"/>
      <c r="L1" s="171"/>
    </row>
    <row r="2" spans="1:17" ht="23.5" x14ac:dyDescent="0.55000000000000004">
      <c r="A2" s="8"/>
      <c r="B2" s="2"/>
      <c r="C2" s="2"/>
      <c r="D2" s="2"/>
      <c r="E2" s="2"/>
      <c r="F2" s="34"/>
      <c r="G2" s="53"/>
      <c r="H2" s="35"/>
      <c r="I2" s="3"/>
      <c r="J2" s="2"/>
      <c r="K2" s="2"/>
      <c r="L2" s="2"/>
    </row>
    <row r="3" spans="1:17" ht="15" customHeight="1" x14ac:dyDescent="0.5500000000000000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 ht="18.5" x14ac:dyDescent="0.45">
      <c r="A4" s="147" t="s">
        <v>17</v>
      </c>
      <c r="B4" s="148"/>
      <c r="C4" s="148"/>
      <c r="D4" s="148"/>
      <c r="E4" s="148"/>
      <c r="F4" s="148"/>
      <c r="G4" s="148"/>
      <c r="H4" s="148"/>
      <c r="I4" s="148"/>
      <c r="J4" s="166"/>
      <c r="K4" s="166"/>
      <c r="L4" s="173"/>
      <c r="N4" s="9"/>
    </row>
    <row r="5" spans="1:17" s="7" customFormat="1" ht="27" customHeight="1" x14ac:dyDescent="0.45">
      <c r="A5" s="10" t="s">
        <v>18</v>
      </c>
      <c r="B5" s="174" t="s">
        <v>19</v>
      </c>
      <c r="C5" s="174"/>
      <c r="D5" s="174"/>
      <c r="E5" s="11"/>
      <c r="F5" s="175" t="s">
        <v>20</v>
      </c>
      <c r="G5" s="176"/>
      <c r="H5" s="177"/>
      <c r="I5" s="178"/>
      <c r="J5" s="180"/>
      <c r="K5" s="180"/>
      <c r="L5" s="180"/>
      <c r="N5" s="12"/>
    </row>
    <row r="6" spans="1:17" s="7" customFormat="1" ht="29" x14ac:dyDescent="0.35">
      <c r="A6" s="13" t="s">
        <v>21</v>
      </c>
      <c r="B6" s="14" t="s">
        <v>22</v>
      </c>
      <c r="C6" s="14" t="s">
        <v>23</v>
      </c>
      <c r="D6" s="14" t="s">
        <v>24</v>
      </c>
      <c r="E6" s="11"/>
      <c r="F6" s="175" t="s">
        <v>23</v>
      </c>
      <c r="G6" s="176"/>
      <c r="H6" s="177"/>
      <c r="I6" s="178"/>
      <c r="J6" s="185"/>
      <c r="K6" s="185"/>
      <c r="L6" s="185"/>
      <c r="N6" s="12"/>
    </row>
    <row r="7" spans="1:17" x14ac:dyDescent="0.35">
      <c r="A7" s="54" t="s">
        <v>25</v>
      </c>
      <c r="B7" s="115">
        <v>2513.35</v>
      </c>
      <c r="C7" s="55"/>
      <c r="D7" s="84">
        <f>SUM(B7*C7)</f>
        <v>0</v>
      </c>
      <c r="E7" s="11"/>
      <c r="F7" s="182">
        <f>SUM(C7*0.35)</f>
        <v>0</v>
      </c>
      <c r="G7" s="183"/>
      <c r="H7" s="184"/>
      <c r="I7" s="178"/>
      <c r="J7" s="181"/>
      <c r="K7" s="181"/>
      <c r="L7" s="181"/>
      <c r="N7" s="12"/>
      <c r="O7" s="15"/>
      <c r="P7" s="16"/>
      <c r="Q7" s="16"/>
    </row>
    <row r="8" spans="1:17" x14ac:dyDescent="0.35">
      <c r="A8" s="54" t="s">
        <v>27</v>
      </c>
      <c r="B8" s="54">
        <v>707.57999999999993</v>
      </c>
      <c r="C8" s="55"/>
      <c r="D8" s="84">
        <f t="shared" ref="D8:D10" si="0">SUM(B8*C8)</f>
        <v>0</v>
      </c>
      <c r="E8" s="11"/>
      <c r="F8" s="182">
        <f t="shared" ref="F8:F10" si="1">SUM(C8*0.35)</f>
        <v>0</v>
      </c>
      <c r="G8" s="183"/>
      <c r="H8" s="184"/>
      <c r="I8" s="178"/>
      <c r="J8" s="57"/>
      <c r="K8" s="7"/>
      <c r="L8" s="56"/>
      <c r="N8" s="17"/>
      <c r="O8" s="16"/>
      <c r="P8" s="16"/>
    </row>
    <row r="9" spans="1:17" s="16" customFormat="1" x14ac:dyDescent="0.35">
      <c r="A9" s="54" t="s">
        <v>28</v>
      </c>
      <c r="B9" s="115">
        <v>124.12</v>
      </c>
      <c r="C9" s="55"/>
      <c r="D9" s="84">
        <f t="shared" si="0"/>
        <v>0</v>
      </c>
      <c r="E9" s="11"/>
      <c r="F9" s="182">
        <f t="shared" si="1"/>
        <v>0</v>
      </c>
      <c r="G9" s="183"/>
      <c r="H9" s="184"/>
      <c r="I9" s="178"/>
      <c r="J9" s="56"/>
      <c r="K9" s="7"/>
      <c r="L9" s="56"/>
      <c r="M9"/>
    </row>
    <row r="10" spans="1:17" s="16" customFormat="1" x14ac:dyDescent="0.35">
      <c r="A10" s="54" t="s">
        <v>29</v>
      </c>
      <c r="B10" s="115">
        <v>1397.04</v>
      </c>
      <c r="C10" s="55"/>
      <c r="D10" s="84">
        <f t="shared" si="0"/>
        <v>0</v>
      </c>
      <c r="E10" s="11"/>
      <c r="F10" s="182">
        <f t="shared" si="1"/>
        <v>0</v>
      </c>
      <c r="G10" s="183"/>
      <c r="H10" s="184"/>
      <c r="I10" s="178"/>
      <c r="J10" s="56"/>
      <c r="K10" s="7"/>
      <c r="L10" s="56"/>
      <c r="M10"/>
    </row>
    <row r="11" spans="1:17" s="16" customFormat="1" x14ac:dyDescent="0.35">
      <c r="A11"/>
      <c r="B11"/>
      <c r="C11"/>
      <c r="D11"/>
      <c r="E11"/>
      <c r="F11" s="53"/>
      <c r="G11" s="53"/>
      <c r="H11" s="53"/>
      <c r="I11" s="179"/>
      <c r="J11" s="56"/>
      <c r="K11" s="7"/>
      <c r="L11" s="56"/>
      <c r="M11"/>
    </row>
    <row r="12" spans="1:17" s="16" customFormat="1" x14ac:dyDescent="0.35">
      <c r="A12" s="6" t="s">
        <v>30</v>
      </c>
      <c r="B12" s="116">
        <f>SUM(B7:B10)</f>
        <v>4742.09</v>
      </c>
      <c r="C12" s="7"/>
      <c r="D12" s="59"/>
      <c r="E12" s="19"/>
      <c r="F12" s="59"/>
      <c r="G12" s="7"/>
      <c r="H12" s="59"/>
      <c r="I12" s="179"/>
      <c r="J12" s="56"/>
      <c r="K12" s="7"/>
      <c r="L12" s="56"/>
      <c r="M12"/>
    </row>
    <row r="13" spans="1:17" x14ac:dyDescent="0.35">
      <c r="A13" s="18"/>
      <c r="D13" s="59"/>
      <c r="E13" s="19"/>
      <c r="H13" s="59"/>
      <c r="I13" s="20"/>
      <c r="J13" s="60"/>
      <c r="K13" s="20"/>
      <c r="L13" s="60"/>
      <c r="N13" s="17"/>
      <c r="O13" s="16"/>
    </row>
    <row r="14" spans="1:17" x14ac:dyDescent="0.35">
      <c r="A14" s="18"/>
      <c r="D14" s="59"/>
      <c r="E14" s="19"/>
      <c r="H14" s="59"/>
      <c r="I14" s="20"/>
      <c r="J14" s="60"/>
      <c r="K14" s="20"/>
      <c r="L14" s="60"/>
      <c r="N14" s="17"/>
      <c r="O14" s="16"/>
    </row>
    <row r="15" spans="1:17" x14ac:dyDescent="0.35">
      <c r="A15" s="61" t="s">
        <v>31</v>
      </c>
      <c r="B15" s="61"/>
      <c r="C15" s="61"/>
      <c r="D15" s="61"/>
      <c r="E15" s="61"/>
      <c r="F15" s="61"/>
      <c r="G15" s="61"/>
      <c r="H15" s="61"/>
      <c r="I15" s="61"/>
      <c r="J15" s="62"/>
      <c r="K15" s="61"/>
      <c r="L15" s="86">
        <f>SUM(D7:D10)*12</f>
        <v>0</v>
      </c>
      <c r="N15" s="17"/>
      <c r="O15" s="16"/>
    </row>
    <row r="16" spans="1:17" x14ac:dyDescent="0.35">
      <c r="N16" s="17"/>
      <c r="O16" s="16"/>
    </row>
    <row r="17" spans="1:21" ht="18.5" x14ac:dyDescent="0.45">
      <c r="A17" s="147" t="s">
        <v>32</v>
      </c>
      <c r="B17" s="148"/>
      <c r="C17" s="148"/>
      <c r="D17" s="148"/>
      <c r="E17" s="148"/>
      <c r="F17" s="166"/>
      <c r="G17" s="166"/>
      <c r="H17" s="166"/>
      <c r="I17" s="166"/>
      <c r="J17" s="148"/>
      <c r="K17" s="148"/>
      <c r="L17" s="149"/>
      <c r="N17" s="17"/>
      <c r="O17" s="16"/>
    </row>
    <row r="18" spans="1:21" ht="18.5" x14ac:dyDescent="0.45">
      <c r="A18" s="22"/>
      <c r="F18" s="23"/>
      <c r="G18" s="167" t="s">
        <v>19</v>
      </c>
      <c r="H18" s="168"/>
      <c r="L18" s="63"/>
      <c r="N18" s="17"/>
      <c r="O18" s="16"/>
    </row>
    <row r="19" spans="1:21" s="7" customFormat="1" ht="72.5" x14ac:dyDescent="0.35">
      <c r="A19" s="169" t="s">
        <v>33</v>
      </c>
      <c r="B19" s="169"/>
      <c r="C19" s="169"/>
      <c r="D19" s="169"/>
      <c r="F19" s="14" t="s">
        <v>34</v>
      </c>
      <c r="G19" s="14" t="s">
        <v>35</v>
      </c>
      <c r="H19" s="14" t="s">
        <v>36</v>
      </c>
      <c r="J19" s="170" t="s">
        <v>37</v>
      </c>
      <c r="K19" s="170"/>
      <c r="L19" s="170"/>
      <c r="N19" s="17"/>
      <c r="O19" s="16"/>
      <c r="P19"/>
      <c r="Q19"/>
      <c r="R19"/>
      <c r="S19"/>
      <c r="T19"/>
      <c r="U19"/>
    </row>
    <row r="20" spans="1:21" s="7" customFormat="1" ht="29.25" customHeight="1" x14ac:dyDescent="0.35">
      <c r="A20" s="151" t="s">
        <v>38</v>
      </c>
      <c r="B20" s="151"/>
      <c r="C20" s="151"/>
      <c r="D20" s="151"/>
      <c r="F20" s="64">
        <v>12</v>
      </c>
      <c r="G20" s="65">
        <v>185</v>
      </c>
      <c r="H20" s="55"/>
      <c r="J20" s="152">
        <f t="shared" ref="J20:J37" si="2">SUM(F20*G20*H20)</f>
        <v>0</v>
      </c>
      <c r="K20" s="152"/>
      <c r="L20" s="152"/>
      <c r="N20" s="17"/>
      <c r="O20" s="16"/>
      <c r="P20"/>
      <c r="Q20"/>
      <c r="R20"/>
      <c r="S20"/>
      <c r="T20"/>
      <c r="U20"/>
    </row>
    <row r="21" spans="1:21" s="7" customFormat="1" ht="29.25" customHeight="1" x14ac:dyDescent="0.35">
      <c r="A21" s="151" t="s">
        <v>39</v>
      </c>
      <c r="B21" s="151"/>
      <c r="C21" s="151"/>
      <c r="D21" s="151"/>
      <c r="E21"/>
      <c r="F21" s="64">
        <v>12</v>
      </c>
      <c r="G21" s="65">
        <v>740</v>
      </c>
      <c r="H21" s="55"/>
      <c r="I21"/>
      <c r="J21" s="152">
        <f t="shared" si="2"/>
        <v>0</v>
      </c>
      <c r="K21" s="152"/>
      <c r="L21" s="152"/>
      <c r="N21" s="17"/>
      <c r="O21" s="16"/>
      <c r="P21"/>
      <c r="Q21"/>
      <c r="R21"/>
      <c r="S21"/>
      <c r="T21"/>
      <c r="U21"/>
    </row>
    <row r="22" spans="1:21" ht="29.25" customHeight="1" x14ac:dyDescent="0.35">
      <c r="A22" s="151" t="s">
        <v>40</v>
      </c>
      <c r="B22" s="151"/>
      <c r="C22" s="151"/>
      <c r="D22" s="151"/>
      <c r="F22" s="64">
        <v>4</v>
      </c>
      <c r="G22" s="65">
        <v>699</v>
      </c>
      <c r="H22" s="55"/>
      <c r="J22" s="152">
        <f t="shared" si="2"/>
        <v>0</v>
      </c>
      <c r="K22" s="152"/>
      <c r="L22" s="152"/>
      <c r="N22" s="17"/>
      <c r="O22" s="16"/>
    </row>
    <row r="23" spans="1:21" ht="29.25" customHeight="1" x14ac:dyDescent="0.35">
      <c r="A23" s="151" t="s">
        <v>41</v>
      </c>
      <c r="B23" s="151"/>
      <c r="C23" s="151"/>
      <c r="D23" s="151"/>
      <c r="F23" s="64">
        <v>4</v>
      </c>
      <c r="G23" s="65">
        <v>2796</v>
      </c>
      <c r="H23" s="55"/>
      <c r="J23" s="152">
        <f t="shared" si="2"/>
        <v>0</v>
      </c>
      <c r="K23" s="152"/>
      <c r="L23" s="152"/>
      <c r="N23" s="17"/>
      <c r="O23" s="16"/>
    </row>
    <row r="24" spans="1:21" ht="29.25" customHeight="1" x14ac:dyDescent="0.35">
      <c r="A24" s="151" t="s">
        <v>42</v>
      </c>
      <c r="B24" s="151"/>
      <c r="C24" s="151"/>
      <c r="D24" s="151"/>
      <c r="F24" s="64">
        <v>4</v>
      </c>
      <c r="G24" s="65">
        <v>699</v>
      </c>
      <c r="H24" s="55"/>
      <c r="J24" s="152">
        <f t="shared" si="2"/>
        <v>0</v>
      </c>
      <c r="K24" s="152"/>
      <c r="L24" s="152"/>
      <c r="N24" s="17"/>
      <c r="O24" s="16"/>
    </row>
    <row r="25" spans="1:21" ht="29.25" customHeight="1" x14ac:dyDescent="0.35">
      <c r="A25" s="151" t="s">
        <v>43</v>
      </c>
      <c r="B25" s="151"/>
      <c r="C25" s="151"/>
      <c r="D25" s="151"/>
      <c r="F25" s="64">
        <v>12</v>
      </c>
      <c r="G25" s="65">
        <v>275</v>
      </c>
      <c r="H25" s="55"/>
      <c r="J25" s="152">
        <f t="shared" si="2"/>
        <v>0</v>
      </c>
      <c r="K25" s="152"/>
      <c r="L25" s="152"/>
      <c r="N25" s="17"/>
      <c r="O25" s="16"/>
    </row>
    <row r="26" spans="1:21" s="9" customFormat="1" ht="29.25" customHeight="1" x14ac:dyDescent="0.35">
      <c r="A26" s="151" t="s">
        <v>44</v>
      </c>
      <c r="B26" s="151"/>
      <c r="C26" s="151"/>
      <c r="D26" s="151"/>
      <c r="E26"/>
      <c r="F26" s="64">
        <v>12</v>
      </c>
      <c r="G26" s="65">
        <v>1100</v>
      </c>
      <c r="H26" s="55"/>
      <c r="I26"/>
      <c r="J26" s="152">
        <f t="shared" si="2"/>
        <v>0</v>
      </c>
      <c r="K26" s="152"/>
      <c r="L26" s="152"/>
    </row>
    <row r="27" spans="1:21" s="9" customFormat="1" ht="29.25" customHeight="1" x14ac:dyDescent="0.35">
      <c r="A27" s="151" t="s">
        <v>45</v>
      </c>
      <c r="B27" s="151"/>
      <c r="C27" s="151"/>
      <c r="D27" s="151"/>
      <c r="E27"/>
      <c r="F27" s="64">
        <v>12</v>
      </c>
      <c r="G27" s="65">
        <v>275</v>
      </c>
      <c r="H27" s="55"/>
      <c r="I27"/>
      <c r="J27" s="152">
        <f t="shared" si="2"/>
        <v>0</v>
      </c>
      <c r="K27" s="152"/>
      <c r="L27" s="152"/>
    </row>
    <row r="28" spans="1:21" s="9" customFormat="1" ht="29.25" customHeight="1" x14ac:dyDescent="0.35">
      <c r="A28" s="151" t="s">
        <v>46</v>
      </c>
      <c r="B28" s="151"/>
      <c r="C28" s="151"/>
      <c r="D28" s="151"/>
      <c r="E28"/>
      <c r="F28" s="64">
        <v>4</v>
      </c>
      <c r="G28" s="65">
        <v>682</v>
      </c>
      <c r="H28" s="55"/>
      <c r="I28"/>
      <c r="J28" s="152">
        <f t="shared" si="2"/>
        <v>0</v>
      </c>
      <c r="K28" s="152"/>
      <c r="L28" s="152"/>
    </row>
    <row r="29" spans="1:21" s="9" customFormat="1" ht="29.25" customHeight="1" x14ac:dyDescent="0.35">
      <c r="A29" s="151" t="s">
        <v>47</v>
      </c>
      <c r="B29" s="151"/>
      <c r="C29" s="151"/>
      <c r="D29" s="151"/>
      <c r="E29"/>
      <c r="F29" s="64">
        <v>4</v>
      </c>
      <c r="G29" s="65">
        <v>1054</v>
      </c>
      <c r="H29" s="55"/>
      <c r="I29"/>
      <c r="J29" s="152">
        <f t="shared" si="2"/>
        <v>0</v>
      </c>
      <c r="K29" s="152"/>
      <c r="L29" s="152"/>
    </row>
    <row r="30" spans="1:21" s="9" customFormat="1" ht="29.25" customHeight="1" x14ac:dyDescent="0.35">
      <c r="A30" s="151" t="s">
        <v>48</v>
      </c>
      <c r="B30" s="151"/>
      <c r="C30" s="151"/>
      <c r="D30" s="151"/>
      <c r="E30"/>
      <c r="F30" s="64">
        <v>4</v>
      </c>
      <c r="G30" s="65">
        <v>5280</v>
      </c>
      <c r="H30" s="55"/>
      <c r="I30"/>
      <c r="J30" s="152">
        <f t="shared" si="2"/>
        <v>0</v>
      </c>
      <c r="K30" s="152"/>
      <c r="L30" s="152"/>
    </row>
    <row r="31" spans="1:21" s="9" customFormat="1" ht="29.25" customHeight="1" x14ac:dyDescent="0.35">
      <c r="A31" s="151" t="s">
        <v>49</v>
      </c>
      <c r="B31" s="151"/>
      <c r="C31" s="151"/>
      <c r="D31" s="151"/>
      <c r="E31"/>
      <c r="F31" s="64">
        <v>4</v>
      </c>
      <c r="G31" s="65">
        <v>1320</v>
      </c>
      <c r="H31" s="55"/>
      <c r="I31"/>
      <c r="J31" s="152">
        <f t="shared" si="2"/>
        <v>0</v>
      </c>
      <c r="K31" s="152"/>
      <c r="L31" s="152"/>
    </row>
    <row r="32" spans="1:21" s="9" customFormat="1" ht="29.25" customHeight="1" x14ac:dyDescent="0.35">
      <c r="A32" s="151" t="s">
        <v>50</v>
      </c>
      <c r="B32" s="151"/>
      <c r="C32" s="151"/>
      <c r="D32" s="151"/>
      <c r="E32"/>
      <c r="F32" s="64">
        <v>1</v>
      </c>
      <c r="G32" s="113"/>
      <c r="H32" s="55"/>
      <c r="I32"/>
      <c r="J32" s="152">
        <f>SUM(F32*H32)</f>
        <v>0</v>
      </c>
      <c r="K32" s="152"/>
      <c r="L32" s="152"/>
    </row>
    <row r="33" spans="1:12" s="9" customFormat="1" ht="29.25" customHeight="1" x14ac:dyDescent="0.35">
      <c r="A33" s="151" t="s">
        <v>51</v>
      </c>
      <c r="B33" s="151"/>
      <c r="C33" s="151"/>
      <c r="D33" s="151"/>
      <c r="E33"/>
      <c r="F33" s="64">
        <v>1</v>
      </c>
      <c r="G33" s="114"/>
      <c r="H33" s="55"/>
      <c r="I33"/>
      <c r="J33" s="152">
        <f>SUM(F33*H33)</f>
        <v>0</v>
      </c>
      <c r="K33" s="152"/>
      <c r="L33" s="152"/>
    </row>
    <row r="34" spans="1:12" s="9" customFormat="1" ht="29.25" customHeight="1" x14ac:dyDescent="0.35">
      <c r="A34" s="151" t="s">
        <v>52</v>
      </c>
      <c r="B34" s="151"/>
      <c r="C34" s="151"/>
      <c r="D34" s="151"/>
      <c r="E34"/>
      <c r="F34" s="64">
        <v>1</v>
      </c>
      <c r="G34" s="66">
        <v>1814</v>
      </c>
      <c r="H34" s="55"/>
      <c r="I34"/>
      <c r="J34" s="152">
        <f t="shared" si="2"/>
        <v>0</v>
      </c>
      <c r="K34" s="152"/>
      <c r="L34" s="152"/>
    </row>
    <row r="35" spans="1:12" s="9" customFormat="1" ht="29.25" customHeight="1" x14ac:dyDescent="0.35">
      <c r="A35" s="151" t="s">
        <v>53</v>
      </c>
      <c r="B35" s="151"/>
      <c r="C35" s="151"/>
      <c r="D35" s="151"/>
      <c r="E35"/>
      <c r="F35" s="64">
        <v>1</v>
      </c>
      <c r="G35" s="66">
        <v>1562</v>
      </c>
      <c r="H35" s="55"/>
      <c r="I35"/>
      <c r="J35" s="152">
        <f t="shared" si="2"/>
        <v>0</v>
      </c>
      <c r="K35" s="152"/>
      <c r="L35" s="152"/>
    </row>
    <row r="36" spans="1:12" s="9" customFormat="1" ht="29.25" customHeight="1" x14ac:dyDescent="0.35">
      <c r="A36" s="151" t="s">
        <v>54</v>
      </c>
      <c r="B36" s="151"/>
      <c r="C36" s="151"/>
      <c r="D36" s="151"/>
      <c r="E36"/>
      <c r="F36" s="64">
        <v>1</v>
      </c>
      <c r="G36" s="66">
        <v>1320</v>
      </c>
      <c r="H36" s="55"/>
      <c r="I36"/>
      <c r="J36" s="152">
        <f t="shared" si="2"/>
        <v>0</v>
      </c>
      <c r="K36" s="152"/>
      <c r="L36" s="152"/>
    </row>
    <row r="37" spans="1:12" s="9" customFormat="1" ht="29.25" customHeight="1" x14ac:dyDescent="0.35">
      <c r="A37" s="151" t="s">
        <v>55</v>
      </c>
      <c r="B37" s="151"/>
      <c r="C37" s="151"/>
      <c r="D37" s="151"/>
      <c r="E37"/>
      <c r="F37" s="64">
        <v>1</v>
      </c>
      <c r="G37" s="66">
        <v>60</v>
      </c>
      <c r="H37" s="55"/>
      <c r="I37"/>
      <c r="J37" s="152">
        <f t="shared" si="2"/>
        <v>0</v>
      </c>
      <c r="K37" s="152"/>
      <c r="L37" s="152"/>
    </row>
    <row r="38" spans="1:12" s="9" customFormat="1" x14ac:dyDescent="0.35">
      <c r="A38" s="28"/>
      <c r="F38" s="67"/>
      <c r="H38" s="68"/>
      <c r="J38" s="69"/>
      <c r="K38" s="69"/>
      <c r="L38" s="69"/>
    </row>
    <row r="39" spans="1:12" x14ac:dyDescent="0.35">
      <c r="A39" s="150" t="s">
        <v>56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70">
        <f>SUM(J20:J37)</f>
        <v>0</v>
      </c>
    </row>
    <row r="40" spans="1:12" x14ac:dyDescent="0.35">
      <c r="A40" s="7"/>
      <c r="L40" s="71"/>
    </row>
    <row r="41" spans="1:12" ht="18.5" x14ac:dyDescent="0.45">
      <c r="A41" s="147" t="s">
        <v>57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9"/>
    </row>
    <row r="42" spans="1:12" s="7" customFormat="1" ht="43.5" x14ac:dyDescent="0.35">
      <c r="A42" s="155" t="s">
        <v>33</v>
      </c>
      <c r="B42" s="156"/>
      <c r="C42" s="156"/>
      <c r="D42" s="156"/>
      <c r="E42" s="156"/>
      <c r="F42" s="156"/>
      <c r="G42" s="157"/>
      <c r="H42" s="14" t="s">
        <v>34</v>
      </c>
      <c r="I42" s="72"/>
      <c r="J42" s="14" t="s">
        <v>58</v>
      </c>
      <c r="K42" s="72"/>
      <c r="L42" s="14" t="s">
        <v>37</v>
      </c>
    </row>
    <row r="43" spans="1:12" s="7" customFormat="1" ht="58.5" customHeight="1" x14ac:dyDescent="0.35">
      <c r="A43" s="163" t="s">
        <v>59</v>
      </c>
      <c r="B43" s="164"/>
      <c r="C43" s="164"/>
      <c r="D43" s="164"/>
      <c r="E43" s="164"/>
      <c r="F43" s="164"/>
      <c r="G43" s="165"/>
      <c r="H43" s="32">
        <v>1</v>
      </c>
      <c r="I43" s="72"/>
      <c r="J43" s="55"/>
      <c r="K43" s="58"/>
      <c r="L43" s="73">
        <f>SUM(H43*J43)</f>
        <v>0</v>
      </c>
    </row>
    <row r="44" spans="1:12" ht="58.5" customHeight="1" x14ac:dyDescent="0.35">
      <c r="A44" s="163" t="s">
        <v>60</v>
      </c>
      <c r="B44" s="164"/>
      <c r="C44" s="164"/>
      <c r="D44" s="164"/>
      <c r="E44" s="164"/>
      <c r="F44" s="164"/>
      <c r="G44" s="165"/>
      <c r="H44" s="74">
        <v>52</v>
      </c>
      <c r="I44" s="64"/>
      <c r="J44" s="55"/>
      <c r="K44" s="54"/>
      <c r="L44" s="73">
        <f t="shared" ref="L44:L45" si="3">SUM(H44*J44)</f>
        <v>0</v>
      </c>
    </row>
    <row r="45" spans="1:12" ht="58.5" customHeight="1" x14ac:dyDescent="0.35">
      <c r="A45" s="163" t="s">
        <v>61</v>
      </c>
      <c r="B45" s="164"/>
      <c r="C45" s="164"/>
      <c r="D45" s="164"/>
      <c r="E45" s="164"/>
      <c r="F45" s="164"/>
      <c r="G45" s="165"/>
      <c r="H45" s="74">
        <v>12</v>
      </c>
      <c r="I45" s="64"/>
      <c r="J45" s="55"/>
      <c r="K45" s="54"/>
      <c r="L45" s="73">
        <f t="shared" si="3"/>
        <v>0</v>
      </c>
    </row>
    <row r="46" spans="1:12" ht="18" customHeight="1" x14ac:dyDescent="0.35">
      <c r="A46" s="75"/>
      <c r="B46" s="75"/>
      <c r="C46" s="75"/>
      <c r="D46" s="75"/>
      <c r="E46" s="75"/>
      <c r="F46" s="75"/>
      <c r="G46" s="76"/>
      <c r="H46" s="77"/>
      <c r="I46" s="78"/>
      <c r="J46" s="79"/>
      <c r="K46" s="80"/>
      <c r="L46" s="81"/>
    </row>
    <row r="47" spans="1:12" x14ac:dyDescent="0.35">
      <c r="A47" s="39" t="s">
        <v>62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87">
        <f>SUM(L43:L45)</f>
        <v>0</v>
      </c>
    </row>
    <row r="49" spans="1:13" s="33" customFormat="1" ht="18.5" x14ac:dyDescent="0.45">
      <c r="A49" s="161" t="s">
        <v>63</v>
      </c>
      <c r="B49" s="162"/>
      <c r="C49" s="162"/>
      <c r="D49" s="162"/>
      <c r="E49" s="162"/>
      <c r="F49" s="162"/>
      <c r="G49" s="162"/>
      <c r="H49" s="162"/>
      <c r="I49" s="162"/>
      <c r="J49" s="82"/>
      <c r="K49" s="83"/>
      <c r="L49" s="88">
        <f>SUM(L15+L39+L47)</f>
        <v>0</v>
      </c>
    </row>
    <row r="50" spans="1:13" s="27" customFormat="1" x14ac:dyDescent="0.3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s="27" customFormat="1" x14ac:dyDescent="0.35">
      <c r="A51" s="153" t="s">
        <v>10</v>
      </c>
      <c r="B51" s="154"/>
      <c r="C51" s="144"/>
      <c r="D51" s="145"/>
      <c r="E51" s="145"/>
      <c r="F51" s="145"/>
      <c r="G51" s="145"/>
      <c r="H51" s="145"/>
      <c r="I51" s="145"/>
      <c r="J51" s="145"/>
      <c r="K51" s="145"/>
      <c r="L51" s="146"/>
      <c r="M51"/>
    </row>
    <row r="52" spans="1:13" s="27" customFormat="1" x14ac:dyDescent="0.35">
      <c r="A52" s="153" t="s">
        <v>11</v>
      </c>
      <c r="B52" s="154"/>
      <c r="C52" s="144"/>
      <c r="D52" s="145"/>
      <c r="E52" s="145"/>
      <c r="F52" s="145"/>
      <c r="G52" s="145"/>
      <c r="H52" s="145"/>
      <c r="I52" s="145"/>
      <c r="J52" s="145"/>
      <c r="K52" s="145"/>
      <c r="L52" s="146"/>
      <c r="M52"/>
    </row>
    <row r="53" spans="1:13" s="27" customFormat="1" x14ac:dyDescent="0.35">
      <c r="A53" s="153" t="s">
        <v>12</v>
      </c>
      <c r="B53" s="154"/>
      <c r="C53" s="158"/>
      <c r="D53" s="159"/>
      <c r="E53" s="159"/>
      <c r="F53" s="159"/>
      <c r="G53" s="159"/>
      <c r="H53" s="159"/>
      <c r="I53" s="159"/>
      <c r="J53" s="159"/>
      <c r="K53" s="159"/>
      <c r="L53" s="160"/>
      <c r="M53"/>
    </row>
    <row r="54" spans="1:13" s="27" customFormat="1" x14ac:dyDescent="0.35">
      <c r="A54" s="153" t="s">
        <v>13</v>
      </c>
      <c r="B54" s="154"/>
      <c r="C54" s="144"/>
      <c r="D54" s="145"/>
      <c r="E54" s="145"/>
      <c r="F54" s="145"/>
      <c r="G54" s="145"/>
      <c r="H54" s="145"/>
      <c r="I54" s="145"/>
      <c r="J54" s="145"/>
      <c r="K54" s="145"/>
      <c r="L54" s="146"/>
      <c r="M54"/>
    </row>
    <row r="55" spans="1:13" s="27" customFormat="1" x14ac:dyDescent="0.35">
      <c r="A55" s="153" t="s">
        <v>14</v>
      </c>
      <c r="B55" s="154"/>
      <c r="C55" s="144"/>
      <c r="D55" s="145"/>
      <c r="E55" s="145"/>
      <c r="F55" s="145"/>
      <c r="G55" s="145"/>
      <c r="H55" s="145"/>
      <c r="I55" s="145"/>
      <c r="J55" s="145"/>
      <c r="K55" s="145"/>
      <c r="L55" s="146"/>
      <c r="M55"/>
    </row>
    <row r="56" spans="1:13" s="27" customFormat="1" ht="49" customHeight="1" x14ac:dyDescent="0.35">
      <c r="A56" s="153" t="s">
        <v>15</v>
      </c>
      <c r="B56" s="154"/>
      <c r="C56" s="144"/>
      <c r="D56" s="145"/>
      <c r="E56" s="145"/>
      <c r="F56" s="145"/>
      <c r="G56" s="145"/>
      <c r="H56" s="145"/>
      <c r="I56" s="145"/>
      <c r="J56" s="145"/>
      <c r="K56" s="145"/>
      <c r="L56" s="146"/>
      <c r="M56"/>
    </row>
    <row r="57" spans="1:13" s="27" customFormat="1" x14ac:dyDescent="0.35">
      <c r="A57"/>
      <c r="B57"/>
      <c r="C57"/>
      <c r="D57"/>
      <c r="E57"/>
      <c r="F57"/>
      <c r="G57"/>
      <c r="H57"/>
      <c r="I57"/>
      <c r="J57"/>
      <c r="K57"/>
      <c r="L57"/>
      <c r="M57"/>
    </row>
  </sheetData>
  <sheetProtection algorithmName="SHA-512" hashValue="USEgBKNVPzs6PbZyjAf1tZOXYdcpHjoLDtRf+iJbizV3s1cf940nI2dQFXaNVDJzOBfZIkg5EP77xxzP3njDYw==" saltValue="0ZXe+OoWTAbBA4wBjyVqvw==" spinCount="100000" sheet="1" objects="1" scenarios="1"/>
  <mergeCells count="72">
    <mergeCell ref="A1:L1"/>
    <mergeCell ref="A4:L4"/>
    <mergeCell ref="B5:D5"/>
    <mergeCell ref="F5:H5"/>
    <mergeCell ref="I5:I12"/>
    <mergeCell ref="J5:L5"/>
    <mergeCell ref="J7:L7"/>
    <mergeCell ref="F6:H6"/>
    <mergeCell ref="F7:H7"/>
    <mergeCell ref="F8:H8"/>
    <mergeCell ref="F9:H9"/>
    <mergeCell ref="F10:H10"/>
    <mergeCell ref="J6:L6"/>
    <mergeCell ref="A27:D27"/>
    <mergeCell ref="J24:L24"/>
    <mergeCell ref="J23:L23"/>
    <mergeCell ref="J22:L22"/>
    <mergeCell ref="J21:L21"/>
    <mergeCell ref="J27:L27"/>
    <mergeCell ref="J26:L26"/>
    <mergeCell ref="J25:L25"/>
    <mergeCell ref="A22:D22"/>
    <mergeCell ref="A23:D23"/>
    <mergeCell ref="A24:D24"/>
    <mergeCell ref="A25:D25"/>
    <mergeCell ref="A26:D26"/>
    <mergeCell ref="A17:L17"/>
    <mergeCell ref="G18:H18"/>
    <mergeCell ref="A19:D19"/>
    <mergeCell ref="A20:D20"/>
    <mergeCell ref="A21:D21"/>
    <mergeCell ref="J20:L20"/>
    <mergeCell ref="J19:L19"/>
    <mergeCell ref="A28:D28"/>
    <mergeCell ref="J34:L34"/>
    <mergeCell ref="J33:L33"/>
    <mergeCell ref="J32:L32"/>
    <mergeCell ref="J31:L31"/>
    <mergeCell ref="J30:L30"/>
    <mergeCell ref="J29:L29"/>
    <mergeCell ref="J28:L28"/>
    <mergeCell ref="A29:D29"/>
    <mergeCell ref="A30:D30"/>
    <mergeCell ref="A31:D31"/>
    <mergeCell ref="A32:D32"/>
    <mergeCell ref="A55:B55"/>
    <mergeCell ref="C55:L55"/>
    <mergeCell ref="A56:B56"/>
    <mergeCell ref="C56:L56"/>
    <mergeCell ref="A42:G42"/>
    <mergeCell ref="A52:B52"/>
    <mergeCell ref="C52:L52"/>
    <mergeCell ref="A53:B53"/>
    <mergeCell ref="C53:L53"/>
    <mergeCell ref="A54:B54"/>
    <mergeCell ref="C54:L54"/>
    <mergeCell ref="A49:I49"/>
    <mergeCell ref="A44:G44"/>
    <mergeCell ref="A45:G45"/>
    <mergeCell ref="A43:G43"/>
    <mergeCell ref="A51:B51"/>
    <mergeCell ref="C51:L51"/>
    <mergeCell ref="A41:L41"/>
    <mergeCell ref="A39:K39"/>
    <mergeCell ref="A33:D33"/>
    <mergeCell ref="A34:D34"/>
    <mergeCell ref="A36:D36"/>
    <mergeCell ref="A35:D35"/>
    <mergeCell ref="A37:D37"/>
    <mergeCell ref="J37:L37"/>
    <mergeCell ref="J36:L36"/>
    <mergeCell ref="J35:L35"/>
  </mergeCells>
  <dataValidations count="2">
    <dataValidation type="custom" allowBlank="1" showInputMessage="1" showErrorMessage="1" errorTitle="onjuiste gegevensinvoer" error="maximaal twee cijfers achter de komma invoeren" promptTitle="validatie" prompt="maximaal twee cijfers achter de komma" sqref="J46" xr:uid="{00000000-0002-0000-0100-000000000000}">
      <formula1>J46=ROUND(J46,2)</formula1>
    </dataValidation>
    <dataValidation type="custom" allowBlank="1" showInputMessage="1" showErrorMessage="1" errorTitle="onjuiste gegevensinvoer" error="maximaal vier cijfers achter de komma invoeren" promptTitle="validatie" prompt="maximaal vier cijfers achter de komma" sqref="J43:J45 H20:H37 C7:C10" xr:uid="{00000000-0002-0000-0100-000001000000}">
      <formula1>C7=ROUND(C7,4)</formula1>
    </dataValidation>
  </dataValidations>
  <pageMargins left="0.7" right="0.7" top="0.75" bottom="0.75" header="0.3" footer="0.3"/>
  <pageSetup paperSize="9" scale="3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0"/>
  <sheetViews>
    <sheetView zoomScaleNormal="100" workbookViewId="0">
      <selection activeCell="D14" sqref="D14"/>
    </sheetView>
  </sheetViews>
  <sheetFormatPr defaultRowHeight="14.5" x14ac:dyDescent="0.35"/>
  <cols>
    <col min="1" max="1" width="45.453125" customWidth="1"/>
    <col min="2" max="2" width="9.81640625" bestFit="1" customWidth="1"/>
    <col min="3" max="4" width="12.81640625" customWidth="1"/>
    <col min="5" max="5" width="3.54296875" customWidth="1"/>
    <col min="6" max="6" width="12.54296875" customWidth="1"/>
    <col min="7" max="7" width="13.54296875" customWidth="1"/>
    <col min="8" max="8" width="12.81640625" customWidth="1"/>
    <col min="9" max="9" width="2.453125" customWidth="1"/>
    <col min="10" max="10" width="25.453125" customWidth="1"/>
    <col min="11" max="11" width="2.54296875" customWidth="1"/>
    <col min="12" max="12" width="24.1796875" customWidth="1"/>
    <col min="14" max="14" width="11.54296875" bestFit="1" customWidth="1"/>
  </cols>
  <sheetData>
    <row r="1" spans="1:17" ht="23.5" x14ac:dyDescent="0.35">
      <c r="A1" s="204" t="s">
        <v>64</v>
      </c>
      <c r="B1" s="204"/>
      <c r="C1" s="204"/>
      <c r="D1" s="204"/>
      <c r="E1" s="204"/>
      <c r="F1" s="205"/>
      <c r="G1" s="205"/>
      <c r="H1" s="205"/>
      <c r="I1" s="205"/>
      <c r="J1" s="205"/>
      <c r="K1" s="204"/>
      <c r="L1" s="204"/>
    </row>
    <row r="2" spans="1:17" ht="23.5" x14ac:dyDescent="0.35">
      <c r="A2" s="89"/>
      <c r="B2" s="43"/>
      <c r="C2" s="43"/>
      <c r="D2" s="43"/>
      <c r="E2" s="43"/>
      <c r="F2" s="90"/>
      <c r="G2" s="91"/>
      <c r="H2" s="92"/>
      <c r="I2" s="42"/>
      <c r="J2" s="42"/>
      <c r="K2" s="43"/>
      <c r="L2" s="43"/>
      <c r="N2" s="9"/>
    </row>
    <row r="3" spans="1:17" ht="15" customHeight="1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N3" s="9"/>
    </row>
    <row r="4" spans="1:17" ht="18.5" x14ac:dyDescent="0.35">
      <c r="A4" s="206" t="s">
        <v>17</v>
      </c>
      <c r="B4" s="207"/>
      <c r="C4" s="207"/>
      <c r="D4" s="207"/>
      <c r="E4" s="207"/>
      <c r="F4" s="207"/>
      <c r="G4" s="207"/>
      <c r="H4" s="207"/>
      <c r="I4" s="207"/>
      <c r="J4" s="208"/>
      <c r="K4" s="208"/>
      <c r="L4" s="209"/>
      <c r="N4" s="9"/>
    </row>
    <row r="5" spans="1:17" s="7" customFormat="1" ht="33.75" customHeight="1" x14ac:dyDescent="0.35">
      <c r="A5" s="93"/>
      <c r="B5" s="210" t="s">
        <v>19</v>
      </c>
      <c r="C5" s="210"/>
      <c r="D5" s="210"/>
      <c r="E5" s="94"/>
      <c r="F5" s="211" t="s">
        <v>20</v>
      </c>
      <c r="G5" s="212"/>
      <c r="H5" s="213"/>
      <c r="I5" s="214"/>
      <c r="J5" s="216"/>
      <c r="K5" s="216"/>
      <c r="L5" s="216"/>
      <c r="N5" s="9"/>
    </row>
    <row r="6" spans="1:17" s="7" customFormat="1" ht="43.5" x14ac:dyDescent="0.35">
      <c r="A6" s="95" t="s">
        <v>21</v>
      </c>
      <c r="B6" s="85" t="s">
        <v>22</v>
      </c>
      <c r="C6" s="85" t="s">
        <v>23</v>
      </c>
      <c r="D6" s="85" t="s">
        <v>24</v>
      </c>
      <c r="E6" s="94"/>
      <c r="F6" s="211" t="s">
        <v>23</v>
      </c>
      <c r="G6" s="212"/>
      <c r="H6" s="213"/>
      <c r="I6" s="214"/>
      <c r="J6" s="96"/>
      <c r="K6" s="215"/>
      <c r="L6" s="96"/>
      <c r="N6" s="12"/>
    </row>
    <row r="7" spans="1:17" x14ac:dyDescent="0.35">
      <c r="A7" s="97" t="s">
        <v>25</v>
      </c>
      <c r="B7" s="97">
        <v>4728.87</v>
      </c>
      <c r="C7" s="98"/>
      <c r="D7" s="48">
        <f>SUM(B7*C7)</f>
        <v>0</v>
      </c>
      <c r="E7" s="94"/>
      <c r="F7" s="217">
        <f>SUM(C7*0.35)</f>
        <v>0</v>
      </c>
      <c r="G7" s="218"/>
      <c r="H7" s="219"/>
      <c r="I7" s="214"/>
      <c r="J7" s="37"/>
      <c r="K7" s="215"/>
      <c r="L7" s="37"/>
      <c r="N7" s="17"/>
      <c r="O7" s="15"/>
      <c r="P7" s="16"/>
      <c r="Q7" s="16"/>
    </row>
    <row r="8" spans="1:17" x14ac:dyDescent="0.35">
      <c r="A8" s="97" t="s">
        <v>65</v>
      </c>
      <c r="B8" s="97">
        <v>90.83</v>
      </c>
      <c r="C8" s="98"/>
      <c r="D8" s="48">
        <f t="shared" ref="D8:D12" si="0">SUM(B8*C8)</f>
        <v>0</v>
      </c>
      <c r="E8" s="94"/>
      <c r="F8" s="217">
        <f t="shared" ref="F8:F12" si="1">SUM(C8*0.35)</f>
        <v>0</v>
      </c>
      <c r="G8" s="218"/>
      <c r="H8" s="219"/>
      <c r="I8" s="214"/>
      <c r="J8" s="37"/>
      <c r="K8" s="215"/>
      <c r="L8" s="37"/>
      <c r="N8" s="17"/>
    </row>
    <row r="9" spans="1:17" x14ac:dyDescent="0.35">
      <c r="A9" s="97" t="s">
        <v>26</v>
      </c>
      <c r="B9" s="97">
        <v>367.36</v>
      </c>
      <c r="C9" s="98"/>
      <c r="D9" s="48">
        <f t="shared" si="0"/>
        <v>0</v>
      </c>
      <c r="E9" s="94"/>
      <c r="F9" s="217">
        <f t="shared" si="1"/>
        <v>0</v>
      </c>
      <c r="G9" s="218"/>
      <c r="H9" s="219"/>
      <c r="I9" s="214"/>
      <c r="J9" s="37"/>
      <c r="K9" s="215"/>
      <c r="L9" s="37"/>
      <c r="N9" s="17"/>
      <c r="O9" s="16"/>
    </row>
    <row r="10" spans="1:17" x14ac:dyDescent="0.35">
      <c r="A10" s="97" t="s">
        <v>27</v>
      </c>
      <c r="B10" s="97">
        <v>857</v>
      </c>
      <c r="C10" s="98"/>
      <c r="D10" s="48">
        <f t="shared" si="0"/>
        <v>0</v>
      </c>
      <c r="E10" s="94"/>
      <c r="F10" s="217">
        <f t="shared" si="1"/>
        <v>0</v>
      </c>
      <c r="G10" s="218"/>
      <c r="H10" s="219"/>
      <c r="I10" s="214"/>
      <c r="J10" s="37"/>
      <c r="K10" s="215"/>
      <c r="L10" s="37"/>
      <c r="N10" s="17"/>
      <c r="O10" s="16"/>
      <c r="P10" s="16"/>
    </row>
    <row r="11" spans="1:17" s="16" customFormat="1" x14ac:dyDescent="0.35">
      <c r="A11" s="97" t="s">
        <v>28</v>
      </c>
      <c r="B11" s="97">
        <v>129.9</v>
      </c>
      <c r="C11" s="98"/>
      <c r="D11" s="48">
        <f t="shared" si="0"/>
        <v>0</v>
      </c>
      <c r="E11" s="94"/>
      <c r="F11" s="217">
        <f t="shared" si="1"/>
        <v>0</v>
      </c>
      <c r="G11" s="218"/>
      <c r="H11" s="219"/>
      <c r="I11" s="214"/>
      <c r="J11" s="37"/>
      <c r="K11" s="215"/>
      <c r="L11" s="37"/>
      <c r="M11"/>
    </row>
    <row r="12" spans="1:17" s="16" customFormat="1" x14ac:dyDescent="0.35">
      <c r="A12" s="97" t="s">
        <v>29</v>
      </c>
      <c r="B12" s="97">
        <v>1156.21</v>
      </c>
      <c r="C12" s="98"/>
      <c r="D12" s="48">
        <f t="shared" si="0"/>
        <v>0</v>
      </c>
      <c r="E12" s="94"/>
      <c r="F12" s="217">
        <f t="shared" si="1"/>
        <v>0</v>
      </c>
      <c r="G12" s="218"/>
      <c r="H12" s="220"/>
      <c r="I12" s="214"/>
      <c r="J12" s="37"/>
      <c r="K12" s="215"/>
      <c r="L12" s="37"/>
      <c r="M12"/>
    </row>
    <row r="13" spans="1:17" s="16" customFormat="1" x14ac:dyDescent="0.35">
      <c r="A13" s="27"/>
      <c r="B13" s="27"/>
      <c r="C13" s="27"/>
      <c r="D13" s="27"/>
      <c r="E13" s="27"/>
      <c r="F13" s="27"/>
      <c r="G13" s="27"/>
      <c r="H13" s="91"/>
      <c r="I13" s="215"/>
      <c r="J13" s="37"/>
      <c r="K13" s="215"/>
      <c r="L13" s="37"/>
      <c r="M13"/>
    </row>
    <row r="14" spans="1:17" s="16" customFormat="1" x14ac:dyDescent="0.35">
      <c r="A14" s="40" t="s">
        <v>30</v>
      </c>
      <c r="B14" s="99">
        <f>SUM(B7:B12)</f>
        <v>7330.1699999999992</v>
      </c>
      <c r="C14" s="24"/>
      <c r="D14" s="100"/>
      <c r="E14" s="101"/>
      <c r="F14" s="100"/>
      <c r="G14" s="24"/>
      <c r="H14" s="100"/>
      <c r="I14" s="215"/>
      <c r="J14" s="37"/>
      <c r="K14" s="215"/>
      <c r="L14" s="37"/>
      <c r="M14"/>
    </row>
    <row r="15" spans="1:17" s="16" customFormat="1" x14ac:dyDescent="0.35">
      <c r="A15" s="24"/>
      <c r="B15" s="24"/>
      <c r="C15" s="24"/>
      <c r="D15" s="24"/>
      <c r="E15" s="24"/>
      <c r="F15" s="24"/>
      <c r="G15" s="24"/>
      <c r="H15" s="24"/>
      <c r="I15" s="215"/>
      <c r="J15" s="37"/>
      <c r="K15" s="215"/>
      <c r="L15" s="37"/>
      <c r="M15" s="7"/>
    </row>
    <row r="16" spans="1:17" x14ac:dyDescent="0.35">
      <c r="A16" s="102" t="s">
        <v>66</v>
      </c>
      <c r="B16" s="102"/>
      <c r="C16" s="102"/>
      <c r="D16" s="102"/>
      <c r="E16" s="102"/>
      <c r="F16" s="102"/>
      <c r="G16" s="102"/>
      <c r="H16" s="102"/>
      <c r="I16" s="102"/>
      <c r="J16" s="103"/>
      <c r="K16" s="102"/>
      <c r="L16" s="109">
        <f>SUM(D7:D12)*12</f>
        <v>0</v>
      </c>
      <c r="N16" s="17"/>
      <c r="O16" s="16"/>
    </row>
    <row r="17" spans="1:21" x14ac:dyDescent="0.3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N17" s="17"/>
      <c r="O17" s="16"/>
    </row>
    <row r="18" spans="1:21" ht="18.5" x14ac:dyDescent="0.35">
      <c r="A18" s="198" t="s">
        <v>32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N18" s="17"/>
      <c r="O18" s="16"/>
    </row>
    <row r="19" spans="1:21" ht="18.5" x14ac:dyDescent="0.35">
      <c r="A19" s="104"/>
      <c r="B19" s="27"/>
      <c r="C19" s="27"/>
      <c r="D19" s="27"/>
      <c r="E19" s="27"/>
      <c r="F19" s="105"/>
      <c r="G19" s="199" t="s">
        <v>67</v>
      </c>
      <c r="H19" s="200"/>
      <c r="I19" s="27"/>
      <c r="J19" s="27"/>
      <c r="K19" s="27"/>
      <c r="L19" s="106"/>
      <c r="N19" s="17"/>
      <c r="O19" s="16"/>
    </row>
    <row r="20" spans="1:21" s="7" customFormat="1" ht="72.5" x14ac:dyDescent="0.35">
      <c r="A20" s="203" t="s">
        <v>33</v>
      </c>
      <c r="B20" s="203"/>
      <c r="C20" s="203"/>
      <c r="D20" s="203"/>
      <c r="E20" s="24"/>
      <c r="F20" s="85" t="s">
        <v>34</v>
      </c>
      <c r="G20" s="85" t="s">
        <v>68</v>
      </c>
      <c r="H20" s="85" t="s">
        <v>36</v>
      </c>
      <c r="I20" s="24"/>
      <c r="J20" s="202" t="s">
        <v>37</v>
      </c>
      <c r="K20" s="202"/>
      <c r="L20" s="202"/>
      <c r="N20" s="17"/>
      <c r="O20" s="16"/>
      <c r="P20"/>
      <c r="Q20"/>
      <c r="R20"/>
      <c r="S20"/>
      <c r="T20"/>
      <c r="U20"/>
    </row>
    <row r="21" spans="1:21" s="7" customFormat="1" ht="33" customHeight="1" x14ac:dyDescent="0.35">
      <c r="A21" s="196" t="s">
        <v>69</v>
      </c>
      <c r="B21" s="196"/>
      <c r="C21" s="196"/>
      <c r="D21" s="196"/>
      <c r="E21" s="24"/>
      <c r="F21" s="25">
        <v>12</v>
      </c>
      <c r="G21" s="26">
        <v>484</v>
      </c>
      <c r="H21" s="107"/>
      <c r="I21" s="24"/>
      <c r="J21" s="201">
        <f t="shared" ref="J21:J28" si="2">SUM(F21*G21*H21)</f>
        <v>0</v>
      </c>
      <c r="K21" s="201"/>
      <c r="L21" s="201"/>
      <c r="N21" s="17"/>
      <c r="O21" s="16"/>
      <c r="P21"/>
      <c r="Q21"/>
      <c r="R21"/>
      <c r="S21"/>
      <c r="T21"/>
      <c r="U21"/>
    </row>
    <row r="22" spans="1:21" s="7" customFormat="1" ht="33" customHeight="1" x14ac:dyDescent="0.35">
      <c r="A22" s="196" t="s">
        <v>70</v>
      </c>
      <c r="B22" s="196"/>
      <c r="C22" s="196"/>
      <c r="D22" s="196"/>
      <c r="E22" s="27"/>
      <c r="F22" s="25">
        <v>12</v>
      </c>
      <c r="G22" s="26">
        <v>303</v>
      </c>
      <c r="H22" s="107"/>
      <c r="I22" s="27"/>
      <c r="J22" s="201">
        <f t="shared" si="2"/>
        <v>0</v>
      </c>
      <c r="K22" s="201"/>
      <c r="L22" s="201"/>
      <c r="N22" s="17"/>
      <c r="O22" s="16"/>
      <c r="P22"/>
      <c r="Q22"/>
      <c r="R22"/>
      <c r="S22"/>
      <c r="T22"/>
      <c r="U22"/>
    </row>
    <row r="23" spans="1:21" ht="33" customHeight="1" x14ac:dyDescent="0.35">
      <c r="A23" s="196" t="s">
        <v>71</v>
      </c>
      <c r="B23" s="196"/>
      <c r="C23" s="196"/>
      <c r="D23" s="196"/>
      <c r="E23" s="27"/>
      <c r="F23" s="25">
        <v>4</v>
      </c>
      <c r="G23" s="26">
        <v>1782</v>
      </c>
      <c r="H23" s="107"/>
      <c r="I23" s="27"/>
      <c r="J23" s="201">
        <f t="shared" si="2"/>
        <v>0</v>
      </c>
      <c r="K23" s="201"/>
      <c r="L23" s="201"/>
      <c r="N23" s="17"/>
      <c r="O23" s="16"/>
    </row>
    <row r="24" spans="1:21" ht="33" customHeight="1" x14ac:dyDescent="0.35">
      <c r="A24" s="196" t="s">
        <v>72</v>
      </c>
      <c r="B24" s="196"/>
      <c r="C24" s="196"/>
      <c r="D24" s="196"/>
      <c r="E24" s="27"/>
      <c r="F24" s="25">
        <v>4</v>
      </c>
      <c r="G24" s="26">
        <v>1585</v>
      </c>
      <c r="H24" s="107"/>
      <c r="I24" s="27"/>
      <c r="J24" s="201">
        <f t="shared" si="2"/>
        <v>0</v>
      </c>
      <c r="K24" s="201"/>
      <c r="L24" s="201"/>
      <c r="N24" s="17"/>
      <c r="O24" s="16"/>
    </row>
    <row r="25" spans="1:21" ht="33" customHeight="1" x14ac:dyDescent="0.35">
      <c r="A25" s="196" t="s">
        <v>73</v>
      </c>
      <c r="B25" s="196"/>
      <c r="C25" s="196"/>
      <c r="D25" s="196"/>
      <c r="E25" s="27"/>
      <c r="F25" s="25">
        <v>4</v>
      </c>
      <c r="G25" s="26">
        <v>784</v>
      </c>
      <c r="H25" s="107"/>
      <c r="I25" s="27"/>
      <c r="J25" s="201">
        <f t="shared" si="2"/>
        <v>0</v>
      </c>
      <c r="K25" s="201"/>
      <c r="L25" s="201"/>
      <c r="N25" s="17"/>
      <c r="O25" s="16"/>
    </row>
    <row r="26" spans="1:21" ht="33" customHeight="1" x14ac:dyDescent="0.35">
      <c r="A26" s="196" t="s">
        <v>74</v>
      </c>
      <c r="B26" s="196"/>
      <c r="C26" s="196"/>
      <c r="D26" s="196"/>
      <c r="E26" s="27"/>
      <c r="F26" s="25">
        <v>4</v>
      </c>
      <c r="G26" s="26">
        <v>4284</v>
      </c>
      <c r="H26" s="107"/>
      <c r="I26" s="27"/>
      <c r="J26" s="201">
        <f t="shared" si="2"/>
        <v>0</v>
      </c>
      <c r="K26" s="201"/>
      <c r="L26" s="201"/>
      <c r="N26" s="17"/>
      <c r="O26" s="16"/>
    </row>
    <row r="27" spans="1:21" s="9" customFormat="1" ht="33" customHeight="1" x14ac:dyDescent="0.35">
      <c r="A27" s="196" t="s">
        <v>75</v>
      </c>
      <c r="B27" s="196"/>
      <c r="C27" s="196"/>
      <c r="D27" s="196"/>
      <c r="E27" s="27"/>
      <c r="F27" s="25">
        <v>4</v>
      </c>
      <c r="G27" s="26">
        <v>30</v>
      </c>
      <c r="H27" s="107"/>
      <c r="I27" s="27"/>
      <c r="J27" s="201">
        <f t="shared" si="2"/>
        <v>0</v>
      </c>
      <c r="K27" s="201"/>
      <c r="L27" s="201"/>
    </row>
    <row r="28" spans="1:21" s="9" customFormat="1" ht="33" customHeight="1" x14ac:dyDescent="0.35">
      <c r="A28" s="196" t="s">
        <v>76</v>
      </c>
      <c r="B28" s="196"/>
      <c r="C28" s="196"/>
      <c r="D28" s="196"/>
      <c r="E28" s="27"/>
      <c r="F28" s="25">
        <v>4</v>
      </c>
      <c r="G28" s="26">
        <v>54</v>
      </c>
      <c r="H28" s="107"/>
      <c r="I28" s="27"/>
      <c r="J28" s="201">
        <f t="shared" si="2"/>
        <v>0</v>
      </c>
      <c r="K28" s="201"/>
      <c r="L28" s="201"/>
    </row>
    <row r="29" spans="1:21" ht="15" customHeight="1" x14ac:dyDescent="0.35">
      <c r="A29" s="29"/>
      <c r="B29" s="30"/>
      <c r="C29" s="29"/>
      <c r="D29" s="29"/>
      <c r="E29" s="29"/>
      <c r="F29" s="29"/>
      <c r="G29" s="27"/>
      <c r="H29" s="31"/>
      <c r="I29" s="27"/>
      <c r="J29" s="36"/>
      <c r="K29" s="36"/>
      <c r="L29" s="21"/>
    </row>
    <row r="30" spans="1:21" x14ac:dyDescent="0.35">
      <c r="A30" s="197" t="s">
        <v>56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08">
        <f>SUM(J21:J28)</f>
        <v>0</v>
      </c>
    </row>
    <row r="31" spans="1:21" s="5" customFormat="1" x14ac:dyDescent="0.3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21" s="33" customFormat="1" ht="18.5" x14ac:dyDescent="0.45">
      <c r="A32" s="194" t="s">
        <v>77</v>
      </c>
      <c r="B32" s="195"/>
      <c r="C32" s="195"/>
      <c r="D32" s="195"/>
      <c r="E32" s="195"/>
      <c r="F32" s="195"/>
      <c r="G32" s="195"/>
      <c r="H32" s="195"/>
      <c r="I32" s="195"/>
      <c r="J32" s="110"/>
      <c r="K32" s="111"/>
      <c r="L32" s="112">
        <f>SUM(L16+L30)</f>
        <v>0</v>
      </c>
    </row>
    <row r="33" spans="1:12" s="27" customFormat="1" x14ac:dyDescent="0.35"/>
    <row r="34" spans="1:12" s="27" customFormat="1" x14ac:dyDescent="0.35">
      <c r="A34" s="186" t="s">
        <v>10</v>
      </c>
      <c r="B34" s="187"/>
      <c r="C34" s="188"/>
      <c r="D34" s="189"/>
      <c r="E34" s="189"/>
      <c r="F34" s="189"/>
      <c r="G34" s="189"/>
      <c r="H34" s="189"/>
      <c r="I34" s="189"/>
      <c r="J34" s="189"/>
      <c r="K34" s="189"/>
      <c r="L34" s="190"/>
    </row>
    <row r="35" spans="1:12" s="27" customFormat="1" x14ac:dyDescent="0.35">
      <c r="A35" s="186" t="s">
        <v>11</v>
      </c>
      <c r="B35" s="187"/>
      <c r="C35" s="188"/>
      <c r="D35" s="189"/>
      <c r="E35" s="189"/>
      <c r="F35" s="189"/>
      <c r="G35" s="189"/>
      <c r="H35" s="189"/>
      <c r="I35" s="189"/>
      <c r="J35" s="189"/>
      <c r="K35" s="189"/>
      <c r="L35" s="190"/>
    </row>
    <row r="36" spans="1:12" s="27" customFormat="1" x14ac:dyDescent="0.35">
      <c r="A36" s="186" t="s">
        <v>12</v>
      </c>
      <c r="B36" s="187"/>
      <c r="C36" s="191"/>
      <c r="D36" s="192"/>
      <c r="E36" s="192"/>
      <c r="F36" s="192"/>
      <c r="G36" s="192"/>
      <c r="H36" s="192"/>
      <c r="I36" s="192"/>
      <c r="J36" s="192"/>
      <c r="K36" s="192"/>
      <c r="L36" s="193"/>
    </row>
    <row r="37" spans="1:12" s="27" customFormat="1" x14ac:dyDescent="0.35">
      <c r="A37" s="186" t="s">
        <v>13</v>
      </c>
      <c r="B37" s="187"/>
      <c r="C37" s="188"/>
      <c r="D37" s="189"/>
      <c r="E37" s="189"/>
      <c r="F37" s="189"/>
      <c r="G37" s="189"/>
      <c r="H37" s="189"/>
      <c r="I37" s="189"/>
      <c r="J37" s="189"/>
      <c r="K37" s="189"/>
      <c r="L37" s="190"/>
    </row>
    <row r="38" spans="1:12" s="27" customFormat="1" x14ac:dyDescent="0.35">
      <c r="A38" s="186" t="s">
        <v>14</v>
      </c>
      <c r="B38" s="187"/>
      <c r="C38" s="188"/>
      <c r="D38" s="189"/>
      <c r="E38" s="189"/>
      <c r="F38" s="189"/>
      <c r="G38" s="189"/>
      <c r="H38" s="189"/>
      <c r="I38" s="189"/>
      <c r="J38" s="189"/>
      <c r="K38" s="189"/>
      <c r="L38" s="190"/>
    </row>
    <row r="39" spans="1:12" s="27" customFormat="1" ht="49" customHeight="1" x14ac:dyDescent="0.35">
      <c r="A39" s="186" t="s">
        <v>15</v>
      </c>
      <c r="B39" s="187"/>
      <c r="C39" s="188"/>
      <c r="D39" s="189"/>
      <c r="E39" s="189"/>
      <c r="F39" s="189"/>
      <c r="G39" s="189"/>
      <c r="H39" s="189"/>
      <c r="I39" s="189"/>
      <c r="J39" s="189"/>
      <c r="K39" s="189"/>
      <c r="L39" s="190"/>
    </row>
    <row r="40" spans="1:12" s="27" customFormat="1" x14ac:dyDescent="0.35"/>
  </sheetData>
  <sheetProtection algorithmName="SHA-512" hashValue="Yk67k6/gNcnDyMhL6CXwV36Fde4pDw5I+nMqyBxRI6ohTL61oTFhAPe6WI380BL9GBPD81V/i4RTGt12lP47IA==" saltValue="RahSNUY2PQJQEQpke+UzrQ==" spinCount="100000" sheet="1" objects="1" scenarios="1"/>
  <mergeCells count="48">
    <mergeCell ref="A24:D24"/>
    <mergeCell ref="J28:L28"/>
    <mergeCell ref="J27:L27"/>
    <mergeCell ref="J26:L26"/>
    <mergeCell ref="J25:L25"/>
    <mergeCell ref="J24:L24"/>
    <mergeCell ref="A1:L1"/>
    <mergeCell ref="A4:L4"/>
    <mergeCell ref="B5:D5"/>
    <mergeCell ref="F5:H5"/>
    <mergeCell ref="I5:I15"/>
    <mergeCell ref="J5:L5"/>
    <mergeCell ref="K6:K15"/>
    <mergeCell ref="F6:H6"/>
    <mergeCell ref="F7:H7"/>
    <mergeCell ref="F8:H8"/>
    <mergeCell ref="F9:H9"/>
    <mergeCell ref="F10:H10"/>
    <mergeCell ref="F11:H11"/>
    <mergeCell ref="F12:H12"/>
    <mergeCell ref="A18:L18"/>
    <mergeCell ref="G19:H19"/>
    <mergeCell ref="A21:D21"/>
    <mergeCell ref="A22:D22"/>
    <mergeCell ref="A23:D23"/>
    <mergeCell ref="J23:L23"/>
    <mergeCell ref="J22:L22"/>
    <mergeCell ref="J21:L21"/>
    <mergeCell ref="J20:L20"/>
    <mergeCell ref="A20:D20"/>
    <mergeCell ref="A32:I32"/>
    <mergeCell ref="A25:D25"/>
    <mergeCell ref="A26:D26"/>
    <mergeCell ref="A27:D27"/>
    <mergeCell ref="A28:D28"/>
    <mergeCell ref="A30:K30"/>
    <mergeCell ref="C34:L34"/>
    <mergeCell ref="A35:B35"/>
    <mergeCell ref="C35:L35"/>
    <mergeCell ref="A36:B36"/>
    <mergeCell ref="C36:L36"/>
    <mergeCell ref="A34:B34"/>
    <mergeCell ref="A37:B37"/>
    <mergeCell ref="C37:L37"/>
    <mergeCell ref="A38:B38"/>
    <mergeCell ref="C38:L38"/>
    <mergeCell ref="A39:B39"/>
    <mergeCell ref="C39:L39"/>
  </mergeCells>
  <dataValidations xWindow="333" yWindow="526" count="3">
    <dataValidation type="custom" allowBlank="1" showInputMessage="1" showErrorMessage="1" errorTitle="onjuiste gegevensinvoer" error="maximaal twee cijfers achter de komma invoeren" promptTitle="validatie" prompt="maximaal twee cijfers achter de komma" sqref="H29" xr:uid="{00000000-0002-0000-0200-000000000000}">
      <formula1>H29=ROUND(H29,2)</formula1>
    </dataValidation>
    <dataValidation type="custom" allowBlank="1" showInputMessage="1" showErrorMessage="1" errorTitle="onjuiste gegevensinvoer" error="maximaal twee cijfers achter de komma invoeren" promptTitle="validatie" prompt="maximaal vier cijfers achter de komma" sqref="H21:H28 C8:C12" xr:uid="{00000000-0002-0000-0200-000001000000}">
      <formula1>C8=ROUND(C8,4)</formula1>
    </dataValidation>
    <dataValidation type="custom" allowBlank="1" showInputMessage="1" showErrorMessage="1" errorTitle="onjuiste gegevensinvoer" error="maximaal vier cijfers achter de komma invoeren" promptTitle="validatie" prompt="maximaal vier cijfers achter de komma" sqref="C7" xr:uid="{00000000-0002-0000-0200-000002000000}">
      <formula1>C7=ROUND(C7,4)</formula1>
    </dataValidation>
  </dataValidations>
  <pageMargins left="0.7" right="0.7" top="0.75" bottom="0.75" header="0.3" footer="0.3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d97b1-0c3c-4bab-a153-49871265ebdb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9BAE91DA3E948831934A1EE1944AC" ma:contentTypeVersion="14" ma:contentTypeDescription="Een nieuw document maken." ma:contentTypeScope="" ma:versionID="ef2f25f2eac0234bb541e7b8c6eb76b8">
  <xsd:schema xmlns:xsd="http://www.w3.org/2001/XMLSchema" xmlns:xs="http://www.w3.org/2001/XMLSchema" xmlns:p="http://schemas.microsoft.com/office/2006/metadata/properties" xmlns:ns2="c2dd97b1-0c3c-4bab-a153-49871265ebdb" xmlns:ns3="02b751fe-4f1e-4548-a628-017d4e66263a" xmlns:ns4="d3a92735-4626-485d-b499-1eae95cc67aa" targetNamespace="http://schemas.microsoft.com/office/2006/metadata/properties" ma:root="true" ma:fieldsID="3050e718ee6d0a4e760c68744a26351c" ns2:_="" ns3:_="" ns4:_="">
    <xsd:import namespace="c2dd97b1-0c3c-4bab-a153-49871265ebdb"/>
    <xsd:import namespace="02b751fe-4f1e-4548-a628-017d4e66263a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d97b1-0c3c-4bab-a153-49871265eb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751fe-4f1e-4548-a628-017d4e6626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77690e-a923-4385-b4cc-7c25bc3995cb}" ma:internalName="TaxCatchAll" ma:showField="CatchAllData" ma:web="02b751fe-4f1e-4548-a628-017d4e6626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E5435-FFCD-4B2C-960C-D02829E536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3888B2-1400-46B4-8F36-21C3A6AFA09F}">
  <ds:schemaRefs>
    <ds:schemaRef ds:uri="http://schemas.microsoft.com/office/2006/metadata/properties"/>
    <ds:schemaRef ds:uri="http://schemas.microsoft.com/office/infopath/2007/PartnerControls"/>
    <ds:schemaRef ds:uri="c2dd97b1-0c3c-4bab-a153-49871265ebdb"/>
    <ds:schemaRef ds:uri="d3a92735-4626-485d-b499-1eae95cc67aa"/>
  </ds:schemaRefs>
</ds:datastoreItem>
</file>

<file path=customXml/itemProps3.xml><?xml version="1.0" encoding="utf-8"?>
<ds:datastoreItem xmlns:ds="http://schemas.openxmlformats.org/officeDocument/2006/customXml" ds:itemID="{5B4E7AC8-B68B-4827-9F91-5AA49ACF7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dd97b1-0c3c-4bab-a153-49871265ebdb"/>
    <ds:schemaRef ds:uri="02b751fe-4f1e-4548-a628-017d4e66263a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 perceel 5</vt:lpstr>
      <vt:lpstr>Locatie Rotterdam</vt:lpstr>
      <vt:lpstr>Locatie Breda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Mutsaers, Edward (AV)</dc:creator>
  <cp:keywords/>
  <dc:description/>
  <cp:lastModifiedBy>Blom, Pedro (AV)</cp:lastModifiedBy>
  <cp:revision/>
  <dcterms:created xsi:type="dcterms:W3CDTF">2022-12-06T12:32:19Z</dcterms:created>
  <dcterms:modified xsi:type="dcterms:W3CDTF">2023-08-18T16:24:19Z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0x0101009DF9BAE91DA3E948831934A1EE1944AC</vt:lpwstr>
  </property>
  <property fmtid="{D5CDD505-2E9C-101B-9397-08002B2CF9AE}" pid="3" name="MediaServiceImageTags">
    <vt:lpwstr/>
  </property>
</Properties>
</file>