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PBLOM\Downloads\"/>
    </mc:Choice>
  </mc:AlternateContent>
  <xr:revisionPtr revIDLastSave="0" documentId="8_{1D4A3B46-A394-4435-9067-7EBF5FC96FCB}" xr6:coauthVersionLast="47" xr6:coauthVersionMax="47" xr10:uidLastSave="{00000000-0000-0000-0000-000000000000}"/>
  <workbookProtection workbookAlgorithmName="SHA-512" workbookHashValue="6Xoq8xkFqnAsRwG64WXfqcdENjuJbryrIG3f+xndg3ZY/1PeCo0eyexsucCyekPY+oeDzdWFOcbVYlHE7S9BfQ==" workbookSaltValue="ALgPlG3+DtzhKYEdzHEKTg==" workbookSpinCount="100000" lockStructure="1"/>
  <bookViews>
    <workbookView xWindow="-120" yWindow="-16320" windowWidth="29040" windowHeight="15840" xr2:uid="{00000000-000D-0000-FFFF-FFFF00000000}"/>
  </bookViews>
  <sheets>
    <sheet name="Voorblad perceel 1" sheetId="1" r:id="rId1"/>
    <sheet name="Locatie Groningen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2" l="1"/>
  <c r="J20" i="2"/>
  <c r="D7" i="2"/>
  <c r="D8" i="2"/>
  <c r="D9" i="2"/>
  <c r="D10" i="2"/>
  <c r="D11" i="2"/>
  <c r="D6" i="2"/>
  <c r="B13" i="2"/>
  <c r="L35" i="2"/>
  <c r="L36" i="2"/>
  <c r="L34" i="2"/>
  <c r="J21" i="2"/>
  <c r="J23" i="2"/>
  <c r="J24" i="2"/>
  <c r="J25" i="2"/>
  <c r="J26" i="2"/>
  <c r="J27" i="2"/>
  <c r="J28" i="2"/>
  <c r="F11" i="2"/>
  <c r="F10" i="2"/>
  <c r="F9" i="2"/>
  <c r="F8" i="2"/>
  <c r="F7" i="2"/>
  <c r="F6" i="2"/>
  <c r="L30" i="2"/>
  <c r="K5" i="1"/>
  <c r="L38" i="2"/>
  <c r="K6" i="1"/>
  <c r="L15" i="2"/>
  <c r="K4" i="1"/>
  <c r="L40" i="2"/>
  <c r="K11" i="1"/>
  <c r="K7" i="1"/>
</calcChain>
</file>

<file path=xl/sharedStrings.xml><?xml version="1.0" encoding="utf-8"?>
<sst xmlns="http://schemas.openxmlformats.org/spreadsheetml/2006/main" count="65" uniqueCount="54">
  <si>
    <r>
      <rPr>
        <b/>
        <u/>
        <sz val="18"/>
        <color rgb="FF000000"/>
        <rFont val="Calibri"/>
        <scheme val="minor"/>
      </rPr>
      <t>Prijzenblad Perceel 1 Groningen</t>
    </r>
    <r>
      <rPr>
        <b/>
        <u/>
        <sz val="18"/>
        <color rgb="FFFF0000"/>
        <rFont val="Calibri"/>
        <scheme val="minor"/>
      </rPr>
      <t>, versie 1.2 d.d. 27 juli 2023</t>
    </r>
  </si>
  <si>
    <t>Groningen</t>
  </si>
  <si>
    <r>
      <t>Prijs per jaar 100% in gebruik Schoonmaakdienstverlening binnen incl. separatieglas, verzamelen van afval en voorraadbeheer en aanvullen van sanitaire verbruiksartikelen excl. BTW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*</t>
    </r>
  </si>
  <si>
    <t>Prijs per jaar Gevelglasbewassing binnenzijde en gevelglasbewassing buitenzijde, en gevelreiniging excl. BTW</t>
  </si>
  <si>
    <t>Prijs per jaar Overige werkzaamheden met een frequentie excl. BTW</t>
  </si>
  <si>
    <t>Totaalprijs per jaar excl. BTW</t>
  </si>
  <si>
    <t>* Zoals beschreven in het Beschrijvend Document Bijlage C moet de ingediende Prijs per jaar 100% in gebruik Schoonmaakdienstverlening binnen incl. separatieglas , verzamelen van afval en voorraadbeheer en aanvullen van sanitaire verbruiksartikelen excl. BTW voor Perceel 1 liggen in de bandbreedte van € 73.870 tot € 87.447.</t>
  </si>
  <si>
    <t>Inschrijfprijs per jaar excl. BTW Perceel 1</t>
  </si>
  <si>
    <t>Bedrijfsnaam Inschrijver:</t>
  </si>
  <si>
    <t>Plaats:</t>
  </si>
  <si>
    <t>Datum:</t>
  </si>
  <si>
    <t>Naam ondergetekende:</t>
  </si>
  <si>
    <t>Functienaam ondergetekende:</t>
  </si>
  <si>
    <t>Origineel rechtsgeldige ondertekening:</t>
  </si>
  <si>
    <t>Locatie: Groningen</t>
  </si>
  <si>
    <t>Schoonmaakdienstverlening binnen inclusief separatieglas, verzamelen van afval en voorraadbeheer en aanvullen van sanitaire verbruiksartikelen</t>
  </si>
  <si>
    <t>Locatie</t>
  </si>
  <si>
    <t>In gebruik</t>
  </si>
  <si>
    <t>Beperkt gebruik (35% van tarief per m2 per maand excl. BTW)</t>
  </si>
  <si>
    <t>Ruimtesoort Incl. separatieglas</t>
  </si>
  <si>
    <t>Ca. Aantal m2</t>
  </si>
  <si>
    <t>Tarief per m2 per maand excl. BTW</t>
  </si>
  <si>
    <t>Kosten per maand</t>
  </si>
  <si>
    <t>Kantoorruimtes</t>
  </si>
  <si>
    <t>Restauratieve ruimtes: Pantry's</t>
  </si>
  <si>
    <t xml:space="preserve">Restauratieve ruimtes: Restaurant </t>
  </si>
  <si>
    <t>Representatieve ruimtes</t>
  </si>
  <si>
    <t>Sanitaire ruimtes</t>
  </si>
  <si>
    <t>Verkeersruimtes</t>
  </si>
  <si>
    <t>Totaal m2</t>
  </si>
  <si>
    <t>Prijs per jaar Schoonmaakdienstverlening binnen incl. separatieglas, verzamelen van afval en voorraadbeheer en aanvullen van sanitaire verbruiksartikelen excl. BTW</t>
  </si>
  <si>
    <t>Gevelglasbewassing binnenzijde en gevelglasbewassing buitenzijde, en gevelreiniging</t>
  </si>
  <si>
    <t>In Gebruik SVB</t>
  </si>
  <si>
    <t>Omschrijving onderdeel</t>
  </si>
  <si>
    <t>Aantal beurten per jaar</t>
  </si>
  <si>
    <t>circa m2/ circa m1</t>
  </si>
  <si>
    <r>
      <t>Tarief per m2</t>
    </r>
    <r>
      <rPr>
        <b/>
        <sz val="11"/>
        <color rgb="FFFF0000"/>
        <rFont val="Calibri"/>
        <family val="2"/>
        <scheme val="minor"/>
      </rPr>
      <t>/m1</t>
    </r>
    <r>
      <rPr>
        <b/>
        <sz val="11"/>
        <color theme="1"/>
        <rFont val="Calibri"/>
        <family val="2"/>
        <scheme val="minor"/>
      </rPr>
      <t xml:space="preserve"> in gebruik per beurt excl. BTW</t>
    </r>
  </si>
  <si>
    <t>Totaal per jaar excl. BTW</t>
  </si>
  <si>
    <t>1a) Gevelglasbewassing binnen en buiten</t>
  </si>
  <si>
    <t>1b) Gevelglasbewassing buiten</t>
  </si>
  <si>
    <t xml:space="preserve">1c) Reinigen kozijnen, vensterbanken </t>
  </si>
  <si>
    <t xml:space="preserve">2a) Gevelglasbewassing buiten. </t>
  </si>
  <si>
    <t xml:space="preserve">2b) Gevelglasbewassing binnen  </t>
  </si>
  <si>
    <t>2c) Reinigen vensterbanken</t>
  </si>
  <si>
    <t>3) Reinigen dakrand, koper</t>
  </si>
  <si>
    <t>4) Reinigen buitenzijde  Noodtrappenhuizen, glas incl. deur</t>
  </si>
  <si>
    <t>5) Reinigen buiten zonwering, aluminium</t>
  </si>
  <si>
    <t>Overige werkzaamheden met een frequentie</t>
  </si>
  <si>
    <t>Tarief per beurt excl. BTW</t>
  </si>
  <si>
    <t>Noodtrappenhuis Noord: 2x per jaar schoonmaken op afspraak i.v.m. beveiliging.</t>
  </si>
  <si>
    <t>Noodtrappenhuis Zuid: 2x per jaar schoonmaken op afspraak i.v.m. beveiliging.</t>
  </si>
  <si>
    <t xml:space="preserve"> 4x per jaar ontkalken van de douches op de 2e etage</t>
  </si>
  <si>
    <t>Prijs per jaar Overige werkzaamheden met een frequentie excl. Btw</t>
  </si>
  <si>
    <t>Totaalprijs per jaar Locatie Groningen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</si>
</sst>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  <numFmt numFmtId="166" formatCode="_ &quot;€&quot;\ * #,##0.0000_ ;_ &quot;€&quot;\ * \-#,##0.0000_ ;_ &quot;€&quot;\ * &quot;-&quot;????_ ;_ @_ "/>
    <numFmt numFmtId="167" formatCode="[$€-413]\ #,##0.00;[$€-413]\ \-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name val="Calibri"/>
      <family val="2"/>
      <scheme val="minor"/>
    </font>
    <font>
      <sz val="8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  <font>
      <b/>
      <u/>
      <sz val="18"/>
      <color rgb="FF000000"/>
      <name val="Calibri"/>
      <scheme val="minor"/>
    </font>
    <font>
      <b/>
      <u/>
      <sz val="18"/>
      <color rgb="FFFF0000"/>
      <name val="Calibri"/>
      <scheme val="minor"/>
    </font>
    <font>
      <b/>
      <u/>
      <sz val="18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right" vertical="center"/>
    </xf>
    <xf numFmtId="0" fontId="7" fillId="7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4" fontId="0" fillId="3" borderId="0" xfId="0" applyNumberFormat="1" applyFill="1" applyAlignment="1">
      <alignment horizontal="right" vertical="center"/>
    </xf>
    <xf numFmtId="0" fontId="11" fillId="0" borderId="0" xfId="0" applyFont="1"/>
    <xf numFmtId="3" fontId="12" fillId="0" borderId="0" xfId="0" applyNumberFormat="1" applyFont="1" applyAlignment="1" applyProtection="1">
      <alignment vertical="center"/>
      <protection locked="0"/>
    </xf>
    <xf numFmtId="0" fontId="2" fillId="0" borderId="0" xfId="0" applyFont="1"/>
    <xf numFmtId="0" fontId="5" fillId="0" borderId="0" xfId="0" applyFont="1"/>
    <xf numFmtId="4" fontId="10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right" vertical="center" wrapText="1"/>
    </xf>
    <xf numFmtId="4" fontId="3" fillId="0" borderId="5" xfId="0" applyNumberFormat="1" applyFont="1" applyBorder="1" applyAlignment="1">
      <alignment vertical="center"/>
    </xf>
    <xf numFmtId="164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0" fillId="0" borderId="13" xfId="0" applyBorder="1" applyAlignment="1">
      <alignment horizontal="right" vertical="center"/>
    </xf>
    <xf numFmtId="0" fontId="7" fillId="7" borderId="13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7" fillId="7" borderId="14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166" fontId="0" fillId="5" borderId="5" xfId="0" applyNumberFormat="1" applyFill="1" applyBorder="1" applyAlignment="1" applyProtection="1">
      <alignment vertical="center"/>
      <protection locked="0"/>
    </xf>
    <xf numFmtId="166" fontId="0" fillId="5" borderId="14" xfId="0" applyNumberFormat="1" applyFill="1" applyBorder="1" applyAlignment="1" applyProtection="1">
      <alignment vertical="center"/>
      <protection locked="0"/>
    </xf>
    <xf numFmtId="166" fontId="0" fillId="5" borderId="13" xfId="0" applyNumberForma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6" borderId="0" xfId="0" applyFont="1" applyFill="1" applyAlignment="1">
      <alignment vertical="center"/>
    </xf>
    <xf numFmtId="4" fontId="3" fillId="6" borderId="0" xfId="0" applyNumberFormat="1" applyFont="1" applyFill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6" borderId="0" xfId="0" applyFont="1" applyFill="1" applyAlignment="1">
      <alignment horizontal="left" vertical="center"/>
    </xf>
    <xf numFmtId="164" fontId="3" fillId="6" borderId="0" xfId="1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167" fontId="0" fillId="0" borderId="5" xfId="0" applyNumberFormat="1" applyBorder="1" applyAlignment="1">
      <alignment vertical="center"/>
    </xf>
    <xf numFmtId="7" fontId="3" fillId="6" borderId="0" xfId="1" applyNumberFormat="1" applyFont="1" applyFill="1" applyBorder="1" applyAlignment="1">
      <alignment vertical="center"/>
    </xf>
    <xf numFmtId="7" fontId="3" fillId="6" borderId="0" xfId="1" applyNumberFormat="1" applyFont="1" applyFill="1" applyAlignment="1">
      <alignment vertical="center"/>
    </xf>
    <xf numFmtId="0" fontId="11" fillId="9" borderId="2" xfId="0" applyFont="1" applyFill="1" applyBorder="1" applyAlignment="1">
      <alignment vertical="center"/>
    </xf>
    <xf numFmtId="0" fontId="11" fillId="9" borderId="3" xfId="0" applyFont="1" applyFill="1" applyBorder="1" applyAlignment="1">
      <alignment vertical="center"/>
    </xf>
    <xf numFmtId="7" fontId="13" fillId="9" borderId="3" xfId="1" applyNumberFormat="1" applyFont="1" applyFill="1" applyBorder="1" applyAlignment="1">
      <alignment vertical="center"/>
    </xf>
    <xf numFmtId="7" fontId="0" fillId="3" borderId="5" xfId="1" applyNumberFormat="1" applyFont="1" applyFill="1" applyBorder="1" applyAlignment="1">
      <alignment vertical="center"/>
    </xf>
    <xf numFmtId="7" fontId="0" fillId="3" borderId="14" xfId="1" applyNumberFormat="1" applyFont="1" applyFill="1" applyBorder="1" applyAlignment="1">
      <alignment vertical="center"/>
    </xf>
    <xf numFmtId="7" fontId="4" fillId="3" borderId="18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11" borderId="15" xfId="0" applyFont="1" applyFill="1" applyBorder="1" applyAlignment="1">
      <alignment horizontal="left" vertical="center" wrapText="1"/>
    </xf>
    <xf numFmtId="0" fontId="5" fillId="11" borderId="16" xfId="0" applyFont="1" applyFill="1" applyBorder="1" applyAlignment="1">
      <alignment horizontal="left" vertical="center" wrapText="1"/>
    </xf>
    <xf numFmtId="0" fontId="5" fillId="11" borderId="17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0" fillId="10" borderId="1" xfId="0" applyNumberFormat="1" applyFill="1" applyBorder="1" applyAlignment="1">
      <alignment horizontal="right" vertical="center"/>
    </xf>
    <xf numFmtId="167" fontId="0" fillId="10" borderId="2" xfId="0" applyNumberFormat="1" applyFill="1" applyBorder="1" applyAlignment="1">
      <alignment horizontal="right" vertical="center"/>
    </xf>
    <xf numFmtId="167" fontId="0" fillId="10" borderId="3" xfId="0" applyNumberFormat="1" applyFill="1" applyBorder="1" applyAlignment="1">
      <alignment horizontal="right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8" borderId="5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0" fontId="3" fillId="6" borderId="0" xfId="0" applyFont="1" applyFill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8" borderId="13" xfId="0" applyFill="1" applyBorder="1" applyAlignment="1">
      <alignment horizontal="left" vertical="center" wrapText="1"/>
    </xf>
    <xf numFmtId="0" fontId="0" fillId="8" borderId="14" xfId="0" applyFill="1" applyBorder="1" applyAlignment="1">
      <alignment horizontal="left" vertical="center" wrapText="1"/>
    </xf>
    <xf numFmtId="164" fontId="0" fillId="0" borderId="13" xfId="0" applyNumberForma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3" fontId="12" fillId="5" borderId="1" xfId="0" applyNumberFormat="1" applyFont="1" applyFill="1" applyBorder="1" applyAlignment="1" applyProtection="1">
      <alignment horizontal="center" vertical="center"/>
      <protection locked="0"/>
    </xf>
    <xf numFmtId="3" fontId="12" fillId="5" borderId="2" xfId="0" applyNumberFormat="1" applyFont="1" applyFill="1" applyBorder="1" applyAlignment="1" applyProtection="1">
      <alignment horizontal="center" vertical="center"/>
      <protection locked="0"/>
    </xf>
    <xf numFmtId="3" fontId="12" fillId="5" borderId="3" xfId="0" applyNumberFormat="1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right" vertical="center"/>
    </xf>
    <xf numFmtId="165" fontId="12" fillId="5" borderId="1" xfId="0" applyNumberFormat="1" applyFont="1" applyFill="1" applyBorder="1" applyAlignment="1" applyProtection="1">
      <alignment horizontal="center" vertical="center"/>
      <protection locked="0"/>
    </xf>
    <xf numFmtId="165" fontId="12" fillId="5" borderId="2" xfId="0" applyNumberFormat="1" applyFont="1" applyFill="1" applyBorder="1" applyAlignment="1" applyProtection="1">
      <alignment horizontal="center" vertical="center"/>
      <protection locked="0"/>
    </xf>
    <xf numFmtId="165" fontId="12" fillId="5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zoomScale="89" zoomScaleNormal="89" workbookViewId="0">
      <selection activeCell="I9" sqref="I9"/>
    </sheetView>
  </sheetViews>
  <sheetFormatPr defaultRowHeight="14.5" x14ac:dyDescent="0.35"/>
  <cols>
    <col min="1" max="1" width="31.453125" customWidth="1"/>
    <col min="2" max="2" width="4.1796875" customWidth="1"/>
    <col min="9" max="9" width="61.1796875" customWidth="1"/>
    <col min="10" max="10" width="9.1796875" hidden="1" customWidth="1"/>
    <col min="11" max="11" width="21.453125" customWidth="1"/>
    <col min="12" max="12" width="9" customWidth="1"/>
  </cols>
  <sheetData>
    <row r="1" spans="1:17" ht="23.5" x14ac:dyDescent="0.3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55"/>
      <c r="M1" s="10"/>
      <c r="N1" s="10"/>
      <c r="O1" s="10"/>
      <c r="P1" s="10"/>
      <c r="Q1" s="10"/>
    </row>
    <row r="2" spans="1:17" ht="23.5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45"/>
      <c r="L2" s="45"/>
      <c r="M2" s="10"/>
      <c r="N2" s="10"/>
      <c r="O2" s="10"/>
      <c r="P2" s="10"/>
      <c r="Q2" s="10"/>
    </row>
    <row r="3" spans="1:17" ht="23.5" x14ac:dyDescent="0.35">
      <c r="A3" s="57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10"/>
      <c r="L3" s="45"/>
      <c r="M3" s="10"/>
      <c r="N3" s="10"/>
      <c r="O3" s="10"/>
      <c r="P3" s="10"/>
      <c r="Q3" s="10"/>
    </row>
    <row r="4" spans="1:17" ht="30.65" customHeight="1" x14ac:dyDescent="0.35">
      <c r="A4" s="86" t="s">
        <v>2</v>
      </c>
      <c r="B4" s="87"/>
      <c r="C4" s="87"/>
      <c r="D4" s="87"/>
      <c r="E4" s="87"/>
      <c r="F4" s="87"/>
      <c r="G4" s="87"/>
      <c r="H4" s="87"/>
      <c r="I4" s="87"/>
      <c r="J4" s="88"/>
      <c r="K4" s="67">
        <f>'Locatie Groningen'!L15</f>
        <v>0</v>
      </c>
      <c r="L4" s="89"/>
      <c r="M4" s="90"/>
      <c r="N4" s="90"/>
      <c r="O4" s="90"/>
      <c r="P4" s="90"/>
      <c r="Q4" s="90"/>
    </row>
    <row r="5" spans="1:17" ht="23.5" customHeight="1" x14ac:dyDescent="0.35">
      <c r="A5" s="91" t="s">
        <v>3</v>
      </c>
      <c r="B5" s="92"/>
      <c r="C5" s="92"/>
      <c r="D5" s="92"/>
      <c r="E5" s="92"/>
      <c r="F5" s="92"/>
      <c r="G5" s="92"/>
      <c r="H5" s="92"/>
      <c r="I5" s="92"/>
      <c r="J5" s="93"/>
      <c r="K5" s="67">
        <f>'Locatie Groningen'!L30</f>
        <v>0</v>
      </c>
      <c r="L5" s="45"/>
      <c r="M5" s="10"/>
      <c r="N5" s="10"/>
      <c r="O5" s="10"/>
      <c r="P5" s="10"/>
      <c r="Q5" s="10"/>
    </row>
    <row r="6" spans="1:17" ht="24.65" customHeight="1" x14ac:dyDescent="0.35">
      <c r="A6" s="94" t="s">
        <v>4</v>
      </c>
      <c r="B6" s="95"/>
      <c r="C6" s="95"/>
      <c r="D6" s="95"/>
      <c r="E6" s="95"/>
      <c r="F6" s="95"/>
      <c r="G6" s="95"/>
      <c r="H6" s="95"/>
      <c r="I6" s="95"/>
      <c r="J6" s="96"/>
      <c r="K6" s="67">
        <f>'Locatie Groningen'!L38</f>
        <v>0</v>
      </c>
      <c r="L6" s="45"/>
      <c r="M6" s="10"/>
      <c r="N6" s="10"/>
      <c r="O6" s="10"/>
      <c r="P6" s="10"/>
      <c r="Q6" s="10"/>
    </row>
    <row r="7" spans="1:17" ht="24.65" customHeight="1" x14ac:dyDescent="0.35">
      <c r="A7" s="83" t="s">
        <v>5</v>
      </c>
      <c r="B7" s="84"/>
      <c r="C7" s="84"/>
      <c r="D7" s="84"/>
      <c r="E7" s="84"/>
      <c r="F7" s="84"/>
      <c r="G7" s="84"/>
      <c r="H7" s="84"/>
      <c r="I7" s="84"/>
      <c r="J7" s="85"/>
      <c r="K7" s="68">
        <f>'Locatie Groningen'!L40</f>
        <v>0</v>
      </c>
      <c r="L7" s="45"/>
      <c r="M7" s="10"/>
      <c r="N7" s="10"/>
      <c r="O7" s="10"/>
      <c r="P7" s="10"/>
      <c r="Q7" s="10"/>
    </row>
    <row r="8" spans="1:17" ht="36.75" customHeight="1" x14ac:dyDescent="0.35">
      <c r="A8" s="97" t="s">
        <v>6</v>
      </c>
      <c r="B8" s="98"/>
      <c r="C8" s="98"/>
      <c r="D8" s="98"/>
      <c r="E8" s="98"/>
      <c r="F8" s="98"/>
      <c r="G8" s="98"/>
      <c r="H8" s="98"/>
      <c r="I8" s="98"/>
      <c r="J8" s="98"/>
      <c r="K8" s="99"/>
      <c r="L8" s="10"/>
      <c r="M8" s="10"/>
      <c r="N8" s="10"/>
      <c r="O8" s="10"/>
      <c r="P8" s="10"/>
      <c r="Q8" s="10"/>
    </row>
    <row r="9" spans="1:17" ht="18.5" x14ac:dyDescent="0.35">
      <c r="A9" s="58"/>
      <c r="B9" s="58"/>
      <c r="C9" s="58"/>
      <c r="D9" s="58"/>
      <c r="E9" s="58"/>
      <c r="F9" s="59"/>
      <c r="G9" s="59"/>
      <c r="H9" s="59"/>
      <c r="I9" s="58"/>
      <c r="J9" s="10"/>
      <c r="K9" s="10"/>
      <c r="L9" s="10"/>
      <c r="M9" s="10"/>
      <c r="N9" s="10"/>
      <c r="O9" s="10"/>
      <c r="P9" s="10"/>
      <c r="Q9" s="10"/>
    </row>
    <row r="10" spans="1:17" ht="24.75" customHeight="1" x14ac:dyDescent="0.35">
      <c r="A10" s="10"/>
      <c r="B10" s="10"/>
      <c r="C10" s="10"/>
      <c r="D10" s="10"/>
      <c r="E10" s="10"/>
      <c r="F10" s="2"/>
      <c r="G10" s="2"/>
      <c r="H10" s="2"/>
      <c r="I10" s="2"/>
      <c r="J10" s="2"/>
      <c r="K10" s="2"/>
      <c r="L10" s="2"/>
      <c r="M10" s="60"/>
      <c r="N10" s="10"/>
      <c r="O10" s="10"/>
      <c r="P10" s="10"/>
      <c r="Q10" s="10"/>
    </row>
    <row r="11" spans="1:17" ht="36.75" customHeight="1" x14ac:dyDescent="0.35">
      <c r="A11" s="80" t="s">
        <v>7</v>
      </c>
      <c r="B11" s="81"/>
      <c r="C11" s="81"/>
      <c r="D11" s="81"/>
      <c r="E11" s="81"/>
      <c r="F11" s="81"/>
      <c r="G11" s="81"/>
      <c r="H11" s="81"/>
      <c r="I11" s="82"/>
      <c r="J11" s="41"/>
      <c r="K11" s="69">
        <f>'Locatie Groningen'!L40</f>
        <v>0</v>
      </c>
      <c r="L11" s="2"/>
      <c r="M11" s="60"/>
      <c r="N11" s="10"/>
      <c r="O11" s="10"/>
      <c r="P11" s="10"/>
      <c r="Q11" s="10"/>
    </row>
    <row r="12" spans="1:17" ht="24.75" customHeight="1" x14ac:dyDescent="0.35">
      <c r="A12" s="10"/>
      <c r="B12" s="10"/>
      <c r="C12" s="10"/>
      <c r="D12" s="10"/>
      <c r="E12" s="10"/>
      <c r="F12" s="2"/>
      <c r="G12" s="2"/>
      <c r="H12" s="2"/>
      <c r="I12" s="2"/>
      <c r="J12" s="2"/>
      <c r="K12" s="2"/>
      <c r="L12" s="2"/>
      <c r="M12" s="60"/>
      <c r="N12" s="10"/>
      <c r="O12" s="10"/>
      <c r="P12" s="10"/>
      <c r="Q12" s="10"/>
    </row>
    <row r="13" spans="1:17" ht="24.75" customHeight="1" x14ac:dyDescent="0.35">
      <c r="A13" s="70" t="s">
        <v>8</v>
      </c>
      <c r="B13" s="71"/>
      <c r="C13" s="72"/>
      <c r="D13" s="73"/>
      <c r="E13" s="73"/>
      <c r="F13" s="73"/>
      <c r="G13" s="73"/>
      <c r="H13" s="73"/>
      <c r="I13" s="73"/>
      <c r="J13" s="73"/>
      <c r="K13" s="73"/>
      <c r="L13" s="74"/>
      <c r="M13" s="10"/>
      <c r="N13" s="10"/>
      <c r="O13" s="10"/>
      <c r="P13" s="10"/>
      <c r="Q13" s="10"/>
    </row>
    <row r="14" spans="1:17" ht="24.75" customHeight="1" x14ac:dyDescent="0.35">
      <c r="A14" s="70" t="s">
        <v>9</v>
      </c>
      <c r="B14" s="71"/>
      <c r="C14" s="75"/>
      <c r="D14" s="76"/>
      <c r="E14" s="76"/>
      <c r="F14" s="76"/>
      <c r="G14" s="76"/>
      <c r="H14" s="76"/>
      <c r="I14" s="76"/>
      <c r="J14" s="76"/>
      <c r="K14" s="76"/>
      <c r="L14" s="77"/>
      <c r="M14" s="10"/>
      <c r="N14" s="10"/>
      <c r="O14" s="10"/>
      <c r="P14" s="10"/>
      <c r="Q14" s="10"/>
    </row>
    <row r="15" spans="1:17" x14ac:dyDescent="0.35">
      <c r="A15" s="70" t="s">
        <v>10</v>
      </c>
      <c r="B15" s="71"/>
      <c r="C15" s="72"/>
      <c r="D15" s="73"/>
      <c r="E15" s="73"/>
      <c r="F15" s="73"/>
      <c r="G15" s="73"/>
      <c r="H15" s="73"/>
      <c r="I15" s="73"/>
      <c r="J15" s="73"/>
      <c r="K15" s="73"/>
      <c r="L15" s="74"/>
      <c r="M15" s="10"/>
      <c r="N15" s="10"/>
      <c r="O15" s="10"/>
      <c r="P15" s="10"/>
      <c r="Q15" s="10"/>
    </row>
    <row r="16" spans="1:17" x14ac:dyDescent="0.35">
      <c r="A16" s="70" t="s">
        <v>11</v>
      </c>
      <c r="B16" s="71"/>
      <c r="C16" s="72"/>
      <c r="D16" s="73"/>
      <c r="E16" s="73"/>
      <c r="F16" s="73"/>
      <c r="G16" s="73"/>
      <c r="H16" s="73"/>
      <c r="I16" s="73"/>
      <c r="J16" s="73"/>
      <c r="K16" s="73"/>
      <c r="L16" s="74"/>
      <c r="M16" s="10"/>
      <c r="N16" s="10"/>
      <c r="O16" s="10"/>
      <c r="P16" s="10"/>
      <c r="Q16" s="10"/>
    </row>
    <row r="17" spans="1:17" x14ac:dyDescent="0.35">
      <c r="A17" s="70" t="s">
        <v>12</v>
      </c>
      <c r="B17" s="71"/>
      <c r="C17" s="72"/>
      <c r="D17" s="73"/>
      <c r="E17" s="73"/>
      <c r="F17" s="73"/>
      <c r="G17" s="73"/>
      <c r="H17" s="73"/>
      <c r="I17" s="73"/>
      <c r="J17" s="73"/>
      <c r="K17" s="73"/>
      <c r="L17" s="74"/>
      <c r="M17" s="10"/>
      <c r="N17" s="10"/>
      <c r="O17" s="10"/>
      <c r="P17" s="10"/>
      <c r="Q17" s="10"/>
    </row>
    <row r="18" spans="1:17" ht="48.65" customHeight="1" x14ac:dyDescent="0.35">
      <c r="A18" s="70" t="s">
        <v>13</v>
      </c>
      <c r="B18" s="71"/>
      <c r="C18" s="72"/>
      <c r="D18" s="73"/>
      <c r="E18" s="73"/>
      <c r="F18" s="73"/>
      <c r="G18" s="73"/>
      <c r="H18" s="73"/>
      <c r="I18" s="73"/>
      <c r="J18" s="73"/>
      <c r="K18" s="73"/>
      <c r="L18" s="74"/>
      <c r="M18" s="10"/>
      <c r="N18" s="10"/>
      <c r="O18" s="10"/>
      <c r="P18" s="10"/>
      <c r="Q18" s="10"/>
    </row>
    <row r="19" spans="1:17" x14ac:dyDescent="0.35">
      <c r="A19" s="3"/>
      <c r="B19" s="3"/>
      <c r="C19" s="3"/>
      <c r="D19" s="3"/>
      <c r="E19" s="3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</sheetData>
  <sheetProtection algorithmName="SHA-512" hashValue="8S1AG5GK1C+F/x6jQ8xy0MQ6QwoExI3Wy3ESYau5E7CDv3ZrVyoWlnXbbxrsXf6sjp+ackLRo7FLojUUpyWtLg==" saltValue="gQK/+a9vDyb9ck6kvoA7Fg==" spinCount="100000" sheet="1" objects="1" scenarios="1"/>
  <mergeCells count="20">
    <mergeCell ref="A1:K1"/>
    <mergeCell ref="A13:B13"/>
    <mergeCell ref="C13:L13"/>
    <mergeCell ref="A11:I11"/>
    <mergeCell ref="A7:J7"/>
    <mergeCell ref="A4:J4"/>
    <mergeCell ref="L4:Q4"/>
    <mergeCell ref="A5:J5"/>
    <mergeCell ref="A6:J6"/>
    <mergeCell ref="A8:K8"/>
    <mergeCell ref="A17:B17"/>
    <mergeCell ref="C17:L17"/>
    <mergeCell ref="A18:B18"/>
    <mergeCell ref="C18:L18"/>
    <mergeCell ref="A14:B14"/>
    <mergeCell ref="C14:L14"/>
    <mergeCell ref="A15:B15"/>
    <mergeCell ref="C15:L15"/>
    <mergeCell ref="A16:B16"/>
    <mergeCell ref="C16:L1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&amp;L&amp;F&amp;R&amp;P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9"/>
  <sheetViews>
    <sheetView workbookViewId="0">
      <selection activeCell="N14" sqref="N14"/>
    </sheetView>
  </sheetViews>
  <sheetFormatPr defaultRowHeight="14.5" x14ac:dyDescent="0.35"/>
  <cols>
    <col min="1" max="1" width="45.453125" customWidth="1"/>
    <col min="2" max="2" width="9.81640625" bestFit="1" customWidth="1"/>
    <col min="3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7" ht="23.5" x14ac:dyDescent="0.35">
      <c r="A1" s="100" t="s">
        <v>14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7" ht="15" customHeigh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7" ht="18.5" x14ac:dyDescent="0.35">
      <c r="A3" s="101" t="s">
        <v>15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N3" s="16"/>
    </row>
    <row r="4" spans="1:17" s="1" customFormat="1" ht="39" customHeight="1" x14ac:dyDescent="0.35">
      <c r="A4" s="46" t="s">
        <v>16</v>
      </c>
      <c r="B4" s="102" t="s">
        <v>17</v>
      </c>
      <c r="C4" s="102"/>
      <c r="D4" s="102"/>
      <c r="E4" s="31"/>
      <c r="F4" s="103" t="s">
        <v>18</v>
      </c>
      <c r="G4" s="104"/>
      <c r="H4" s="105"/>
      <c r="I4" s="107"/>
      <c r="J4" s="106"/>
      <c r="K4" s="106"/>
      <c r="L4" s="106"/>
      <c r="N4" s="17"/>
    </row>
    <row r="5" spans="1:17" s="7" customFormat="1" ht="43.5" x14ac:dyDescent="0.35">
      <c r="A5" s="30" t="s">
        <v>19</v>
      </c>
      <c r="B5" s="29" t="s">
        <v>20</v>
      </c>
      <c r="C5" s="29" t="s">
        <v>21</v>
      </c>
      <c r="D5" s="29" t="s">
        <v>22</v>
      </c>
      <c r="E5" s="31"/>
      <c r="F5" s="108" t="s">
        <v>21</v>
      </c>
      <c r="G5" s="109"/>
      <c r="H5" s="110"/>
      <c r="I5" s="107"/>
      <c r="J5" s="32"/>
      <c r="K5" s="107"/>
      <c r="L5" s="32"/>
      <c r="N5" s="33"/>
    </row>
    <row r="6" spans="1:17" s="10" customFormat="1" ht="22.5" customHeight="1" x14ac:dyDescent="0.35">
      <c r="A6" s="28" t="s">
        <v>23</v>
      </c>
      <c r="B6" s="28">
        <v>2022.71</v>
      </c>
      <c r="C6" s="42"/>
      <c r="D6" s="61">
        <f>SUM(B6*C6)</f>
        <v>0</v>
      </c>
      <c r="E6" s="31"/>
      <c r="F6" s="111">
        <f>SUM(C6*0.35)</f>
        <v>0</v>
      </c>
      <c r="G6" s="112"/>
      <c r="H6" s="113"/>
      <c r="I6" s="107"/>
      <c r="J6" s="19"/>
      <c r="K6" s="107"/>
      <c r="L6" s="19"/>
      <c r="N6" s="22"/>
      <c r="O6" s="18"/>
      <c r="P6" s="5"/>
      <c r="Q6" s="5"/>
    </row>
    <row r="7" spans="1:17" s="10" customFormat="1" ht="22.5" customHeight="1" x14ac:dyDescent="0.35">
      <c r="A7" s="28" t="s">
        <v>24</v>
      </c>
      <c r="B7" s="28">
        <v>73.11</v>
      </c>
      <c r="C7" s="42"/>
      <c r="D7" s="61">
        <f t="shared" ref="D7:D11" si="0">SUM(B7*C7)</f>
        <v>0</v>
      </c>
      <c r="E7" s="31"/>
      <c r="F7" s="111">
        <f t="shared" ref="F7:F10" si="1">SUM(C7*0.35)</f>
        <v>0</v>
      </c>
      <c r="G7" s="112"/>
      <c r="H7" s="113"/>
      <c r="I7" s="107"/>
      <c r="J7" s="19"/>
      <c r="K7" s="107"/>
      <c r="L7" s="19"/>
      <c r="N7" s="22"/>
    </row>
    <row r="8" spans="1:17" s="10" customFormat="1" ht="22.5" customHeight="1" x14ac:dyDescent="0.35">
      <c r="A8" s="28" t="s">
        <v>25</v>
      </c>
      <c r="B8" s="28">
        <v>259.58999999999997</v>
      </c>
      <c r="C8" s="42"/>
      <c r="D8" s="61">
        <f t="shared" si="0"/>
        <v>0</v>
      </c>
      <c r="E8" s="31"/>
      <c r="F8" s="111">
        <f t="shared" si="1"/>
        <v>0</v>
      </c>
      <c r="G8" s="112"/>
      <c r="H8" s="113"/>
      <c r="I8" s="107"/>
      <c r="J8" s="19"/>
      <c r="K8" s="107"/>
      <c r="L8" s="19"/>
      <c r="N8" s="22"/>
      <c r="O8" s="5"/>
    </row>
    <row r="9" spans="1:17" s="10" customFormat="1" ht="22.5" customHeight="1" x14ac:dyDescent="0.35">
      <c r="A9" s="28" t="s">
        <v>26</v>
      </c>
      <c r="B9" s="28">
        <v>635.96</v>
      </c>
      <c r="C9" s="42"/>
      <c r="D9" s="61">
        <f t="shared" si="0"/>
        <v>0</v>
      </c>
      <c r="E9" s="31"/>
      <c r="F9" s="111">
        <f t="shared" si="1"/>
        <v>0</v>
      </c>
      <c r="G9" s="112"/>
      <c r="H9" s="113"/>
      <c r="I9" s="107"/>
      <c r="J9" s="19"/>
      <c r="K9" s="107"/>
      <c r="L9" s="19"/>
      <c r="N9" s="22"/>
      <c r="O9" s="5"/>
      <c r="P9" s="5"/>
    </row>
    <row r="10" spans="1:17" s="5" customFormat="1" ht="22.5" customHeight="1" x14ac:dyDescent="0.35">
      <c r="A10" s="28" t="s">
        <v>27</v>
      </c>
      <c r="B10" s="28">
        <v>130.38</v>
      </c>
      <c r="C10" s="42"/>
      <c r="D10" s="61">
        <f t="shared" si="0"/>
        <v>0</v>
      </c>
      <c r="E10" s="31"/>
      <c r="F10" s="111">
        <f t="shared" si="1"/>
        <v>0</v>
      </c>
      <c r="G10" s="112"/>
      <c r="H10" s="113"/>
      <c r="I10" s="107"/>
      <c r="J10" s="19"/>
      <c r="K10" s="107"/>
      <c r="L10" s="19"/>
      <c r="M10" s="10"/>
    </row>
    <row r="11" spans="1:17" s="5" customFormat="1" ht="22.5" customHeight="1" x14ac:dyDescent="0.35">
      <c r="A11" s="28" t="s">
        <v>28</v>
      </c>
      <c r="B11" s="28">
        <v>374.42</v>
      </c>
      <c r="C11" s="42"/>
      <c r="D11" s="61">
        <f t="shared" si="0"/>
        <v>0</v>
      </c>
      <c r="E11" s="31"/>
      <c r="F11" s="111">
        <f t="shared" ref="F11" si="2">SUM(C11*0.35)</f>
        <v>0</v>
      </c>
      <c r="G11" s="112"/>
      <c r="H11" s="113"/>
      <c r="I11" s="107"/>
      <c r="J11" s="19"/>
      <c r="K11" s="107"/>
      <c r="L11" s="19"/>
      <c r="M11" s="10"/>
    </row>
    <row r="12" spans="1:17" s="5" customFormat="1" x14ac:dyDescent="0.35">
      <c r="A12" s="10"/>
      <c r="B12" s="10"/>
      <c r="C12" s="10"/>
      <c r="D12" s="10"/>
      <c r="E12" s="10"/>
      <c r="F12" s="10"/>
      <c r="G12" s="10"/>
      <c r="H12" s="10"/>
      <c r="I12" s="107"/>
      <c r="J12" s="19"/>
      <c r="K12" s="107"/>
      <c r="L12" s="19"/>
      <c r="M12"/>
    </row>
    <row r="13" spans="1:17" s="5" customFormat="1" ht="22.5" customHeight="1" x14ac:dyDescent="0.35">
      <c r="A13" s="34" t="s">
        <v>29</v>
      </c>
      <c r="B13" s="25">
        <f>SUM(B6:B11)</f>
        <v>3496.1700000000005</v>
      </c>
      <c r="C13" s="7"/>
      <c r="D13" s="35"/>
      <c r="E13" s="21"/>
      <c r="F13" s="35"/>
      <c r="G13" s="7"/>
      <c r="H13" s="35"/>
      <c r="I13" s="107"/>
      <c r="J13" s="19"/>
      <c r="K13" s="107"/>
      <c r="L13" s="19"/>
      <c r="M13" s="10"/>
    </row>
    <row r="14" spans="1:17" s="5" customFormat="1" x14ac:dyDescent="0.35">
      <c r="A14" s="7"/>
      <c r="B14" s="7"/>
      <c r="C14" s="7"/>
      <c r="D14" s="7"/>
      <c r="E14" s="7"/>
      <c r="F14" s="7"/>
      <c r="G14" s="7"/>
      <c r="H14" s="7"/>
      <c r="I14" s="107"/>
      <c r="J14" s="19"/>
      <c r="K14" s="107"/>
      <c r="L14" s="19"/>
      <c r="M14" s="1"/>
    </row>
    <row r="15" spans="1:17" x14ac:dyDescent="0.35">
      <c r="A15" s="47" t="s">
        <v>30</v>
      </c>
      <c r="B15" s="47"/>
      <c r="C15" s="47"/>
      <c r="D15" s="47"/>
      <c r="E15" s="47"/>
      <c r="F15" s="47"/>
      <c r="G15" s="47"/>
      <c r="H15" s="47"/>
      <c r="I15" s="47"/>
      <c r="J15" s="48"/>
      <c r="K15" s="47"/>
      <c r="L15" s="63">
        <f>SUM(D6:D11)*12</f>
        <v>0</v>
      </c>
      <c r="N15" s="4"/>
      <c r="O15" s="5"/>
    </row>
    <row r="16" spans="1:17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N16" s="4"/>
      <c r="O16" s="5"/>
    </row>
    <row r="17" spans="1:21" ht="18.5" x14ac:dyDescent="0.35">
      <c r="A17" s="114" t="s">
        <v>31</v>
      </c>
      <c r="B17" s="115"/>
      <c r="C17" s="115"/>
      <c r="D17" s="115"/>
      <c r="E17" s="115"/>
      <c r="F17" s="116"/>
      <c r="G17" s="116"/>
      <c r="H17" s="116"/>
      <c r="I17" s="115"/>
      <c r="J17" s="115"/>
      <c r="K17" s="115"/>
      <c r="L17" s="117"/>
      <c r="N17" s="4"/>
      <c r="O17" s="5"/>
    </row>
    <row r="18" spans="1:21" ht="18.5" x14ac:dyDescent="0.35">
      <c r="A18" s="49"/>
      <c r="B18" s="10"/>
      <c r="C18" s="10"/>
      <c r="D18" s="10"/>
      <c r="E18" s="10"/>
      <c r="F18" s="50"/>
      <c r="G18" s="118" t="s">
        <v>32</v>
      </c>
      <c r="H18" s="119"/>
      <c r="I18" s="10"/>
      <c r="J18" s="10"/>
      <c r="K18" s="10"/>
      <c r="L18" s="51"/>
      <c r="N18" s="4"/>
      <c r="O18" s="5"/>
    </row>
    <row r="19" spans="1:21" s="7" customFormat="1" ht="72.5" x14ac:dyDescent="0.35">
      <c r="A19" s="131" t="s">
        <v>33</v>
      </c>
      <c r="B19" s="131"/>
      <c r="C19" s="131"/>
      <c r="D19" s="131"/>
      <c r="F19" s="29" t="s">
        <v>34</v>
      </c>
      <c r="G19" s="29" t="s">
        <v>35</v>
      </c>
      <c r="H19" s="29" t="s">
        <v>36</v>
      </c>
      <c r="J19" s="121" t="s">
        <v>37</v>
      </c>
      <c r="K19" s="122"/>
      <c r="L19" s="123"/>
      <c r="N19" s="22"/>
      <c r="O19" s="5"/>
      <c r="P19" s="10"/>
      <c r="Q19" s="10"/>
      <c r="R19" s="10"/>
      <c r="S19" s="10"/>
      <c r="T19" s="10"/>
      <c r="U19" s="10"/>
    </row>
    <row r="20" spans="1:21" s="7" customFormat="1" ht="22.5" customHeight="1" x14ac:dyDescent="0.35">
      <c r="A20" s="120" t="s">
        <v>38</v>
      </c>
      <c r="B20" s="120"/>
      <c r="C20" s="120"/>
      <c r="D20" s="120"/>
      <c r="F20" s="8">
        <v>3</v>
      </c>
      <c r="G20" s="9">
        <v>250</v>
      </c>
      <c r="H20" s="42"/>
      <c r="J20" s="124">
        <f t="shared" ref="J20:J28" si="3">SUM(F20*G20*H20)</f>
        <v>0</v>
      </c>
      <c r="K20" s="125"/>
      <c r="L20" s="126"/>
      <c r="N20" s="22"/>
      <c r="O20" s="5"/>
      <c r="P20" s="10"/>
      <c r="Q20" s="10"/>
      <c r="R20" s="10"/>
      <c r="S20" s="10"/>
      <c r="T20" s="10"/>
      <c r="U20" s="10"/>
    </row>
    <row r="21" spans="1:21" s="7" customFormat="1" ht="22.5" customHeight="1" x14ac:dyDescent="0.35">
      <c r="A21" s="120" t="s">
        <v>39</v>
      </c>
      <c r="B21" s="120"/>
      <c r="C21" s="120"/>
      <c r="D21" s="120"/>
      <c r="E21" s="10"/>
      <c r="F21" s="8">
        <v>3</v>
      </c>
      <c r="G21" s="9">
        <v>300</v>
      </c>
      <c r="H21" s="42"/>
      <c r="I21" s="10"/>
      <c r="J21" s="127">
        <f>SUM(F21*G21*H21)</f>
        <v>0</v>
      </c>
      <c r="K21" s="128"/>
      <c r="L21" s="129"/>
      <c r="N21" s="22"/>
      <c r="O21" s="5"/>
      <c r="P21" s="10"/>
      <c r="Q21" s="10"/>
      <c r="R21" s="10"/>
      <c r="S21" s="10"/>
      <c r="T21" s="10"/>
      <c r="U21" s="10"/>
    </row>
    <row r="22" spans="1:21" s="10" customFormat="1" ht="22.5" customHeight="1" x14ac:dyDescent="0.35">
      <c r="A22" s="120" t="s">
        <v>40</v>
      </c>
      <c r="B22" s="120"/>
      <c r="C22" s="120"/>
      <c r="D22" s="120"/>
      <c r="F22" s="8">
        <v>3</v>
      </c>
      <c r="G22" s="9">
        <v>800</v>
      </c>
      <c r="H22" s="42"/>
      <c r="J22" s="127">
        <f>SUM(F22*G22*H22)</f>
        <v>0</v>
      </c>
      <c r="K22" s="128"/>
      <c r="L22" s="129"/>
      <c r="N22" s="22"/>
      <c r="O22" s="5"/>
    </row>
    <row r="23" spans="1:21" s="10" customFormat="1" ht="22.5" customHeight="1" x14ac:dyDescent="0.35">
      <c r="A23" s="120" t="s">
        <v>41</v>
      </c>
      <c r="B23" s="120"/>
      <c r="C23" s="120"/>
      <c r="D23" s="120"/>
      <c r="F23" s="8">
        <v>3</v>
      </c>
      <c r="G23" s="9">
        <v>300</v>
      </c>
      <c r="H23" s="42"/>
      <c r="J23" s="127">
        <f>SUM(F23*G23*H23)</f>
        <v>0</v>
      </c>
      <c r="K23" s="128"/>
      <c r="L23" s="129"/>
      <c r="N23" s="22"/>
      <c r="O23" s="5"/>
    </row>
    <row r="24" spans="1:21" s="10" customFormat="1" ht="22.5" customHeight="1" x14ac:dyDescent="0.35">
      <c r="A24" s="120" t="s">
        <v>42</v>
      </c>
      <c r="B24" s="120"/>
      <c r="C24" s="120"/>
      <c r="D24" s="120"/>
      <c r="F24" s="8">
        <v>3</v>
      </c>
      <c r="G24" s="9">
        <v>190</v>
      </c>
      <c r="H24" s="42"/>
      <c r="J24" s="127">
        <f t="shared" si="3"/>
        <v>0</v>
      </c>
      <c r="K24" s="128"/>
      <c r="L24" s="129"/>
      <c r="N24" s="22"/>
      <c r="O24" s="5"/>
    </row>
    <row r="25" spans="1:21" s="10" customFormat="1" ht="22.5" customHeight="1" x14ac:dyDescent="0.35">
      <c r="A25" s="120" t="s">
        <v>43</v>
      </c>
      <c r="B25" s="120"/>
      <c r="C25" s="120"/>
      <c r="D25" s="120"/>
      <c r="F25" s="8">
        <v>3</v>
      </c>
      <c r="G25" s="9">
        <v>350</v>
      </c>
      <c r="H25" s="42"/>
      <c r="J25" s="127">
        <f t="shared" si="3"/>
        <v>0</v>
      </c>
      <c r="K25" s="128"/>
      <c r="L25" s="129"/>
      <c r="N25" s="22"/>
      <c r="O25" s="5"/>
    </row>
    <row r="26" spans="1:21" s="23" customFormat="1" ht="22.5" customHeight="1" x14ac:dyDescent="0.35">
      <c r="A26" s="120" t="s">
        <v>44</v>
      </c>
      <c r="B26" s="120"/>
      <c r="C26" s="120"/>
      <c r="D26" s="120"/>
      <c r="E26" s="10"/>
      <c r="F26" s="8">
        <v>1</v>
      </c>
      <c r="G26" s="9">
        <v>200</v>
      </c>
      <c r="H26" s="42"/>
      <c r="I26" s="10"/>
      <c r="J26" s="127">
        <f t="shared" si="3"/>
        <v>0</v>
      </c>
      <c r="K26" s="128"/>
      <c r="L26" s="129"/>
    </row>
    <row r="27" spans="1:21" s="23" customFormat="1" ht="22.5" customHeight="1" x14ac:dyDescent="0.35">
      <c r="A27" s="138" t="s">
        <v>45</v>
      </c>
      <c r="B27" s="138"/>
      <c r="C27" s="138"/>
      <c r="D27" s="138"/>
      <c r="E27" s="10"/>
      <c r="F27" s="39">
        <v>1</v>
      </c>
      <c r="G27" s="40">
        <v>250</v>
      </c>
      <c r="H27" s="43"/>
      <c r="I27" s="10"/>
      <c r="J27" s="127">
        <f t="shared" si="3"/>
        <v>0</v>
      </c>
      <c r="K27" s="128"/>
      <c r="L27" s="129"/>
    </row>
    <row r="28" spans="1:21" s="23" customFormat="1" ht="22.5" customHeight="1" x14ac:dyDescent="0.35">
      <c r="A28" s="137" t="s">
        <v>46</v>
      </c>
      <c r="B28" s="137"/>
      <c r="C28" s="137"/>
      <c r="D28" s="137"/>
      <c r="E28" s="10"/>
      <c r="F28" s="36">
        <v>1</v>
      </c>
      <c r="G28" s="37">
        <v>310</v>
      </c>
      <c r="H28" s="44"/>
      <c r="I28" s="38"/>
      <c r="J28" s="139">
        <f t="shared" si="3"/>
        <v>0</v>
      </c>
      <c r="K28" s="139"/>
      <c r="L28" s="139"/>
    </row>
    <row r="29" spans="1:21" ht="15" customHeight="1" x14ac:dyDescent="0.35">
      <c r="A29" s="11"/>
      <c r="B29" s="12"/>
      <c r="C29" s="11"/>
      <c r="D29" s="11"/>
      <c r="E29" s="11"/>
      <c r="F29" s="11"/>
      <c r="G29" s="10"/>
      <c r="H29" s="13"/>
      <c r="I29" s="10"/>
      <c r="J29" s="19"/>
      <c r="K29" s="19"/>
      <c r="L29" s="6"/>
    </row>
    <row r="30" spans="1:21" x14ac:dyDescent="0.35">
      <c r="A30" s="130" t="s">
        <v>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53">
        <f>SUM(J20:J28)</f>
        <v>0</v>
      </c>
    </row>
    <row r="31" spans="1:21" x14ac:dyDescent="0.35">
      <c r="A31" s="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54"/>
    </row>
    <row r="32" spans="1:21" ht="18.5" x14ac:dyDescent="0.35">
      <c r="A32" s="114" t="s">
        <v>47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7"/>
    </row>
    <row r="33" spans="1:13" s="1" customFormat="1" ht="43.5" x14ac:dyDescent="0.35">
      <c r="A33" s="132" t="s">
        <v>33</v>
      </c>
      <c r="B33" s="133"/>
      <c r="C33" s="133"/>
      <c r="D33" s="133"/>
      <c r="E33" s="133"/>
      <c r="F33" s="133"/>
      <c r="G33" s="134"/>
      <c r="H33" s="29" t="s">
        <v>34</v>
      </c>
      <c r="I33" s="20"/>
      <c r="J33" s="29" t="s">
        <v>48</v>
      </c>
      <c r="K33" s="20"/>
      <c r="L33" s="29" t="s">
        <v>37</v>
      </c>
    </row>
    <row r="34" spans="1:13" s="7" customFormat="1" ht="22.5" customHeight="1" x14ac:dyDescent="0.35">
      <c r="A34" s="135" t="s">
        <v>49</v>
      </c>
      <c r="B34" s="135"/>
      <c r="C34" s="135"/>
      <c r="D34" s="135"/>
      <c r="E34" s="135"/>
      <c r="F34" s="135"/>
      <c r="G34" s="136"/>
      <c r="H34" s="24">
        <v>2</v>
      </c>
      <c r="I34" s="20"/>
      <c r="J34" s="42"/>
      <c r="K34" s="25"/>
      <c r="L34" s="26">
        <f>SUM(H34*J34)</f>
        <v>0</v>
      </c>
    </row>
    <row r="35" spans="1:13" s="7" customFormat="1" ht="22.5" customHeight="1" x14ac:dyDescent="0.35">
      <c r="A35" s="135" t="s">
        <v>50</v>
      </c>
      <c r="B35" s="135"/>
      <c r="C35" s="135"/>
      <c r="D35" s="135"/>
      <c r="E35" s="135"/>
      <c r="F35" s="135"/>
      <c r="G35" s="136"/>
      <c r="H35" s="24">
        <v>2</v>
      </c>
      <c r="I35" s="27"/>
      <c r="J35" s="42"/>
      <c r="K35" s="28"/>
      <c r="L35" s="26">
        <f>SUM(H35*J35)</f>
        <v>0</v>
      </c>
    </row>
    <row r="36" spans="1:13" s="10" customFormat="1" ht="22.5" customHeight="1" x14ac:dyDescent="0.35">
      <c r="A36" s="135" t="s">
        <v>51</v>
      </c>
      <c r="B36" s="135"/>
      <c r="C36" s="135"/>
      <c r="D36" s="135"/>
      <c r="E36" s="135"/>
      <c r="F36" s="135"/>
      <c r="G36" s="136"/>
      <c r="H36" s="24">
        <v>4</v>
      </c>
      <c r="I36" s="27"/>
      <c r="J36" s="42"/>
      <c r="K36" s="28"/>
      <c r="L36" s="26">
        <f>SUM(H36*J36)</f>
        <v>0</v>
      </c>
    </row>
    <row r="37" spans="1:13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3" x14ac:dyDescent="0.35">
      <c r="A38" s="52" t="s">
        <v>52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62">
        <f>SUM(L33:L36)</f>
        <v>0</v>
      </c>
    </row>
    <row r="39" spans="1:13" s="14" customFormat="1" ht="18.5" x14ac:dyDescent="0.4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3" s="14" customFormat="1" ht="18.5" x14ac:dyDescent="0.45">
      <c r="A40" s="145" t="s">
        <v>53</v>
      </c>
      <c r="B40" s="146"/>
      <c r="C40" s="146"/>
      <c r="D40" s="146"/>
      <c r="E40" s="146"/>
      <c r="F40" s="146"/>
      <c r="G40" s="146"/>
      <c r="H40" s="146"/>
      <c r="I40" s="146"/>
      <c r="J40" s="64"/>
      <c r="K40" s="65"/>
      <c r="L40" s="66">
        <f>SUM(L38+L30+L15)</f>
        <v>0</v>
      </c>
    </row>
    <row r="41" spans="1:13" s="10" customFormat="1" x14ac:dyDescent="0.35"/>
    <row r="42" spans="1:13" s="10" customFormat="1" x14ac:dyDescent="0.35">
      <c r="A42" s="140" t="s">
        <v>8</v>
      </c>
      <c r="B42" s="141"/>
      <c r="C42" s="142"/>
      <c r="D42" s="143"/>
      <c r="E42" s="143"/>
      <c r="F42" s="143"/>
      <c r="G42" s="143"/>
      <c r="H42" s="143"/>
      <c r="I42" s="143"/>
      <c r="J42" s="143"/>
      <c r="K42" s="143"/>
      <c r="L42" s="144"/>
    </row>
    <row r="43" spans="1:13" s="10" customFormat="1" x14ac:dyDescent="0.35">
      <c r="A43" s="140" t="s">
        <v>9</v>
      </c>
      <c r="B43" s="141"/>
      <c r="C43" s="142"/>
      <c r="D43" s="143"/>
      <c r="E43" s="143"/>
      <c r="F43" s="143"/>
      <c r="G43" s="143"/>
      <c r="H43" s="143"/>
      <c r="I43" s="143"/>
      <c r="J43" s="143"/>
      <c r="K43" s="143"/>
      <c r="L43" s="144"/>
    </row>
    <row r="44" spans="1:13" s="10" customFormat="1" x14ac:dyDescent="0.35">
      <c r="A44" s="140" t="s">
        <v>10</v>
      </c>
      <c r="B44" s="141"/>
      <c r="C44" s="147"/>
      <c r="D44" s="148"/>
      <c r="E44" s="148"/>
      <c r="F44" s="148"/>
      <c r="G44" s="148"/>
      <c r="H44" s="148"/>
      <c r="I44" s="148"/>
      <c r="J44" s="148"/>
      <c r="K44" s="148"/>
      <c r="L44" s="149"/>
    </row>
    <row r="45" spans="1:13" s="10" customFormat="1" x14ac:dyDescent="0.35">
      <c r="A45" s="140" t="s">
        <v>11</v>
      </c>
      <c r="B45" s="141"/>
      <c r="C45" s="142"/>
      <c r="D45" s="143"/>
      <c r="E45" s="143"/>
      <c r="F45" s="143"/>
      <c r="G45" s="143"/>
      <c r="H45" s="143"/>
      <c r="I45" s="143"/>
      <c r="J45" s="143"/>
      <c r="K45" s="143"/>
      <c r="L45" s="144"/>
    </row>
    <row r="46" spans="1:13" s="10" customFormat="1" ht="14.15" customHeight="1" x14ac:dyDescent="0.35">
      <c r="A46" s="140" t="s">
        <v>12</v>
      </c>
      <c r="B46" s="141"/>
      <c r="C46" s="142"/>
      <c r="D46" s="143"/>
      <c r="E46" s="143"/>
      <c r="F46" s="143"/>
      <c r="G46" s="143"/>
      <c r="H46" s="143"/>
      <c r="I46" s="143"/>
      <c r="J46" s="143"/>
      <c r="K46" s="143"/>
      <c r="L46" s="144"/>
    </row>
    <row r="47" spans="1:13" s="10" customFormat="1" ht="49" customHeight="1" x14ac:dyDescent="0.35">
      <c r="A47" s="140" t="s">
        <v>13</v>
      </c>
      <c r="B47" s="141"/>
      <c r="C47" s="142"/>
      <c r="D47" s="143"/>
      <c r="E47" s="143"/>
      <c r="F47" s="143"/>
      <c r="G47" s="143"/>
      <c r="H47" s="143"/>
      <c r="I47" s="143"/>
      <c r="J47" s="143"/>
      <c r="K47" s="143"/>
      <c r="L47" s="144"/>
    </row>
    <row r="48" spans="1:13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5"/>
    </row>
    <row r="49" spans="1:12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</sheetData>
  <sheetProtection algorithmName="SHA-512" hashValue="3d6rR3BtubKSH4AAMCQo+agVNa+gFk5nL3D8u3SmKtV+5XgHRs2cBMeUZfLj3YOsPUBq0NCZvxDz0LfYNoqyrA==" saltValue="0H57hube8L7PX4iJNz+9Ow==" spinCount="100000" sheet="1" objects="1" scenarios="1"/>
  <mergeCells count="55">
    <mergeCell ref="A40:I40"/>
    <mergeCell ref="A43:B43"/>
    <mergeCell ref="A44:B44"/>
    <mergeCell ref="C44:L44"/>
    <mergeCell ref="C43:L43"/>
    <mergeCell ref="A42:B42"/>
    <mergeCell ref="C42:L42"/>
    <mergeCell ref="A45:B45"/>
    <mergeCell ref="C45:L45"/>
    <mergeCell ref="A46:B46"/>
    <mergeCell ref="C46:L46"/>
    <mergeCell ref="A47:B47"/>
    <mergeCell ref="C47:L47"/>
    <mergeCell ref="A30:K30"/>
    <mergeCell ref="A19:D19"/>
    <mergeCell ref="A33:G33"/>
    <mergeCell ref="A34:G34"/>
    <mergeCell ref="A36:G36"/>
    <mergeCell ref="A32:L32"/>
    <mergeCell ref="A28:D28"/>
    <mergeCell ref="A27:D27"/>
    <mergeCell ref="A22:D22"/>
    <mergeCell ref="A23:D23"/>
    <mergeCell ref="A24:D24"/>
    <mergeCell ref="A25:D25"/>
    <mergeCell ref="J27:L27"/>
    <mergeCell ref="J28:L28"/>
    <mergeCell ref="A35:G35"/>
    <mergeCell ref="A17:L17"/>
    <mergeCell ref="G18:H18"/>
    <mergeCell ref="A20:D20"/>
    <mergeCell ref="A26:D26"/>
    <mergeCell ref="A21:D21"/>
    <mergeCell ref="J19:L19"/>
    <mergeCell ref="J20:L20"/>
    <mergeCell ref="J21:L21"/>
    <mergeCell ref="J22:L22"/>
    <mergeCell ref="J23:L23"/>
    <mergeCell ref="J24:L24"/>
    <mergeCell ref="J25:L25"/>
    <mergeCell ref="J26:L26"/>
    <mergeCell ref="A1:L1"/>
    <mergeCell ref="A3:L3"/>
    <mergeCell ref="B4:D4"/>
    <mergeCell ref="F4:H4"/>
    <mergeCell ref="J4:L4"/>
    <mergeCell ref="I4:I14"/>
    <mergeCell ref="K5:K14"/>
    <mergeCell ref="F5:H5"/>
    <mergeCell ref="F6:H6"/>
    <mergeCell ref="F7:H7"/>
    <mergeCell ref="F8:H8"/>
    <mergeCell ref="F9:H9"/>
    <mergeCell ref="F10:H10"/>
    <mergeCell ref="F11:H11"/>
  </mergeCells>
  <dataValidations count="2">
    <dataValidation type="custom" allowBlank="1" showInputMessage="1" showErrorMessage="1" errorTitle="onjuiste gegevensinvoer" error="maximaal twee cijfers achter de komma invoeren" promptTitle="validatie" prompt="maximaal twee cijfers achter de komma" sqref="H29" xr:uid="{00000000-0002-0000-0100-000000000000}">
      <formula1>H29=ROUND(H29,2)</formula1>
    </dataValidation>
    <dataValidation type="custom" allowBlank="1" showInputMessage="1" showErrorMessage="1" errorTitle="onjuiste gegevensinvoer" error="maximaal vier cijfers achter de komma invoeren" promptTitle="validatie" prompt="maximaal vier cijfers achter de komma" sqref="C6:C11 H20:H28 J34:J36" xr:uid="{00000000-0002-0000-0100-000001000000}">
      <formula1>C6=ROUND(C6,4)</formula1>
    </dataValidation>
  </dataValidations>
  <pageMargins left="0.7" right="0.7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d97b1-0c3c-4bab-a153-49871265ebdb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9BAE91DA3E948831934A1EE1944AC" ma:contentTypeVersion="13" ma:contentTypeDescription="Een nieuw document maken." ma:contentTypeScope="" ma:versionID="1af2b626855812d4c1c14d93bc590b87">
  <xsd:schema xmlns:xsd="http://www.w3.org/2001/XMLSchema" xmlns:xs="http://www.w3.org/2001/XMLSchema" xmlns:p="http://schemas.microsoft.com/office/2006/metadata/properties" xmlns:ns2="c2dd97b1-0c3c-4bab-a153-49871265ebdb" xmlns:ns3="02b751fe-4f1e-4548-a628-017d4e66263a" xmlns:ns4="d3a92735-4626-485d-b499-1eae95cc67aa" targetNamespace="http://schemas.microsoft.com/office/2006/metadata/properties" ma:root="true" ma:fieldsID="4dc0c4d1458921401414ff18f2fcb343" ns2:_="" ns3:_="" ns4:_="">
    <xsd:import namespace="c2dd97b1-0c3c-4bab-a153-49871265ebdb"/>
    <xsd:import namespace="02b751fe-4f1e-4548-a628-017d4e66263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d97b1-0c3c-4bab-a153-49871265e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751fe-4f1e-4548-a628-017d4e6626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77690e-a923-4385-b4cc-7c25bc3995cb}" ma:internalName="TaxCatchAll" ma:showField="CatchAllData" ma:web="02b751fe-4f1e-4548-a628-017d4e6626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EBF840-EE01-49C7-A19A-CAF39CB711C4}">
  <ds:schemaRefs>
    <ds:schemaRef ds:uri="http://schemas.microsoft.com/office/2006/metadata/properties"/>
    <ds:schemaRef ds:uri="http://schemas.microsoft.com/office/infopath/2007/PartnerControls"/>
    <ds:schemaRef ds:uri="c2dd97b1-0c3c-4bab-a153-49871265ebdb"/>
    <ds:schemaRef ds:uri="d3a92735-4626-485d-b499-1eae95cc67aa"/>
  </ds:schemaRefs>
</ds:datastoreItem>
</file>

<file path=customXml/itemProps2.xml><?xml version="1.0" encoding="utf-8"?>
<ds:datastoreItem xmlns:ds="http://schemas.openxmlformats.org/officeDocument/2006/customXml" ds:itemID="{A87DF20E-A873-4AB9-B57B-1B956E321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d97b1-0c3c-4bab-a153-49871265ebdb"/>
    <ds:schemaRef ds:uri="02b751fe-4f1e-4548-a628-017d4e66263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6EFBE2-AD56-4F5D-9B28-BCFCDC05056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 perceel 1</vt:lpstr>
      <vt:lpstr>Locatie Groningen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Broshuis, Anne (AV)</dc:creator>
  <cp:keywords/>
  <dc:description/>
  <cp:lastModifiedBy>Blom, Pedro (AV)</cp:lastModifiedBy>
  <cp:revision/>
  <dcterms:created xsi:type="dcterms:W3CDTF">2023-01-12T12:05:31Z</dcterms:created>
  <dcterms:modified xsi:type="dcterms:W3CDTF">2023-07-25T13:48:16Z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0x0101009DF9BAE91DA3E948831934A1EE1944AC</vt:lpwstr>
  </property>
  <property fmtid="{D5CDD505-2E9C-101B-9397-08002B2CF9AE}" pid="3" name="MediaServiceImageTags">
    <vt:lpwstr/>
  </property>
</Properties>
</file>