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VT2017_0043/Gedeelde documenten/Inkopen/aanbestedingskalender/Aanbestedingen/jaar 2023/verse luchtsysteem Roel/Publicatie doc/"/>
    </mc:Choice>
  </mc:AlternateContent>
  <xr:revisionPtr revIDLastSave="1" documentId="8_{CF13FB61-02C7-4FCF-AEC4-E4C397132EA6}" xr6:coauthVersionLast="47" xr6:coauthVersionMax="47" xr10:uidLastSave="{05A936E7-2369-4182-A9BC-E0F406766247}"/>
  <bookViews>
    <workbookView xWindow="-110" yWindow="-110" windowWidth="19420" windowHeight="10420" tabRatio="814" xr2:uid="{0BA59EA0-8D59-45CB-AA12-39E5060EDDFC}"/>
  </bookViews>
  <sheets>
    <sheet name="Prijzenblad" sheetId="7" r:id="rId1"/>
    <sheet name="1.1 Prijzen producten" sheetId="2" r:id="rId2"/>
    <sheet name="1.2 Optie prijzen" sheetId="8" r:id="rId3"/>
    <sheet name="1.3 Optie prijzen onderdelen " sheetId="4" r:id="rId4"/>
    <sheet name="1.4 Optie tarieven uren" sheetId="5" r:id="rId5"/>
  </sheets>
  <definedNames>
    <definedName name="_ftnref1" localSheetId="2">'1.2 Optie prijzen'!$C$10</definedName>
    <definedName name="_xlnm.Print_Area" localSheetId="1">'1.1 Prijzen producten'!$A$1:$G$38</definedName>
    <definedName name="_xlnm.Print_Area" localSheetId="0">Prijzenblad!$A$1:$H$34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11" i="2"/>
  <c r="E36" i="2" l="1"/>
  <c r="E10" i="2"/>
  <c r="E12" i="2"/>
  <c r="E13" i="2"/>
  <c r="E14" i="2"/>
  <c r="E17" i="2"/>
  <c r="E10" i="8"/>
  <c r="C32" i="7" s="1"/>
  <c r="E11" i="8"/>
  <c r="F40" i="4" l="1"/>
  <c r="E13" i="5"/>
  <c r="E14" i="5"/>
  <c r="E15" i="5"/>
  <c r="E16" i="5"/>
  <c r="E12" i="5"/>
  <c r="F14" i="4"/>
  <c r="F29" i="4"/>
  <c r="F37" i="4"/>
  <c r="F36" i="4"/>
  <c r="F38" i="4"/>
  <c r="F39" i="4"/>
  <c r="F35" i="4"/>
  <c r="F25" i="4"/>
  <c r="F26" i="4"/>
  <c r="F27" i="4"/>
  <c r="F28" i="4"/>
  <c r="F30" i="4"/>
  <c r="F31" i="4"/>
  <c r="F19" i="4"/>
  <c r="F12" i="4"/>
  <c r="F13" i="4"/>
  <c r="F15" i="4"/>
  <c r="F16" i="4"/>
  <c r="F17" i="4"/>
  <c r="F18" i="4"/>
  <c r="F11" i="4"/>
  <c r="F24" i="4"/>
  <c r="F23" i="4"/>
  <c r="A37" i="4" l="1"/>
  <c r="A38" i="4" s="1"/>
  <c r="A39" i="4" s="1"/>
  <c r="A13" i="4"/>
  <c r="A14" i="4" s="1"/>
  <c r="A15" i="4" s="1"/>
  <c r="A16" i="4" s="1"/>
  <c r="A17" i="4" s="1"/>
  <c r="A18" i="4" s="1"/>
  <c r="A19" i="4" s="1"/>
  <c r="A25" i="4"/>
  <c r="A26" i="4" s="1"/>
  <c r="A27" i="4" s="1"/>
  <c r="A28" i="4" s="1"/>
  <c r="A29" i="4" s="1"/>
  <c r="A30" i="4" s="1"/>
  <c r="A31" i="4" s="1"/>
  <c r="E20" i="2" l="1"/>
  <c r="E21" i="2"/>
  <c r="E22" i="2"/>
  <c r="E25" i="2"/>
  <c r="E26" i="2"/>
  <c r="E30" i="2"/>
  <c r="E33" i="2"/>
  <c r="E37" i="2" l="1"/>
  <c r="C31" i="7" s="1"/>
  <c r="C33" i="7" s="1"/>
  <c r="C27" i="7" s="1"/>
</calcChain>
</file>

<file path=xl/sharedStrings.xml><?xml version="1.0" encoding="utf-8"?>
<sst xmlns="http://schemas.openxmlformats.org/spreadsheetml/2006/main" count="179" uniqueCount="124">
  <si>
    <t xml:space="preserve">Landelijk - Verse Lucht systemen </t>
  </si>
  <si>
    <t>Openbare aanbesteding - TN 420282</t>
  </si>
  <si>
    <t>Bijlage 7  - Prijzenblad</t>
  </si>
  <si>
    <t xml:space="preserve">Nr. </t>
  </si>
  <si>
    <t>Instructie aan inschrijver</t>
  </si>
  <si>
    <t>INST-1</t>
  </si>
  <si>
    <t xml:space="preserve">Inschrijver past, alleen de geel gearceerde cellen aan. Inschrijver moet alleen de geel gearceerde cellen correct en ondubbelzinnig invullen. Inschrijver moet de geel gearceerde cellen invullen. </t>
  </si>
  <si>
    <t>INST-2</t>
  </si>
  <si>
    <t xml:space="preserve">Het Prijzenblad vormt een integraal onderdeel van de Indiening. Inschrijver specificeert de kosten van zijn aanbod. </t>
  </si>
  <si>
    <t>INST-3</t>
  </si>
  <si>
    <t>De in te vullen bedragen zijn gebaseerd op de uitgangspunten van deze aanbesteding en gerelateerd aan de in het  PvE genoemde producten en artikelen en dienstverlening.</t>
  </si>
  <si>
    <t>INST-4</t>
  </si>
  <si>
    <t>INST-5</t>
  </si>
  <si>
    <t xml:space="preserve">Alle prijzen zijn in Euros met maximaal twee decimalen.  </t>
  </si>
  <si>
    <t>INST-6</t>
  </si>
  <si>
    <t>Negatieve prijzen zijn niet toegestaan; '0' bedragen zijn wel toegestaan.</t>
  </si>
  <si>
    <t>INST-7</t>
  </si>
  <si>
    <t>Alle prijzen en tarieven zijn exclusief BTW.</t>
  </si>
  <si>
    <t>INST-8</t>
  </si>
  <si>
    <t>De genoemde prijs items mogen niet verwijderd worden.</t>
  </si>
  <si>
    <t>INST-9</t>
  </si>
  <si>
    <t xml:space="preserve">De opgegeven prijzen zijn inclusief alle kosten, inclusief kortingen. Als inschrijver tijdens contractlooptijd met aanvullende kosten komt zullen deze niet vergoed worden. </t>
  </si>
  <si>
    <t>INST-10</t>
  </si>
  <si>
    <t xml:space="preserve">Levering DDP locaties ProRail. </t>
  </si>
  <si>
    <t>INST-11</t>
  </si>
  <si>
    <t>De totale inschrijfsom Inschrijving dient uw over te nemen naar het inschrijfformulier Bijlage 8.</t>
  </si>
  <si>
    <t>INST-12</t>
  </si>
  <si>
    <t>INST-13</t>
  </si>
  <si>
    <t>Dit prijzenblad dient door een bevoegd persoon volgens KvK ondertekend te worden.</t>
  </si>
  <si>
    <t>Gegevens inschrijver</t>
  </si>
  <si>
    <t>GI-1</t>
  </si>
  <si>
    <t>Naam inschrijver</t>
  </si>
  <si>
    <t>GI-2</t>
  </si>
  <si>
    <t>Datum waarop dit formulier is ingevuld en ondertekend</t>
  </si>
  <si>
    <t>GI-3</t>
  </si>
  <si>
    <t>Naam Ondertekenaar</t>
  </si>
  <si>
    <t>GI-4</t>
  </si>
  <si>
    <t>Handtekening</t>
  </si>
  <si>
    <t xml:space="preserve">Behaalde score </t>
  </si>
  <si>
    <r>
      <t>Bijlage 7  Prijzenblad - EU aanbesteding Ademlucht</t>
    </r>
    <r>
      <rPr>
        <sz val="14"/>
        <color theme="0"/>
        <rFont val="Calibri"/>
        <family val="2"/>
        <scheme val="minor"/>
      </rPr>
      <t>apparatuur</t>
    </r>
  </si>
  <si>
    <t>TN   404053</t>
  </si>
  <si>
    <t xml:space="preserve">Rekenwaarden </t>
  </si>
  <si>
    <t>Totale Inschrijfsom</t>
  </si>
  <si>
    <t>RW-1</t>
  </si>
  <si>
    <t xml:space="preserve">Totale inschrijfsom </t>
  </si>
  <si>
    <t>Alleen de gele velden op tabbladen 1.1 en 1.2  en optioneel   1.3 t/m 1.5  moeten worden ingevuld.</t>
  </si>
  <si>
    <t xml:space="preserve">Alle prijzen zijn in Euros met maximaal twee decimalen  </t>
  </si>
  <si>
    <t>Tab - 1.1</t>
  </si>
  <si>
    <t xml:space="preserve">Subtotaal inschrijfprijs overgenomen van "prijzen producten" - tabblad 1.1 </t>
  </si>
  <si>
    <t>1.1 Prijs initiële levering producten</t>
  </si>
  <si>
    <t>Eenheidsprijzen zijn incl. transport- en leveringskosten, markering QR-code en serienummer, certificaat en verder alle niet genoemde overige kosten,  levering DDP locatie ProRail. Inschrijver dient alleen de geel gekleurde kolommen in te vullen</t>
  </si>
  <si>
    <t>Product omschrijving</t>
  </si>
  <si>
    <t>Aantal</t>
  </si>
  <si>
    <t>Prijs exclusief btw</t>
  </si>
  <si>
    <t>totale prijs exclusief btw</t>
  </si>
  <si>
    <t>artikelnummer leverancier</t>
  </si>
  <si>
    <t>3.1.1.</t>
  </si>
  <si>
    <t>Aanblaasunit inclusief bijbehorende onderdelen</t>
  </si>
  <si>
    <t>Levering aanblaasunits inclusief markering QR- code en serienummer. </t>
  </si>
  <si>
    <t>Levering long-life accu inclusief markering QR- code en serienummer. </t>
  </si>
  <si>
    <t>Levering acculader voor de accu inclusief markering QR- code en serienummer.  </t>
  </si>
  <si>
    <t>Levering gordelriem inclusief markering QR- code en serienummer. </t>
  </si>
  <si>
    <t>Ademluchtslang inclusief markering QR- code en serienummer. </t>
  </si>
  <si>
    <t>3.1.2</t>
  </si>
  <si>
    <t>Kap/helm onderdeel</t>
  </si>
  <si>
    <t xml:space="preserve">Levering kap/helm inclusief markering QR- code en serienummer. Is initiële bestelling voor start gebruik eerste 3-5 jaar.   </t>
  </si>
  <si>
    <t>3.1.3</t>
  </si>
  <si>
    <t>Beschermmiddelen voor onderdelen verse luchtsysteem</t>
  </si>
  <si>
    <t>Levering koffer voor aanblaasunit inclusief, markering QR-code en serienummer. </t>
  </si>
  <si>
    <t>Levering beschermtassen voor Kap/helm, inclusief markering QR-code en serienummer. </t>
  </si>
  <si>
    <t>Levering afdekhoes ter bescherming voor heel vuilwerk omgeving, aanblaasunit, inclusief markering QR-code en serienummer. </t>
  </si>
  <si>
    <t>3.1.4</t>
  </si>
  <si>
    <t xml:space="preserve">Filters   levering aantal per jaar </t>
  </si>
  <si>
    <t>Stuks Roetfilter type P  per jaar  (jaarbestelling) 200 stuks</t>
  </si>
  <si>
    <t xml:space="preserve">Stuks geurfilter (odeur filter) per jaar (kwartaal bestelling) 1000 stuks  </t>
  </si>
  <si>
    <t>Afname van 1000 stuks geurfilter (odeur filter) gaat per 250 stuks per kwartaal</t>
  </si>
  <si>
    <t>3.2.1</t>
  </si>
  <si>
    <t xml:space="preserve">levering onderhoud </t>
  </si>
  <si>
    <t>1 maal Inspectie en preventief onderhoud aanblaasunit inclusief ademluchtslang per jaar. = 44 x 8 jaar</t>
  </si>
  <si>
    <t>3.3.1</t>
  </si>
  <si>
    <t xml:space="preserve">Omvang Levering reinigen en schoonmaken </t>
  </si>
  <si>
    <t xml:space="preserve">250 x 4 kap/helm, inclusief ademluchtslang, reinigen en algemen Inspectie na inzet per jaar  8 x 1000 keer per jaar </t>
  </si>
  <si>
    <t>3.4.1</t>
  </si>
  <si>
    <t>Software</t>
  </si>
  <si>
    <t>Update software aanblaasunit  per jaar, mits noodzakelijk,
Minimaal een x per jaar prijsopgave = 44 x 8 jaar</t>
  </si>
  <si>
    <t>Subtotaal inschrijfprijs</t>
  </si>
  <si>
    <t>1.2 Optie prijzen</t>
  </si>
  <si>
    <t>Instructie aan inschrijver.</t>
  </si>
  <si>
    <t>De prijzen worden onderdeel van de overeenkomsten voor het verrekenen van het verbruik.</t>
  </si>
  <si>
    <t xml:space="preserve">Inschrijver kan dit veld uitbreiden naar behoefte, maar hanteer het format en deze wijzigen. </t>
  </si>
  <si>
    <t xml:space="preserve">De optie prijzen zijn incl. transport- en leveringskosten, markering QR-code en serienummer, (eventueel) certificaat en verder alle niet genoemde overige kosten,  levering DDP locatie ProRail. </t>
  </si>
  <si>
    <t>3.7.</t>
  </si>
  <si>
    <t>Post</t>
  </si>
  <si>
    <t>artikelnummer</t>
  </si>
  <si>
    <t>aangeven levertijd in werkdagen</t>
  </si>
  <si>
    <t>3.7.1</t>
  </si>
  <si>
    <t xml:space="preserve">Lamp voor op de helm </t>
  </si>
  <si>
    <t>1.3 lijst overzicht reservedelen</t>
  </si>
  <si>
    <t>De prijzen worden wel onderdeel van de overeenkomsten voor het verrekenen van het verbruik voor preventief, correctief onderhoud.</t>
  </si>
  <si>
    <t>Alleen de gele kolommen invullen.</t>
  </si>
  <si>
    <t>Inschrijver dient van alle losse onderdelen die behoren bij producten de levertijden aan te geven in dagen zie bijgevoegde kolom G.</t>
  </si>
  <si>
    <t xml:space="preserve">Let op: ProRail stelt de levertijd ≤ 5 werkdagen. Inschrijver kan in Kolom G aangeven welke onderdelen niet binnen 5 werkdagen geleverd kunnen worden. </t>
  </si>
  <si>
    <t>3.1.1</t>
  </si>
  <si>
    <t>Omschrijving product</t>
  </si>
  <si>
    <t>Artikelnummer</t>
  </si>
  <si>
    <t xml:space="preserve"> Prijs per eenheid </t>
  </si>
  <si>
    <r>
      <t xml:space="preserve">Prijs </t>
    </r>
    <r>
      <rPr>
        <b/>
        <i/>
        <sz val="11"/>
        <color theme="0"/>
        <rFont val="Calibri"/>
        <family val="2"/>
        <scheme val="minor"/>
      </rPr>
      <t>(excl. BTW)</t>
    </r>
  </si>
  <si>
    <t xml:space="preserve">Kap/helm </t>
  </si>
  <si>
    <t>overigen items door inschrijver nog in te vullen mits noodzakelijk</t>
  </si>
  <si>
    <t>1.4 Tarievenlijst in te vullen voor door de Inschrijver</t>
  </si>
  <si>
    <t>Let wel deze tarieven zijn optioneel en tellen niet mee in de totale som voor de inschrijving.</t>
  </si>
  <si>
    <t>De tarieven dienen enkel ter verrekening van eventuele kosten voor bepaalde diensten buiten de vraagspecificatie.</t>
  </si>
  <si>
    <t>Omschrijving dienst/ werk / etc</t>
  </si>
  <si>
    <t>Uurtarief servicemonteur per uur excl. BTW</t>
  </si>
  <si>
    <t>Werkplaats tarief per uur excl btw</t>
  </si>
  <si>
    <t xml:space="preserve">Logistieke transportkosten per km aangeven </t>
  </si>
  <si>
    <t>Overige kosten die benodigd zouden kunnen zijn  door leverancier te bepalen</t>
  </si>
  <si>
    <t>Overige prijzen nog aan te vullen, te weten …..</t>
  </si>
  <si>
    <t>Alleen de gele velden op tabblad 1.1   en optioneel 1.2 t/m 1.4 moeten worden ingevuld.</t>
  </si>
  <si>
    <t>Met indiening van dit document verklaart Inschrijver dat de prijzen en eenheden in het navolgende werkblad 1.1 betrekking hebben op de Inschrijving en alle Bijlage bij de Inschrijving.</t>
  </si>
  <si>
    <t>Levering van een roetfilter type P, deze moet geïnstalleerd zijn op de aanblaasunit bij levering. </t>
  </si>
  <si>
    <t>Levering van een geurfilter (odeur filter) deze moet geïnstalleerd zijn op de aanblaasunit bij levering.</t>
  </si>
  <si>
    <t>De totaalsom van uw inschrijving, welke beoordeeld wordt als subgunningcriterium prijs (tabblad 1.1).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</si>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</sst>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theme="1"/>
      <name val="Corbe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orbe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rgb="FFA6A6A6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8EA9DB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213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3" xfId="0" applyFont="1" applyBorder="1"/>
    <xf numFmtId="0" fontId="10" fillId="2" borderId="0" xfId="0" applyFont="1" applyFill="1"/>
    <xf numFmtId="0" fontId="10" fillId="4" borderId="3" xfId="0" applyFont="1" applyFill="1" applyBorder="1"/>
    <xf numFmtId="0" fontId="10" fillId="2" borderId="0" xfId="0" applyFont="1" applyFill="1" applyProtection="1">
      <protection locked="0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2" fillId="2" borderId="3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wrapText="1"/>
    </xf>
    <xf numFmtId="0" fontId="5" fillId="0" borderId="6" xfId="0" applyFont="1" applyBorder="1"/>
    <xf numFmtId="0" fontId="5" fillId="0" borderId="4" xfId="0" applyFont="1" applyBorder="1"/>
    <xf numFmtId="0" fontId="5" fillId="2" borderId="0" xfId="0" applyFont="1" applyFill="1"/>
    <xf numFmtId="0" fontId="5" fillId="0" borderId="0" xfId="0" applyFont="1"/>
    <xf numFmtId="0" fontId="13" fillId="2" borderId="0" xfId="0" applyFont="1" applyFill="1"/>
    <xf numFmtId="0" fontId="11" fillId="0" borderId="0" xfId="0" applyFont="1" applyAlignment="1">
      <alignment horizontal="center"/>
    </xf>
    <xf numFmtId="0" fontId="10" fillId="4" borderId="5" xfId="0" applyFont="1" applyFill="1" applyBorder="1"/>
    <xf numFmtId="0" fontId="0" fillId="0" borderId="0" xfId="0" applyAlignment="1">
      <alignment horizontal="center"/>
    </xf>
    <xf numFmtId="0" fontId="9" fillId="0" borderId="0" xfId="0" applyFont="1"/>
    <xf numFmtId="0" fontId="9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23" fillId="2" borderId="16" xfId="0" applyFont="1" applyFill="1" applyBorder="1" applyAlignment="1">
      <alignment vertical="top" wrapText="1"/>
    </xf>
    <xf numFmtId="0" fontId="23" fillId="2" borderId="16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center" vertical="top" wrapText="1"/>
    </xf>
    <xf numFmtId="0" fontId="18" fillId="4" borderId="27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0" xfId="0" quotePrefix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4" fontId="0" fillId="2" borderId="0" xfId="0" applyNumberFormat="1" applyFill="1" applyAlignment="1">
      <alignment vertical="top"/>
    </xf>
    <xf numFmtId="164" fontId="0" fillId="3" borderId="3" xfId="1" applyNumberFormat="1" applyFont="1" applyFill="1" applyBorder="1" applyAlignment="1" applyProtection="1">
      <alignment horizontal="left" vertical="top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22" fillId="4" borderId="26" xfId="0" applyFont="1" applyFill="1" applyBorder="1" applyAlignment="1">
      <alignment horizontal="center" vertical="top"/>
    </xf>
    <xf numFmtId="0" fontId="22" fillId="4" borderId="5" xfId="0" applyFont="1" applyFill="1" applyBorder="1" applyAlignment="1">
      <alignment horizontal="center" vertical="top"/>
    </xf>
    <xf numFmtId="0" fontId="0" fillId="3" borderId="3" xfId="0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 vertical="top"/>
      <protection locked="0"/>
    </xf>
    <xf numFmtId="164" fontId="0" fillId="2" borderId="0" xfId="1" applyNumberFormat="1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3" borderId="3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Alignment="1">
      <alignment horizontal="center" vertical="top"/>
    </xf>
    <xf numFmtId="0" fontId="0" fillId="7" borderId="29" xfId="0" applyFill="1" applyBorder="1" applyAlignment="1">
      <alignment vertical="top" wrapText="1"/>
    </xf>
    <xf numFmtId="44" fontId="0" fillId="7" borderId="29" xfId="0" applyNumberFormat="1" applyFill="1" applyBorder="1" applyAlignment="1">
      <alignment vertical="top"/>
    </xf>
    <xf numFmtId="44" fontId="0" fillId="5" borderId="23" xfId="0" applyNumberFormat="1" applyFill="1" applyBorder="1" applyAlignment="1">
      <alignment vertical="top"/>
    </xf>
    <xf numFmtId="0" fontId="0" fillId="2" borderId="9" xfId="0" quotePrefix="1" applyFill="1" applyBorder="1" applyAlignment="1">
      <alignment horizontal="center" vertical="center"/>
    </xf>
    <xf numFmtId="44" fontId="0" fillId="2" borderId="10" xfId="0" applyNumberFormat="1" applyFill="1" applyBorder="1" applyAlignment="1">
      <alignment vertical="top"/>
    </xf>
    <xf numFmtId="0" fontId="0" fillId="2" borderId="11" xfId="0" quotePrefix="1" applyFill="1" applyBorder="1" applyAlignment="1">
      <alignment horizontal="center" vertical="center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center" vertical="top"/>
      <protection locked="0"/>
    </xf>
    <xf numFmtId="164" fontId="0" fillId="3" borderId="18" xfId="1" applyNumberFormat="1" applyFont="1" applyFill="1" applyBorder="1" applyAlignment="1" applyProtection="1">
      <alignment horizontal="left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11" xfId="0" quotePrefix="1" applyFill="1" applyBorder="1" applyAlignment="1">
      <alignment horizontal="center" vertical="top"/>
    </xf>
    <xf numFmtId="0" fontId="25" fillId="5" borderId="29" xfId="0" applyFont="1" applyFill="1" applyBorder="1" applyAlignment="1">
      <alignment vertical="center"/>
    </xf>
    <xf numFmtId="0" fontId="7" fillId="4" borderId="26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44" fontId="0" fillId="2" borderId="3" xfId="0" applyNumberFormat="1" applyFill="1" applyBorder="1" applyAlignment="1">
      <alignment vertical="top"/>
    </xf>
    <xf numFmtId="0" fontId="12" fillId="2" borderId="3" xfId="0" applyFont="1" applyFill="1" applyBorder="1" applyAlignment="1" applyProtection="1">
      <alignment vertical="top" wrapText="1"/>
      <protection locked="0"/>
    </xf>
    <xf numFmtId="0" fontId="7" fillId="4" borderId="26" xfId="0" applyFont="1" applyFill="1" applyBorder="1"/>
    <xf numFmtId="0" fontId="7" fillId="4" borderId="5" xfId="0" applyFont="1" applyFill="1" applyBorder="1"/>
    <xf numFmtId="0" fontId="10" fillId="4" borderId="27" xfId="0" applyFont="1" applyFill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0" fillId="2" borderId="3" xfId="0" applyFill="1" applyBorder="1" applyAlignment="1">
      <alignment wrapText="1"/>
    </xf>
    <xf numFmtId="0" fontId="12" fillId="2" borderId="3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vertical="top" wrapText="1"/>
    </xf>
    <xf numFmtId="0" fontId="0" fillId="2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top" wrapText="1"/>
    </xf>
    <xf numFmtId="0" fontId="0" fillId="5" borderId="28" xfId="0" applyFill="1" applyBorder="1" applyAlignment="1">
      <alignment horizontal="center" vertical="top"/>
    </xf>
    <xf numFmtId="0" fontId="12" fillId="5" borderId="24" xfId="0" applyFont="1" applyFill="1" applyBorder="1" applyAlignment="1">
      <alignment horizontal="center" vertical="top" wrapText="1"/>
    </xf>
    <xf numFmtId="0" fontId="12" fillId="5" borderId="25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top" wrapText="1"/>
    </xf>
    <xf numFmtId="44" fontId="12" fillId="2" borderId="3" xfId="0" applyNumberFormat="1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7" fillId="4" borderId="7" xfId="0" applyFont="1" applyFill="1" applyBorder="1"/>
    <xf numFmtId="0" fontId="7" fillId="4" borderId="17" xfId="0" applyFont="1" applyFill="1" applyBorder="1"/>
    <xf numFmtId="0" fontId="12" fillId="4" borderId="1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0" fillId="0" borderId="20" xfId="0" applyBorder="1" applyAlignment="1">
      <alignment wrapText="1"/>
    </xf>
    <xf numFmtId="0" fontId="0" fillId="2" borderId="21" xfId="0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2" borderId="16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0" fillId="5" borderId="15" xfId="0" applyFill="1" applyBorder="1" applyAlignment="1">
      <alignment vertical="top"/>
    </xf>
    <xf numFmtId="0" fontId="0" fillId="5" borderId="12" xfId="0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44" fontId="12" fillId="5" borderId="13" xfId="0" applyNumberFormat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/>
    </xf>
    <xf numFmtId="0" fontId="0" fillId="5" borderId="3" xfId="0" applyFill="1" applyBorder="1" applyAlignment="1">
      <alignment horizontal="center" vertical="top"/>
    </xf>
    <xf numFmtId="44" fontId="12" fillId="3" borderId="6" xfId="0" applyNumberFormat="1" applyFont="1" applyFill="1" applyBorder="1" applyAlignment="1">
      <alignment horizontal="center" vertical="top" wrapText="1"/>
    </xf>
    <xf numFmtId="44" fontId="12" fillId="2" borderId="6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vertical="top" wrapText="1"/>
    </xf>
    <xf numFmtId="0" fontId="26" fillId="0" borderId="0" xfId="0" applyFont="1"/>
    <xf numFmtId="0" fontId="4" fillId="0" borderId="0" xfId="0" applyFont="1"/>
    <xf numFmtId="0" fontId="18" fillId="2" borderId="0" xfId="0" applyFont="1" applyFill="1" applyAlignment="1">
      <alignment horizontal="center" vertical="top" wrapText="1"/>
    </xf>
    <xf numFmtId="44" fontId="18" fillId="2" borderId="0" xfId="0" applyNumberFormat="1" applyFont="1" applyFill="1" applyAlignment="1">
      <alignment horizontal="center" vertical="top" wrapText="1"/>
    </xf>
    <xf numFmtId="44" fontId="18" fillId="2" borderId="0" xfId="0" applyNumberFormat="1" applyFont="1" applyFill="1" applyAlignment="1">
      <alignment horizontal="center" wrapText="1"/>
    </xf>
    <xf numFmtId="0" fontId="18" fillId="2" borderId="0" xfId="0" applyFont="1" applyFill="1" applyAlignment="1">
      <alignment vertical="top" wrapText="1"/>
    </xf>
    <xf numFmtId="0" fontId="0" fillId="0" borderId="3" xfId="0" applyBorder="1" applyAlignment="1">
      <alignment wrapText="1"/>
    </xf>
    <xf numFmtId="0" fontId="12" fillId="0" borderId="3" xfId="0" applyFont="1" applyBorder="1" applyAlignment="1">
      <alignment horizontal="center" vertical="top" wrapText="1"/>
    </xf>
    <xf numFmtId="44" fontId="12" fillId="4" borderId="5" xfId="0" applyNumberFormat="1" applyFont="1" applyFill="1" applyBorder="1" applyAlignment="1">
      <alignment horizontal="center" vertical="top" wrapText="1"/>
    </xf>
    <xf numFmtId="44" fontId="12" fillId="4" borderId="17" xfId="0" applyNumberFormat="1" applyFont="1" applyFill="1" applyBorder="1" applyAlignment="1">
      <alignment horizontal="center" vertical="top" wrapText="1"/>
    </xf>
    <xf numFmtId="0" fontId="27" fillId="2" borderId="3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12" fillId="3" borderId="10" xfId="0" applyFont="1" applyFill="1" applyBorder="1" applyAlignment="1">
      <alignment horizontal="left" vertical="top" wrapText="1"/>
    </xf>
    <xf numFmtId="0" fontId="27" fillId="0" borderId="32" xfId="0" applyFont="1" applyBorder="1" applyAlignment="1">
      <alignment vertical="top" wrapText="1"/>
    </xf>
    <xf numFmtId="0" fontId="27" fillId="2" borderId="33" xfId="0" applyFont="1" applyFill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0" fillId="3" borderId="31" xfId="0" applyFill="1" applyBorder="1" applyAlignment="1">
      <alignment horizontal="left" vertical="center"/>
    </xf>
    <xf numFmtId="0" fontId="28" fillId="2" borderId="3" xfId="0" applyFont="1" applyFill="1" applyBorder="1" applyAlignment="1">
      <alignment wrapText="1"/>
    </xf>
    <xf numFmtId="0" fontId="0" fillId="3" borderId="3" xfId="0" applyFill="1" applyBorder="1" applyAlignment="1">
      <alignment horizontal="left" vertical="center"/>
    </xf>
    <xf numFmtId="0" fontId="28" fillId="2" borderId="2" xfId="0" applyFont="1" applyFill="1" applyBorder="1" applyAlignment="1">
      <alignment wrapText="1"/>
    </xf>
    <xf numFmtId="0" fontId="0" fillId="0" borderId="35" xfId="0" applyBorder="1" applyAlignment="1">
      <alignment wrapText="1"/>
    </xf>
    <xf numFmtId="0" fontId="27" fillId="2" borderId="0" xfId="0" applyFont="1" applyFill="1" applyAlignment="1">
      <alignment vertical="top" wrapText="1"/>
    </xf>
    <xf numFmtId="0" fontId="7" fillId="4" borderId="17" xfId="0" applyFon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7" fillId="4" borderId="36" xfId="0" applyFont="1" applyFill="1" applyBorder="1"/>
    <xf numFmtId="0" fontId="0" fillId="2" borderId="37" xfId="0" quotePrefix="1" applyFill="1" applyBorder="1" applyAlignment="1">
      <alignment horizontal="center" vertical="top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44" fontId="0" fillId="2" borderId="34" xfId="0" applyNumberFormat="1" applyFill="1" applyBorder="1" applyAlignment="1">
      <alignment vertical="top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/>
    <xf numFmtId="0" fontId="30" fillId="0" borderId="0" xfId="0" applyFont="1" applyAlignment="1">
      <alignment horizontal="center"/>
    </xf>
    <xf numFmtId="0" fontId="23" fillId="8" borderId="3" xfId="0" applyFont="1" applyFill="1" applyBorder="1" applyAlignment="1">
      <alignment horizontal="center" vertical="top"/>
    </xf>
    <xf numFmtId="0" fontId="34" fillId="9" borderId="38" xfId="0" applyFont="1" applyFill="1" applyBorder="1" applyAlignment="1">
      <alignment horizontal="center" vertical="top" wrapText="1"/>
    </xf>
    <xf numFmtId="0" fontId="12" fillId="10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2" borderId="0" xfId="0" applyFont="1" applyFill="1"/>
    <xf numFmtId="0" fontId="9" fillId="5" borderId="3" xfId="0" applyFont="1" applyFill="1" applyBorder="1" applyAlignment="1">
      <alignment vertical="top" wrapText="1"/>
    </xf>
    <xf numFmtId="0" fontId="12" fillId="5" borderId="3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 applyProtection="1">
      <alignment horizontal="center" vertical="top"/>
      <protection locked="0"/>
    </xf>
    <xf numFmtId="164" fontId="12" fillId="5" borderId="3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0" fillId="0" borderId="43" xfId="0" applyBorder="1" applyAlignment="1">
      <alignment wrapText="1"/>
    </xf>
    <xf numFmtId="0" fontId="25" fillId="2" borderId="18" xfId="0" applyFont="1" applyFill="1" applyBorder="1" applyAlignment="1">
      <alignment wrapText="1"/>
    </xf>
    <xf numFmtId="0" fontId="35" fillId="4" borderId="8" xfId="0" applyFont="1" applyFill="1" applyBorder="1" applyAlignment="1">
      <alignment horizontal="center" vertical="top" wrapText="1"/>
    </xf>
    <xf numFmtId="44" fontId="35" fillId="4" borderId="3" xfId="0" applyNumberFormat="1" applyFont="1" applyFill="1" applyBorder="1" applyAlignment="1">
      <alignment vertical="center" wrapText="1"/>
    </xf>
    <xf numFmtId="44" fontId="12" fillId="4" borderId="3" xfId="0" applyNumberFormat="1" applyFont="1" applyFill="1" applyBorder="1" applyAlignment="1">
      <alignment vertical="center" wrapText="1"/>
    </xf>
    <xf numFmtId="165" fontId="12" fillId="3" borderId="3" xfId="0" applyNumberFormat="1" applyFont="1" applyFill="1" applyBorder="1" applyAlignment="1">
      <alignment vertical="center" wrapText="1"/>
    </xf>
    <xf numFmtId="165" fontId="12" fillId="0" borderId="3" xfId="0" applyNumberFormat="1" applyFont="1" applyBorder="1" applyAlignment="1">
      <alignment horizontal="left" vertical="top" wrapText="1"/>
    </xf>
    <xf numFmtId="165" fontId="12" fillId="4" borderId="17" xfId="0" applyNumberFormat="1" applyFont="1" applyFill="1" applyBorder="1" applyAlignment="1">
      <alignment horizontal="center" vertical="top" wrapText="1"/>
    </xf>
    <xf numFmtId="165" fontId="0" fillId="2" borderId="0" xfId="0" applyNumberFormat="1" applyFill="1" applyAlignment="1">
      <alignment horizontal="center" vertical="center"/>
    </xf>
    <xf numFmtId="165" fontId="12" fillId="3" borderId="34" xfId="0" applyNumberFormat="1" applyFont="1" applyFill="1" applyBorder="1" applyAlignment="1">
      <alignment vertical="center" wrapText="1"/>
    </xf>
    <xf numFmtId="165" fontId="12" fillId="2" borderId="3" xfId="0" applyNumberFormat="1" applyFont="1" applyFill="1" applyBorder="1" applyAlignment="1">
      <alignment vertical="center" wrapText="1"/>
    </xf>
    <xf numFmtId="165" fontId="12" fillId="4" borderId="5" xfId="0" applyNumberFormat="1" applyFont="1" applyFill="1" applyBorder="1" applyAlignment="1">
      <alignment horizontal="center" vertical="top" wrapText="1"/>
    </xf>
    <xf numFmtId="165" fontId="0" fillId="2" borderId="21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35" fillId="4" borderId="17" xfId="0" applyNumberFormat="1" applyFont="1" applyFill="1" applyBorder="1" applyAlignment="1">
      <alignment horizontal="center" vertical="top" wrapText="1"/>
    </xf>
    <xf numFmtId="165" fontId="12" fillId="3" borderId="6" xfId="0" applyNumberFormat="1" applyFont="1" applyFill="1" applyBorder="1" applyAlignment="1">
      <alignment vertical="center" wrapText="1"/>
    </xf>
    <xf numFmtId="165" fontId="12" fillId="3" borderId="3" xfId="0" applyNumberFormat="1" applyFont="1" applyFill="1" applyBorder="1" applyAlignment="1">
      <alignment horizontal="right" vertical="top" wrapText="1"/>
    </xf>
    <xf numFmtId="0" fontId="27" fillId="2" borderId="0" xfId="0" applyFont="1" applyFill="1" applyAlignment="1">
      <alignment horizontal="left" vertical="center" wrapText="1" indent="1"/>
    </xf>
    <xf numFmtId="0" fontId="29" fillId="2" borderId="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top"/>
    </xf>
    <xf numFmtId="0" fontId="10" fillId="4" borderId="5" xfId="0" applyFont="1" applyFill="1" applyBorder="1" applyAlignment="1"/>
    <xf numFmtId="0" fontId="0" fillId="3" borderId="3" xfId="0" applyFill="1" applyBorder="1" applyAlignment="1" applyProtection="1">
      <protection locked="0"/>
    </xf>
    <xf numFmtId="0" fontId="10" fillId="4" borderId="3" xfId="0" applyFont="1" applyFill="1" applyBorder="1" applyAlignment="1"/>
    <xf numFmtId="44" fontId="21" fillId="2" borderId="3" xfId="0" applyNumberFormat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0" fillId="4" borderId="6" xfId="0" applyFont="1" applyFill="1" applyBorder="1" applyAlignment="1">
      <alignment horizontal="center"/>
    </xf>
    <xf numFmtId="44" fontId="20" fillId="6" borderId="3" xfId="0" applyNumberFormat="1" applyFont="1" applyFill="1" applyBorder="1" applyAlignment="1">
      <alignment horizontal="left" vertical="center" wrapText="1"/>
    </xf>
    <xf numFmtId="44" fontId="19" fillId="2" borderId="3" xfId="0" applyNumberFormat="1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5" fillId="0" borderId="0" xfId="2" applyFont="1" applyBorder="1" applyAlignment="1">
      <alignment horizontal="left"/>
    </xf>
    <xf numFmtId="0" fontId="0" fillId="0" borderId="3" xfId="0" applyBorder="1" applyAlignment="1">
      <alignment vertical="top" wrapText="1"/>
    </xf>
    <xf numFmtId="0" fontId="23" fillId="0" borderId="4" xfId="0" applyFont="1" applyBorder="1" applyAlignment="1">
      <alignment horizontal="left" vertical="top"/>
    </xf>
    <xf numFmtId="0" fontId="23" fillId="0" borderId="42" xfId="0" applyFont="1" applyBorder="1" applyAlignment="1">
      <alignment horizontal="left" vertical="top"/>
    </xf>
    <xf numFmtId="0" fontId="23" fillId="0" borderId="4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41" xfId="0" applyFont="1" applyBorder="1" applyAlignment="1">
      <alignment vertical="top" wrapText="1"/>
    </xf>
    <xf numFmtId="0" fontId="23" fillId="0" borderId="34" xfId="0" applyFont="1" applyBorder="1" applyAlignment="1">
      <alignment vertical="top" wrapText="1"/>
    </xf>
    <xf numFmtId="0" fontId="23" fillId="0" borderId="39" xfId="0" applyFont="1" applyBorder="1" applyAlignment="1">
      <alignment vertical="top" wrapText="1"/>
    </xf>
    <xf numFmtId="0" fontId="23" fillId="0" borderId="37" xfId="0" applyFont="1" applyBorder="1" applyAlignment="1">
      <alignment vertical="top" wrapText="1"/>
    </xf>
    <xf numFmtId="0" fontId="25" fillId="0" borderId="1" xfId="2" applyFont="1" applyAlignment="1">
      <alignment horizontal="left"/>
    </xf>
    <xf numFmtId="0" fontId="0" fillId="11" borderId="3" xfId="0" applyFill="1" applyBorder="1" applyAlignment="1">
      <alignment wrapText="1"/>
    </xf>
    <xf numFmtId="0" fontId="0" fillId="11" borderId="3" xfId="0" applyFill="1" applyBorder="1" applyAlignment="1">
      <alignment horizontal="left" vertical="center"/>
    </xf>
    <xf numFmtId="0" fontId="12" fillId="11" borderId="3" xfId="0" applyFont="1" applyFill="1" applyBorder="1" applyAlignment="1">
      <alignment horizontal="left" vertical="top" wrapText="1"/>
    </xf>
    <xf numFmtId="44" fontId="19" fillId="11" borderId="3" xfId="0" applyNumberFormat="1" applyFont="1" applyFill="1" applyBorder="1" applyAlignment="1">
      <alignment horizontal="left" vertical="center" wrapText="1"/>
    </xf>
    <xf numFmtId="0" fontId="19" fillId="11" borderId="3" xfId="0" applyFont="1" applyFill="1" applyBorder="1" applyAlignment="1">
      <alignment horizontal="left" vertical="center" wrapText="1"/>
    </xf>
  </cellXfs>
  <cellStyles count="3">
    <cellStyle name="Kop 1" xfId="2" builtinId="16"/>
    <cellStyle name="Standaard" xfId="0" builtinId="0"/>
    <cellStyle name="Valuta" xfId="1" builtinId="4"/>
  </cellStyles>
  <dxfs count="67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rgb="FFFFFF00"/>
        </patternFill>
      </fill>
    </dxf>
    <dxf>
      <numFmt numFmtId="34" formatCode="_ &quot;€&quot;\ * #,##0.00_ ;_ &quot;€&quot;\ * \-#,##0.00_ ;_ &quot;€&quot;\ * &quot;-&quot;??_ ;_ @_ 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 tint="-0.34998626667073579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424789</xdr:colOff>
      <xdr:row>0</xdr:row>
      <xdr:rowOff>143630</xdr:rowOff>
    </xdr:from>
    <xdr:ext cx="1772463" cy="343204"/>
    <xdr:pic>
      <xdr:nvPicPr>
        <xdr:cNvPr id="3" name="Afbeelding 2">
          <a:extLst>
            <a:ext uri="{FF2B5EF4-FFF2-40B4-BE49-F238E27FC236}">
              <a16:creationId xmlns:a16="http://schemas.microsoft.com/office/drawing/2014/main" id="{A171A2A5-D994-460B-A9BF-E9CA4949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5206" y="143630"/>
          <a:ext cx="1772463" cy="34320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111F35-18C3-4E26-8F62-CC8C31025554}" name="Table1" displayName="Table1" ref="B6:F37" totalsRowShown="0" headerRowDxfId="66" dataDxfId="64" totalsRowDxfId="63" headerRowBorderDxfId="65" totalsRowBorderDxfId="62">
  <autoFilter ref="B6:F37" xr:uid="{E3111F35-18C3-4E26-8F62-CC8C31025554}"/>
  <tableColumns count="5">
    <tableColumn id="1" xr3:uid="{D50D4826-BE18-4A69-81C9-E1492F28A12F}" name="Product omschrijving" dataDxfId="61" totalsRowDxfId="60"/>
    <tableColumn id="2" xr3:uid="{960B0DBB-F340-4A91-B135-D6F13BAEB815}" name="Aantal" dataDxfId="59" totalsRowDxfId="58"/>
    <tableColumn id="3" xr3:uid="{BF6AB033-38E2-4DD5-AE98-107619F7FB90}" name="Prijs exclusief btw" dataDxfId="57" totalsRowDxfId="56">
      <calculatedColumnFormula>Table1[[#This Row],[Aantal]]*Table1[[#This Row],[Prijs exclusief btw]]</calculatedColumnFormula>
    </tableColumn>
    <tableColumn id="12" xr3:uid="{F4BE2BD0-1A99-4D13-BE2B-5873D19F7396}" name="totale prijs exclusief btw" dataDxfId="55" totalsRowDxfId="54">
      <calculatedColumnFormula>Table1[[#This Row],[Aantal]]*Table1[[#This Row],[Prijs exclusief btw]]</calculatedColumnFormula>
    </tableColumn>
    <tableColumn id="4" xr3:uid="{32B48D3F-2129-489C-9987-C8D5BBE465B3}" name="artikelnummer leverancier" dataDxfId="53" totalsRow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C1D85E-C1CA-4C0D-9CFE-592080F0E2CF}" name="Table15" displayName="Table15" ref="B9:G11" totalsRowShown="0" headerRowDxfId="51" dataDxfId="49" headerRowBorderDxfId="50">
  <tableColumns count="6">
    <tableColumn id="1" xr3:uid="{7144B7EE-AC99-4914-87B9-5605B296C410}" name="Product omschrijving" dataDxfId="48"/>
    <tableColumn id="2" xr3:uid="{CC9C0581-5E7F-452A-BEF3-A48EAF705BAD}" name="Aantal" dataDxfId="47"/>
    <tableColumn id="3" xr3:uid="{1E51C483-F060-4C36-8F49-84869D13F8E7}" name="Prijs exclusief btw" dataDxfId="46"/>
    <tableColumn id="12" xr3:uid="{40FFED8D-0758-4924-8F9B-D612FE5B2F34}" name="totale prijs exclusief btw" dataDxfId="45">
      <calculatedColumnFormula>_ftnref1*Table15[[#This Row],[Prijs exclusief btw]]</calculatedColumnFormula>
    </tableColumn>
    <tableColumn id="4" xr3:uid="{D1DF855C-4D21-4DDB-9D86-482400D60766}" name="artikelnummer" dataDxfId="44"/>
    <tableColumn id="5" xr3:uid="{F88570D7-98FA-489F-B39E-D57EB9AA28DB}" name="aangeven levertijd in werkdagen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C730CE-3D05-4A89-AD24-30F5192751AD}" name="Table1464" displayName="Table1464" ref="A10:F19" totalsRowShown="0" headerRowDxfId="42" dataDxfId="40" headerRowBorderDxfId="41" tableBorderDxfId="39" totalsRowBorderDxfId="38">
  <autoFilter ref="A10:F19" xr:uid="{F0C730CE-3D05-4A89-AD24-30F5192751AD}"/>
  <tableColumns count="6">
    <tableColumn id="1" xr3:uid="{793D3D6C-66B1-4860-8A13-85CA9E822CD7}" name="Post" dataDxfId="37"/>
    <tableColumn id="2" xr3:uid="{993A0F6E-0BB9-4C32-860A-2BCB9B82F847}" name="Omschrijving product" dataDxfId="36"/>
    <tableColumn id="5" xr3:uid="{25F7DC11-474D-4756-9971-087CE239005C}" name="Artikelnummer" dataDxfId="35"/>
    <tableColumn id="3" xr3:uid="{D32F50CF-4A48-4752-8721-8DF710275385}" name="Aantal" dataDxfId="34"/>
    <tableColumn id="4" xr3:uid="{D54D9995-8836-4012-90E2-0F6B43C5DC58}" name=" Prijs per eenheid " dataDxfId="33"/>
    <tableColumn id="6" xr3:uid="{B11FC81D-90FC-48B9-98AE-3F70FABA5C02}" name="Prijs (excl. BTW)" dataDxfId="32">
      <calculatedColumnFormula>Table1464[[#This Row],[Aantal]]*Table1464[[#This Row],[ Prijs per eenheid 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15394C-6915-4CB5-A804-92027CCA1F50}" name="Table14646" displayName="Table14646" ref="A22:G31" totalsRowShown="0" headerRowDxfId="31" dataDxfId="29" headerRowBorderDxfId="30" tableBorderDxfId="28" totalsRowBorderDxfId="27">
  <autoFilter ref="A22:G31" xr:uid="{6515394C-6915-4CB5-A804-92027CCA1F50}"/>
  <tableColumns count="7">
    <tableColumn id="1" xr3:uid="{5BC52991-E828-499B-A147-B8B706234A37}" name="Post" dataDxfId="26"/>
    <tableColumn id="2" xr3:uid="{2A6889E6-3776-4B33-ACBE-4600ABD435C5}" name="Omschrijving product" dataDxfId="25"/>
    <tableColumn id="5" xr3:uid="{9208B13C-BF4E-4ADC-81A8-2E4B40571E7E}" name="Artikelnummer" dataDxfId="24"/>
    <tableColumn id="3" xr3:uid="{BC47A2AB-4C5C-4062-B13C-771093CB1BC9}" name="Aantal" dataDxfId="23"/>
    <tableColumn id="4" xr3:uid="{F455C135-9D0B-419C-A180-1AF4B62E9F4A}" name=" Prijs per eenheid " dataDxfId="22"/>
    <tableColumn id="6" xr3:uid="{07B2F6BD-D028-4C5F-8C7C-0024F22E3FA9}" name="Prijs (excl. BTW)" dataDxfId="21">
      <calculatedColumnFormula>Table14646[[#This Row],[Aantal]]*Table14646[[#This Row],[ Prijs per eenheid ]]</calculatedColumnFormula>
    </tableColumn>
    <tableColumn id="7" xr3:uid="{D6D841CD-351A-4254-AAC0-EBF069E06406}" name="aangeven levertijd in werkdagen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5F7A8D-AE4D-4D22-9989-A7A4E014D7CA}" name="Table146467" displayName="Table146467" ref="A34:G40" totalsRowShown="0" headerRowDxfId="19" dataDxfId="17" headerRowBorderDxfId="18" tableBorderDxfId="16" totalsRowBorderDxfId="15">
  <autoFilter ref="A34:G40" xr:uid="{CD5F7A8D-AE4D-4D22-9989-A7A4E014D7CA}"/>
  <tableColumns count="7">
    <tableColumn id="1" xr3:uid="{46C11553-4269-49F0-B082-BDE37809660C}" name="Post" dataDxfId="14"/>
    <tableColumn id="2" xr3:uid="{D3BAE7A7-3B14-4673-BB19-EDE19102A7C0}" name="Omschrijving product" dataDxfId="13"/>
    <tableColumn id="5" xr3:uid="{7D4D745F-53BC-4E73-94D3-0BFF9D6EAB76}" name="Artikelnummer" dataDxfId="12"/>
    <tableColumn id="3" xr3:uid="{DD41EB5F-0C64-4135-9350-6F901177B120}" name="Aantal" dataDxfId="11"/>
    <tableColumn id="4" xr3:uid="{210EF714-EB49-49A6-826D-474298F4F84B}" name=" Prijs per eenheid " dataDxfId="10"/>
    <tableColumn id="6" xr3:uid="{4EA0EFC0-A1FC-42DE-BC7C-DD10435FE743}" name="Prijs (excl. BTW)" dataDxfId="9">
      <calculatedColumnFormula>Table146467[[#This Row],[Aantal]]*Table146467[[#This Row],[ Prijs per eenheid ]]</calculatedColumnFormula>
    </tableColumn>
    <tableColumn id="7" xr3:uid="{30647C00-4A73-49E7-866A-2D69BD42E83C}" name="aangeven levertijd in werkdagen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A9A3D6-0A96-4EE2-8EF3-6305C59EF5C3}" name="Table14645" displayName="Table14645" ref="A11:E16" totalsRowShown="0" headerRowDxfId="7" dataDxfId="5" headerRowBorderDxfId="6">
  <autoFilter ref="A11:E16" xr:uid="{83A9A3D6-0A96-4EE2-8EF3-6305C59EF5C3}"/>
  <tableColumns count="5">
    <tableColumn id="1" xr3:uid="{336A447B-B829-46AE-8F4E-1B8BE8736DC6}" name="Post" dataDxfId="4"/>
    <tableColumn id="2" xr3:uid="{149AAFB6-3200-48D2-892B-93FF630F522F}" name="Omschrijving dienst/ werk / etc" dataDxfId="3"/>
    <tableColumn id="3" xr3:uid="{EC706952-BA1B-4CA7-BEF0-8FA410A963DC}" name="Aantal" dataDxfId="2"/>
    <tableColumn id="4" xr3:uid="{6CF56FF4-D6B5-4817-B10C-DC597A779797}" name=" Prijs per eenheid " dataDxfId="1"/>
    <tableColumn id="6" xr3:uid="{6DE52180-B1EE-49DD-B844-C5DB5986ED5A}" name="Prijs (excl. BTW)" dataDxfId="0">
      <calculatedColumnFormula>Table14645[[#This Row],[Aantal]]*Table14645[[#This Row],[ Prijs per eenheid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ADBB-1E99-4398-A07C-93B75C29CDC7}">
  <sheetPr>
    <tabColor rgb="FFC00000"/>
    <pageSetUpPr fitToPage="1"/>
  </sheetPr>
  <dimension ref="A1:AZ186"/>
  <sheetViews>
    <sheetView showGridLines="0" tabSelected="1" zoomScale="70" zoomScaleNormal="70" workbookViewId="0">
      <selection activeCell="I8" sqref="I8"/>
    </sheetView>
  </sheetViews>
  <sheetFormatPr defaultColWidth="9.1796875" defaultRowHeight="14" x14ac:dyDescent="0.3"/>
  <cols>
    <col min="1" max="1" width="9.1796875" style="5" customWidth="1"/>
    <col min="2" max="2" width="66.1796875" style="5" customWidth="1"/>
    <col min="3" max="3" width="18.6328125" style="5" customWidth="1"/>
    <col min="4" max="4" width="9.81640625" style="5" customWidth="1"/>
    <col min="5" max="5" width="6.81640625" style="5" customWidth="1"/>
    <col min="6" max="6" width="11.54296875" style="5" customWidth="1"/>
    <col min="7" max="7" width="18.453125" style="15" customWidth="1"/>
    <col min="8" max="8" width="15.7265625" style="18" customWidth="1"/>
    <col min="9" max="9" width="9.1796875" style="18"/>
    <col min="10" max="10" width="4.1796875" style="18" customWidth="1"/>
    <col min="11" max="16" width="9.1796875" style="18" hidden="1" customWidth="1"/>
    <col min="17" max="52" width="9.1796875" style="18"/>
    <col min="53" max="16384" width="9.1796875" style="5"/>
  </cols>
  <sheetData>
    <row r="1" spans="1:10" ht="38.25" customHeight="1" x14ac:dyDescent="0.55000000000000004">
      <c r="A1"/>
      <c r="B1" s="18"/>
      <c r="C1" s="20" t="s">
        <v>0</v>
      </c>
      <c r="D1"/>
      <c r="E1" s="22"/>
      <c r="F1"/>
      <c r="G1"/>
      <c r="H1" s="17"/>
      <c r="I1" s="17"/>
      <c r="J1" s="17"/>
    </row>
    <row r="2" spans="1:10" ht="24" customHeight="1" x14ac:dyDescent="0.55000000000000004">
      <c r="A2"/>
      <c r="B2" s="18"/>
      <c r="C2" s="20" t="s">
        <v>1</v>
      </c>
      <c r="D2"/>
      <c r="E2" s="22"/>
      <c r="F2"/>
      <c r="G2"/>
      <c r="H2" s="17"/>
      <c r="I2" s="17"/>
      <c r="J2" s="17"/>
    </row>
    <row r="3" spans="1:10" ht="25" customHeight="1" x14ac:dyDescent="0.55000000000000004">
      <c r="A3"/>
      <c r="B3" s="18"/>
      <c r="C3" s="20" t="s">
        <v>2</v>
      </c>
      <c r="D3"/>
      <c r="E3" s="22"/>
      <c r="F3"/>
      <c r="G3"/>
      <c r="H3" s="17"/>
      <c r="I3" s="17"/>
      <c r="J3" s="17"/>
    </row>
    <row r="4" spans="1:10" ht="15" customHeight="1" x14ac:dyDescent="0.35">
      <c r="A4"/>
      <c r="B4" t="s">
        <v>123</v>
      </c>
      <c r="C4" s="23"/>
      <c r="D4" s="23"/>
      <c r="E4"/>
      <c r="F4"/>
      <c r="G4"/>
      <c r="H4" s="17"/>
      <c r="I4" s="17"/>
      <c r="J4" s="17"/>
    </row>
    <row r="5" spans="1:10" ht="14.15" customHeight="1" x14ac:dyDescent="0.35">
      <c r="A5" s="21" t="s">
        <v>3</v>
      </c>
      <c r="B5" s="187" t="s">
        <v>4</v>
      </c>
      <c r="C5" s="187"/>
      <c r="D5" s="187"/>
      <c r="E5" s="187"/>
      <c r="F5" s="187"/>
      <c r="G5" s="187"/>
      <c r="H5" s="17"/>
      <c r="I5" s="17"/>
      <c r="J5" s="17"/>
    </row>
    <row r="6" spans="1:10" ht="29.15" customHeight="1" x14ac:dyDescent="0.35">
      <c r="A6" s="26" t="s">
        <v>5</v>
      </c>
      <c r="B6" s="184" t="s">
        <v>6</v>
      </c>
      <c r="C6" s="184"/>
      <c r="D6" s="184"/>
      <c r="E6" s="184"/>
      <c r="F6" s="184"/>
      <c r="G6" s="184"/>
      <c r="H6" s="17"/>
      <c r="I6" s="17"/>
      <c r="J6" s="17"/>
    </row>
    <row r="7" spans="1:10" ht="14.5" x14ac:dyDescent="0.35">
      <c r="A7" s="27" t="s">
        <v>7</v>
      </c>
      <c r="B7" s="184" t="s">
        <v>8</v>
      </c>
      <c r="C7" s="184"/>
      <c r="D7" s="184"/>
      <c r="E7" s="184"/>
      <c r="F7" s="184"/>
      <c r="G7" s="184"/>
      <c r="H7" s="17"/>
      <c r="I7" s="17"/>
      <c r="J7" s="17"/>
    </row>
    <row r="8" spans="1:10" ht="29.5" customHeight="1" x14ac:dyDescent="0.35">
      <c r="A8" s="26" t="s">
        <v>9</v>
      </c>
      <c r="B8" s="184" t="s">
        <v>10</v>
      </c>
      <c r="C8" s="184"/>
      <c r="D8" s="184"/>
      <c r="E8" s="184"/>
      <c r="F8" s="184"/>
      <c r="G8" s="184"/>
      <c r="H8" s="17"/>
      <c r="I8" s="17"/>
      <c r="J8" s="17"/>
    </row>
    <row r="9" spans="1:10" ht="14.5" x14ac:dyDescent="0.35">
      <c r="A9" s="27" t="s">
        <v>11</v>
      </c>
      <c r="B9" s="208" t="s">
        <v>118</v>
      </c>
      <c r="C9" s="208"/>
      <c r="D9" s="208"/>
      <c r="E9" s="208"/>
      <c r="F9" s="208"/>
      <c r="G9" s="208"/>
      <c r="H9" s="17"/>
      <c r="I9" s="17"/>
      <c r="J9" s="17"/>
    </row>
    <row r="10" spans="1:10" ht="14.5" x14ac:dyDescent="0.35">
      <c r="A10" s="26" t="s">
        <v>12</v>
      </c>
      <c r="B10" s="184" t="s">
        <v>13</v>
      </c>
      <c r="C10" s="184"/>
      <c r="D10" s="184"/>
      <c r="E10" s="184"/>
      <c r="F10" s="184"/>
      <c r="G10" s="184"/>
      <c r="H10" s="17"/>
      <c r="I10" s="17"/>
      <c r="J10" s="17"/>
    </row>
    <row r="11" spans="1:10" ht="14.5" x14ac:dyDescent="0.35">
      <c r="A11" s="27" t="s">
        <v>14</v>
      </c>
      <c r="B11" s="184" t="s">
        <v>15</v>
      </c>
      <c r="C11" s="184"/>
      <c r="D11" s="184"/>
      <c r="E11" s="184"/>
      <c r="F11" s="184"/>
      <c r="G11" s="184"/>
      <c r="H11" s="17"/>
      <c r="I11" s="17"/>
      <c r="J11" s="17"/>
    </row>
    <row r="12" spans="1:10" ht="14.5" x14ac:dyDescent="0.35">
      <c r="A12" s="26" t="s">
        <v>16</v>
      </c>
      <c r="B12" s="184" t="s">
        <v>17</v>
      </c>
      <c r="C12" s="184"/>
      <c r="D12" s="184"/>
      <c r="E12" s="184"/>
      <c r="F12" s="184"/>
      <c r="G12" s="184"/>
      <c r="H12" s="17"/>
      <c r="I12" s="17"/>
      <c r="J12" s="17"/>
    </row>
    <row r="13" spans="1:10" ht="14.5" x14ac:dyDescent="0.35">
      <c r="A13" s="27" t="s">
        <v>18</v>
      </c>
      <c r="B13" s="184" t="s">
        <v>19</v>
      </c>
      <c r="C13" s="184"/>
      <c r="D13" s="184"/>
      <c r="E13" s="184"/>
      <c r="F13" s="184"/>
      <c r="G13" s="184"/>
      <c r="H13" s="17"/>
      <c r="I13" s="17"/>
      <c r="J13" s="17"/>
    </row>
    <row r="14" spans="1:10" ht="30" customHeight="1" x14ac:dyDescent="0.35">
      <c r="A14" s="26" t="s">
        <v>20</v>
      </c>
      <c r="B14" s="184" t="s">
        <v>21</v>
      </c>
      <c r="C14" s="184"/>
      <c r="D14" s="184"/>
      <c r="E14" s="184"/>
      <c r="F14" s="184"/>
      <c r="G14" s="184"/>
      <c r="H14" s="17"/>
      <c r="I14" s="17"/>
      <c r="J14" s="17"/>
    </row>
    <row r="15" spans="1:10" ht="14.5" x14ac:dyDescent="0.35">
      <c r="A15" s="27" t="s">
        <v>22</v>
      </c>
      <c r="B15" s="184" t="s">
        <v>23</v>
      </c>
      <c r="C15" s="184"/>
      <c r="D15" s="184"/>
      <c r="E15" s="184"/>
      <c r="F15" s="184"/>
      <c r="G15" s="184"/>
      <c r="H15" s="17"/>
      <c r="I15" s="17"/>
      <c r="J15" s="17"/>
    </row>
    <row r="16" spans="1:10" ht="15.65" customHeight="1" x14ac:dyDescent="0.35">
      <c r="A16" s="27" t="s">
        <v>24</v>
      </c>
      <c r="B16" s="184" t="s">
        <v>25</v>
      </c>
      <c r="C16" s="184"/>
      <c r="D16" s="184"/>
      <c r="E16" s="184"/>
      <c r="F16" s="184"/>
      <c r="G16" s="184"/>
      <c r="H16" s="17"/>
      <c r="I16" s="17"/>
      <c r="J16" s="17"/>
    </row>
    <row r="17" spans="1:52" ht="30.65" customHeight="1" x14ac:dyDescent="0.35">
      <c r="A17" s="27" t="s">
        <v>26</v>
      </c>
      <c r="B17" s="208" t="s">
        <v>119</v>
      </c>
      <c r="C17" s="208"/>
      <c r="D17" s="208"/>
      <c r="E17" s="208"/>
      <c r="F17" s="208"/>
      <c r="G17" s="208"/>
      <c r="H17" s="17"/>
      <c r="I17" s="17"/>
      <c r="J17" s="17"/>
    </row>
    <row r="18" spans="1:52" ht="14.5" x14ac:dyDescent="0.35">
      <c r="A18" s="27" t="s">
        <v>27</v>
      </c>
      <c r="B18" s="184" t="s">
        <v>28</v>
      </c>
      <c r="C18" s="184"/>
      <c r="D18" s="184"/>
      <c r="E18" s="184"/>
      <c r="F18" s="184"/>
      <c r="G18" s="184"/>
      <c r="H18" s="17"/>
      <c r="I18" s="17"/>
      <c r="J18" s="17"/>
    </row>
    <row r="19" spans="1:52" ht="14.5" x14ac:dyDescent="0.35">
      <c r="A19"/>
      <c r="B19"/>
      <c r="C19"/>
      <c r="D19"/>
      <c r="E19"/>
      <c r="F19"/>
      <c r="G19"/>
      <c r="H19" s="17"/>
      <c r="I19" s="17"/>
      <c r="J19" s="17"/>
    </row>
    <row r="20" spans="1:52" ht="14.5" x14ac:dyDescent="0.35">
      <c r="A20" s="7" t="s">
        <v>3</v>
      </c>
      <c r="B20" s="7" t="s">
        <v>29</v>
      </c>
      <c r="C20" s="189"/>
      <c r="D20" s="189"/>
      <c r="E20" s="189"/>
      <c r="F20" s="6"/>
      <c r="G20" s="6"/>
      <c r="H20" s="17"/>
      <c r="I20" s="17"/>
      <c r="J20" s="17"/>
    </row>
    <row r="21" spans="1:52" ht="14.5" x14ac:dyDescent="0.35">
      <c r="A21" s="27" t="s">
        <v>30</v>
      </c>
      <c r="B21" s="27" t="s">
        <v>31</v>
      </c>
      <c r="C21" s="188"/>
      <c r="D21" s="188"/>
      <c r="E21" s="188"/>
      <c r="F21" s="8"/>
      <c r="G21" s="9"/>
      <c r="H21" s="17"/>
      <c r="I21" s="17"/>
      <c r="J21" s="17"/>
    </row>
    <row r="22" spans="1:52" ht="14.5" x14ac:dyDescent="0.35">
      <c r="A22" s="27" t="s">
        <v>32</v>
      </c>
      <c r="B22" s="28" t="s">
        <v>33</v>
      </c>
      <c r="C22" s="188"/>
      <c r="D22" s="188"/>
      <c r="E22" s="188"/>
      <c r="F22" s="8"/>
      <c r="G22" s="6"/>
      <c r="H22" s="17"/>
      <c r="I22" s="17"/>
      <c r="J22" s="17"/>
    </row>
    <row r="23" spans="1:52" ht="14.5" x14ac:dyDescent="0.35">
      <c r="A23" s="27" t="s">
        <v>34</v>
      </c>
      <c r="B23" s="27" t="s">
        <v>35</v>
      </c>
      <c r="C23" s="188"/>
      <c r="D23" s="188"/>
      <c r="E23" s="188"/>
      <c r="F23" s="10"/>
      <c r="G23" s="11"/>
      <c r="H23" s="17"/>
      <c r="I23" s="17"/>
      <c r="J23" s="17"/>
    </row>
    <row r="24" spans="1:52" s="16" customFormat="1" ht="60" customHeight="1" x14ac:dyDescent="0.35">
      <c r="A24" s="29" t="s">
        <v>36</v>
      </c>
      <c r="B24" s="29" t="s">
        <v>37</v>
      </c>
      <c r="C24" s="188"/>
      <c r="D24" s="188"/>
      <c r="E24" s="188"/>
      <c r="F24" s="8"/>
      <c r="G24" s="12" t="s">
        <v>38</v>
      </c>
      <c r="H24" s="17"/>
      <c r="I24" s="17"/>
      <c r="J24" s="17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</row>
    <row r="25" spans="1:52" s="19" customFormat="1" ht="18.5" x14ac:dyDescent="0.35">
      <c r="A25" s="30" t="s">
        <v>39</v>
      </c>
      <c r="B25" s="186" t="s">
        <v>40</v>
      </c>
      <c r="C25" s="186"/>
      <c r="D25" s="186"/>
      <c r="E25" s="186"/>
      <c r="F25" s="186"/>
      <c r="G25" s="6"/>
    </row>
    <row r="26" spans="1:52" s="19" customFormat="1" ht="27.75" customHeight="1" x14ac:dyDescent="0.35">
      <c r="A26" s="7" t="s">
        <v>3</v>
      </c>
      <c r="B26" s="7" t="s">
        <v>41</v>
      </c>
      <c r="C26" s="191" t="s">
        <v>42</v>
      </c>
      <c r="D26" s="191"/>
      <c r="E26" s="193"/>
      <c r="F26" s="31"/>
      <c r="G26" s="6"/>
    </row>
    <row r="27" spans="1:52" s="19" customFormat="1" ht="29.25" customHeight="1" x14ac:dyDescent="0.35">
      <c r="A27" s="29" t="s">
        <v>43</v>
      </c>
      <c r="B27" s="32" t="s">
        <v>44</v>
      </c>
      <c r="C27" s="194">
        <f>C33</f>
        <v>0</v>
      </c>
      <c r="D27" s="194"/>
      <c r="E27" s="194"/>
      <c r="F27" s="31"/>
      <c r="G27" s="6"/>
    </row>
    <row r="28" spans="1:52" s="19" customFormat="1" ht="14.5" x14ac:dyDescent="0.35">
      <c r="A28" s="192" t="s">
        <v>45</v>
      </c>
      <c r="B28" s="192"/>
      <c r="C28" s="192"/>
      <c r="D28" s="192"/>
      <c r="E28" s="192"/>
      <c r="F28" s="192"/>
      <c r="G28" s="6"/>
    </row>
    <row r="29" spans="1:52" s="19" customFormat="1" ht="14.5" x14ac:dyDescent="0.35">
      <c r="A29" s="192" t="s">
        <v>46</v>
      </c>
      <c r="B29" s="192"/>
      <c r="C29" s="192"/>
      <c r="D29" s="192"/>
      <c r="E29" s="192"/>
      <c r="F29" s="192"/>
      <c r="G29" s="6"/>
    </row>
    <row r="30" spans="1:52" s="19" customFormat="1" ht="27.75" customHeight="1" x14ac:dyDescent="0.35">
      <c r="A30" s="7"/>
      <c r="B30" s="14" t="s">
        <v>122</v>
      </c>
      <c r="C30" s="191"/>
      <c r="D30" s="191"/>
      <c r="E30" s="191"/>
      <c r="F30" s="31"/>
      <c r="G30" s="6"/>
    </row>
    <row r="31" spans="1:52" s="19" customFormat="1" ht="14.5" x14ac:dyDescent="0.35">
      <c r="A31" s="29" t="s">
        <v>47</v>
      </c>
      <c r="B31" s="13" t="s">
        <v>48</v>
      </c>
      <c r="C31" s="195">
        <f>'1.1 Prijzen producten'!E37</f>
        <v>0</v>
      </c>
      <c r="D31" s="196"/>
      <c r="E31" s="196"/>
      <c r="F31" s="31"/>
      <c r="G31" s="6"/>
    </row>
    <row r="32" spans="1:52" s="19" customFormat="1" ht="14.5" x14ac:dyDescent="0.35">
      <c r="A32" s="209"/>
      <c r="B32" s="210"/>
      <c r="C32" s="211">
        <f>'1.2 Optie prijzen'!E10</f>
        <v>0</v>
      </c>
      <c r="D32" s="212"/>
      <c r="E32" s="212"/>
      <c r="F32" s="31"/>
      <c r="G32" s="6"/>
    </row>
    <row r="33" spans="1:7" s="19" customFormat="1" ht="14.5" x14ac:dyDescent="0.35">
      <c r="A33" s="24"/>
      <c r="B33" s="25" t="s">
        <v>44</v>
      </c>
      <c r="C33" s="190">
        <f>C31+C32</f>
        <v>0</v>
      </c>
      <c r="D33" s="190"/>
      <c r="E33" s="190"/>
      <c r="F33" s="31"/>
      <c r="G33" s="6"/>
    </row>
    <row r="34" spans="1:7" s="19" customFormat="1" ht="14.5" x14ac:dyDescent="0.35">
      <c r="A34" s="31"/>
      <c r="B34" s="31"/>
      <c r="C34" s="31"/>
      <c r="D34" s="31"/>
      <c r="E34" s="31"/>
      <c r="F34" s="31"/>
      <c r="G34" s="6"/>
    </row>
    <row r="35" spans="1:7" s="19" customFormat="1" x14ac:dyDescent="0.3">
      <c r="A35" s="185"/>
      <c r="B35" s="185"/>
      <c r="C35" s="185"/>
      <c r="D35" s="185"/>
      <c r="E35" s="185"/>
      <c r="F35" s="185"/>
    </row>
    <row r="36" spans="1:7" s="19" customFormat="1" x14ac:dyDescent="0.3">
      <c r="A36" s="185"/>
      <c r="B36" s="185"/>
      <c r="C36" s="185"/>
      <c r="D36" s="185"/>
      <c r="E36" s="185"/>
      <c r="F36" s="185"/>
    </row>
    <row r="37" spans="1:7" s="18" customFormat="1" x14ac:dyDescent="0.3">
      <c r="A37" s="17"/>
      <c r="B37" s="17"/>
      <c r="C37" s="17"/>
      <c r="D37" s="17"/>
      <c r="E37" s="17"/>
      <c r="F37" s="17"/>
      <c r="G37" s="17"/>
    </row>
    <row r="38" spans="1:7" s="18" customFormat="1" x14ac:dyDescent="0.3">
      <c r="A38" s="17"/>
      <c r="B38" s="17"/>
      <c r="C38" s="17"/>
      <c r="D38" s="17"/>
      <c r="E38" s="17"/>
      <c r="F38" s="17"/>
      <c r="G38" s="17"/>
    </row>
    <row r="39" spans="1:7" s="18" customFormat="1" x14ac:dyDescent="0.3">
      <c r="A39" s="17"/>
      <c r="B39" s="17"/>
      <c r="C39" s="17"/>
      <c r="D39" s="17"/>
      <c r="E39" s="17"/>
      <c r="F39" s="17"/>
      <c r="G39" s="17"/>
    </row>
    <row r="40" spans="1:7" s="18" customFormat="1" x14ac:dyDescent="0.3">
      <c r="A40" s="17"/>
      <c r="B40" s="17"/>
      <c r="C40" s="17"/>
      <c r="D40" s="17"/>
      <c r="E40" s="17"/>
      <c r="F40" s="17"/>
      <c r="G40" s="17"/>
    </row>
    <row r="41" spans="1:7" s="18" customFormat="1" x14ac:dyDescent="0.3">
      <c r="A41" s="17"/>
      <c r="B41" s="17"/>
      <c r="C41" s="17"/>
      <c r="D41" s="17"/>
      <c r="E41" s="17"/>
      <c r="F41" s="17"/>
      <c r="G41" s="17"/>
    </row>
    <row r="42" spans="1:7" s="18" customFormat="1" x14ac:dyDescent="0.3">
      <c r="A42" s="17"/>
      <c r="B42" s="17"/>
      <c r="C42" s="17"/>
      <c r="D42" s="17"/>
      <c r="E42" s="17"/>
      <c r="F42" s="17"/>
      <c r="G42" s="17"/>
    </row>
    <row r="43" spans="1:7" s="18" customFormat="1" x14ac:dyDescent="0.3">
      <c r="A43" s="17"/>
      <c r="B43" s="17"/>
      <c r="C43" s="17"/>
      <c r="D43" s="17"/>
      <c r="E43" s="17"/>
      <c r="F43" s="17"/>
      <c r="G43" s="17"/>
    </row>
    <row r="44" spans="1:7" s="18" customFormat="1" x14ac:dyDescent="0.3">
      <c r="A44" s="17"/>
      <c r="B44" s="17"/>
      <c r="C44" s="17"/>
      <c r="D44" s="17"/>
      <c r="E44" s="17"/>
      <c r="F44" s="17"/>
      <c r="G44" s="17"/>
    </row>
    <row r="45" spans="1:7" s="18" customFormat="1" x14ac:dyDescent="0.3">
      <c r="A45" s="17"/>
      <c r="B45" s="17"/>
      <c r="C45" s="17"/>
      <c r="D45" s="17"/>
      <c r="E45" s="17"/>
      <c r="F45" s="17"/>
      <c r="G45" s="17"/>
    </row>
    <row r="46" spans="1:7" s="18" customFormat="1" x14ac:dyDescent="0.3">
      <c r="A46" s="17"/>
      <c r="B46" s="17"/>
      <c r="C46" s="17"/>
      <c r="D46" s="17"/>
      <c r="E46" s="17"/>
      <c r="F46" s="17"/>
      <c r="G46" s="17"/>
    </row>
    <row r="47" spans="1:7" s="18" customFormat="1" x14ac:dyDescent="0.3">
      <c r="A47" s="17"/>
      <c r="B47" s="17"/>
      <c r="C47" s="17"/>
      <c r="D47" s="17"/>
      <c r="E47" s="17"/>
      <c r="F47" s="17"/>
      <c r="G47" s="17"/>
    </row>
    <row r="48" spans="1:7" s="18" customFormat="1" x14ac:dyDescent="0.3">
      <c r="A48" s="17"/>
      <c r="B48" s="17"/>
      <c r="C48" s="17"/>
      <c r="D48" s="17"/>
      <c r="E48" s="17"/>
      <c r="F48" s="17"/>
      <c r="G48" s="17"/>
    </row>
    <row r="49" s="18" customFormat="1" x14ac:dyDescent="0.3"/>
    <row r="50" s="18" customFormat="1" x14ac:dyDescent="0.3"/>
    <row r="51" s="18" customFormat="1" x14ac:dyDescent="0.3"/>
    <row r="52" s="18" customFormat="1" x14ac:dyDescent="0.3"/>
    <row r="53" s="18" customFormat="1" x14ac:dyDescent="0.3"/>
    <row r="54" s="18" customFormat="1" x14ac:dyDescent="0.3"/>
    <row r="55" s="18" customFormat="1" x14ac:dyDescent="0.3"/>
    <row r="56" s="18" customFormat="1" x14ac:dyDescent="0.3"/>
    <row r="57" s="18" customFormat="1" x14ac:dyDescent="0.3"/>
    <row r="58" s="18" customFormat="1" x14ac:dyDescent="0.3"/>
    <row r="59" s="18" customFormat="1" x14ac:dyDescent="0.3"/>
    <row r="60" s="18" customFormat="1" x14ac:dyDescent="0.3"/>
    <row r="61" s="18" customFormat="1" x14ac:dyDescent="0.3"/>
    <row r="62" s="18" customFormat="1" x14ac:dyDescent="0.3"/>
    <row r="63" s="18" customFormat="1" x14ac:dyDescent="0.3"/>
    <row r="64" s="18" customFormat="1" x14ac:dyDescent="0.3"/>
    <row r="65" s="18" customFormat="1" x14ac:dyDescent="0.3"/>
    <row r="66" s="18" customFormat="1" x14ac:dyDescent="0.3"/>
    <row r="67" s="18" customFormat="1" x14ac:dyDescent="0.3"/>
    <row r="68" s="18" customFormat="1" x14ac:dyDescent="0.3"/>
    <row r="69" s="18" customFormat="1" x14ac:dyDescent="0.3"/>
    <row r="70" s="18" customFormat="1" x14ac:dyDescent="0.3"/>
    <row r="71" s="18" customFormat="1" x14ac:dyDescent="0.3"/>
    <row r="72" s="18" customFormat="1" x14ac:dyDescent="0.3"/>
    <row r="73" s="18" customFormat="1" x14ac:dyDescent="0.3"/>
    <row r="74" s="18" customFormat="1" x14ac:dyDescent="0.3"/>
    <row r="75" s="18" customFormat="1" x14ac:dyDescent="0.3"/>
    <row r="76" s="18" customFormat="1" x14ac:dyDescent="0.3"/>
    <row r="77" s="18" customFormat="1" x14ac:dyDescent="0.3"/>
    <row r="78" s="18" customFormat="1" x14ac:dyDescent="0.3"/>
    <row r="79" s="18" customFormat="1" x14ac:dyDescent="0.3"/>
    <row r="80" s="18" customFormat="1" x14ac:dyDescent="0.3"/>
    <row r="81" s="18" customFormat="1" x14ac:dyDescent="0.3"/>
    <row r="82" s="18" customFormat="1" x14ac:dyDescent="0.3"/>
    <row r="83" s="18" customFormat="1" x14ac:dyDescent="0.3"/>
    <row r="84" s="18" customFormat="1" x14ac:dyDescent="0.3"/>
    <row r="85" s="18" customFormat="1" x14ac:dyDescent="0.3"/>
    <row r="86" s="18" customFormat="1" x14ac:dyDescent="0.3"/>
    <row r="87" s="18" customFormat="1" x14ac:dyDescent="0.3"/>
    <row r="88" s="18" customFormat="1" x14ac:dyDescent="0.3"/>
    <row r="89" s="18" customFormat="1" x14ac:dyDescent="0.3"/>
    <row r="90" s="18" customFormat="1" x14ac:dyDescent="0.3"/>
    <row r="91" s="18" customFormat="1" x14ac:dyDescent="0.3"/>
    <row r="92" s="18" customFormat="1" x14ac:dyDescent="0.3"/>
    <row r="93" s="18" customFormat="1" x14ac:dyDescent="0.3"/>
    <row r="94" s="18" customFormat="1" x14ac:dyDescent="0.3"/>
    <row r="95" s="18" customFormat="1" x14ac:dyDescent="0.3"/>
    <row r="96" s="18" customFormat="1" x14ac:dyDescent="0.3"/>
    <row r="97" s="18" customFormat="1" x14ac:dyDescent="0.3"/>
    <row r="98" s="18" customFormat="1" x14ac:dyDescent="0.3"/>
    <row r="99" s="18" customFormat="1" x14ac:dyDescent="0.3"/>
    <row r="100" s="18" customFormat="1" x14ac:dyDescent="0.3"/>
    <row r="101" s="18" customFormat="1" x14ac:dyDescent="0.3"/>
    <row r="102" s="18" customFormat="1" x14ac:dyDescent="0.3"/>
    <row r="103" s="18" customFormat="1" x14ac:dyDescent="0.3"/>
    <row r="104" s="18" customFormat="1" x14ac:dyDescent="0.3"/>
    <row r="105" s="18" customFormat="1" x14ac:dyDescent="0.3"/>
    <row r="106" s="18" customFormat="1" x14ac:dyDescent="0.3"/>
    <row r="107" s="18" customFormat="1" x14ac:dyDescent="0.3"/>
    <row r="108" s="18" customFormat="1" x14ac:dyDescent="0.3"/>
    <row r="109" s="18" customFormat="1" x14ac:dyDescent="0.3"/>
    <row r="110" s="18" customFormat="1" x14ac:dyDescent="0.3"/>
    <row r="111" s="18" customFormat="1" x14ac:dyDescent="0.3"/>
    <row r="112" s="18" customFormat="1" x14ac:dyDescent="0.3"/>
    <row r="113" s="18" customFormat="1" x14ac:dyDescent="0.3"/>
    <row r="114" s="18" customFormat="1" x14ac:dyDescent="0.3"/>
    <row r="115" s="18" customFormat="1" x14ac:dyDescent="0.3"/>
    <row r="116" s="18" customFormat="1" x14ac:dyDescent="0.3"/>
    <row r="117" s="18" customFormat="1" x14ac:dyDescent="0.3"/>
    <row r="118" s="18" customFormat="1" x14ac:dyDescent="0.3"/>
    <row r="119" s="18" customFormat="1" x14ac:dyDescent="0.3"/>
    <row r="120" s="18" customFormat="1" x14ac:dyDescent="0.3"/>
    <row r="121" s="18" customFormat="1" x14ac:dyDescent="0.3"/>
    <row r="122" s="18" customFormat="1" x14ac:dyDescent="0.3"/>
    <row r="123" s="18" customFormat="1" x14ac:dyDescent="0.3"/>
    <row r="124" s="18" customFormat="1" x14ac:dyDescent="0.3"/>
    <row r="125" s="18" customFormat="1" x14ac:dyDescent="0.3"/>
    <row r="126" s="18" customFormat="1" x14ac:dyDescent="0.3"/>
    <row r="127" s="18" customFormat="1" x14ac:dyDescent="0.3"/>
    <row r="128" s="18" customFormat="1" x14ac:dyDescent="0.3"/>
    <row r="129" s="18" customFormat="1" x14ac:dyDescent="0.3"/>
    <row r="130" s="18" customFormat="1" x14ac:dyDescent="0.3"/>
    <row r="131" s="18" customFormat="1" x14ac:dyDescent="0.3"/>
    <row r="132" s="18" customFormat="1" x14ac:dyDescent="0.3"/>
    <row r="133" s="18" customFormat="1" x14ac:dyDescent="0.3"/>
    <row r="134" s="18" customFormat="1" x14ac:dyDescent="0.3"/>
    <row r="135" s="18" customFormat="1" x14ac:dyDescent="0.3"/>
    <row r="136" s="18" customFormat="1" x14ac:dyDescent="0.3"/>
    <row r="137" s="18" customFormat="1" x14ac:dyDescent="0.3"/>
    <row r="138" s="18" customFormat="1" x14ac:dyDescent="0.3"/>
    <row r="139" s="18" customFormat="1" x14ac:dyDescent="0.3"/>
    <row r="140" s="18" customFormat="1" x14ac:dyDescent="0.3"/>
    <row r="141" s="18" customFormat="1" x14ac:dyDescent="0.3"/>
    <row r="142" s="18" customFormat="1" x14ac:dyDescent="0.3"/>
    <row r="143" s="18" customFormat="1" x14ac:dyDescent="0.3"/>
    <row r="144" s="18" customFormat="1" x14ac:dyDescent="0.3"/>
    <row r="145" s="18" customFormat="1" x14ac:dyDescent="0.3"/>
    <row r="146" s="18" customFormat="1" x14ac:dyDescent="0.3"/>
    <row r="147" s="18" customFormat="1" x14ac:dyDescent="0.3"/>
    <row r="148" s="18" customFormat="1" x14ac:dyDescent="0.3"/>
    <row r="149" s="18" customFormat="1" x14ac:dyDescent="0.3"/>
    <row r="150" s="18" customFormat="1" x14ac:dyDescent="0.3"/>
    <row r="151" s="18" customFormat="1" x14ac:dyDescent="0.3"/>
    <row r="152" s="18" customFormat="1" x14ac:dyDescent="0.3"/>
    <row r="153" s="18" customFormat="1" x14ac:dyDescent="0.3"/>
    <row r="154" s="18" customFormat="1" x14ac:dyDescent="0.3"/>
    <row r="155" s="18" customFormat="1" x14ac:dyDescent="0.3"/>
    <row r="156" s="18" customFormat="1" x14ac:dyDescent="0.3"/>
    <row r="157" s="18" customFormat="1" x14ac:dyDescent="0.3"/>
    <row r="158" s="18" customFormat="1" x14ac:dyDescent="0.3"/>
    <row r="159" s="18" customFormat="1" x14ac:dyDescent="0.3"/>
    <row r="160" s="18" customFormat="1" x14ac:dyDescent="0.3"/>
    <row r="161" s="18" customFormat="1" x14ac:dyDescent="0.3"/>
    <row r="162" s="18" customFormat="1" x14ac:dyDescent="0.3"/>
    <row r="163" s="18" customFormat="1" x14ac:dyDescent="0.3"/>
    <row r="164" s="18" customFormat="1" x14ac:dyDescent="0.3"/>
    <row r="165" s="18" customFormat="1" x14ac:dyDescent="0.3"/>
    <row r="166" s="18" customFormat="1" x14ac:dyDescent="0.3"/>
    <row r="167" s="18" customFormat="1" x14ac:dyDescent="0.3"/>
    <row r="168" s="18" customFormat="1" x14ac:dyDescent="0.3"/>
    <row r="169" s="18" customFormat="1" x14ac:dyDescent="0.3"/>
    <row r="170" s="18" customFormat="1" x14ac:dyDescent="0.3"/>
    <row r="171" s="18" customFormat="1" x14ac:dyDescent="0.3"/>
    <row r="172" s="18" customFormat="1" x14ac:dyDescent="0.3"/>
    <row r="173" s="18" customFormat="1" x14ac:dyDescent="0.3"/>
    <row r="174" s="18" customFormat="1" x14ac:dyDescent="0.3"/>
    <row r="175" s="18" customFormat="1" x14ac:dyDescent="0.3"/>
    <row r="176" s="18" customFormat="1" x14ac:dyDescent="0.3"/>
    <row r="177" s="18" customFormat="1" x14ac:dyDescent="0.3"/>
    <row r="178" s="18" customFormat="1" x14ac:dyDescent="0.3"/>
    <row r="179" s="18" customFormat="1" x14ac:dyDescent="0.3"/>
    <row r="180" s="18" customFormat="1" x14ac:dyDescent="0.3"/>
    <row r="181" s="18" customFormat="1" x14ac:dyDescent="0.3"/>
    <row r="182" s="18" customFormat="1" x14ac:dyDescent="0.3"/>
    <row r="183" s="18" customFormat="1" x14ac:dyDescent="0.3"/>
    <row r="184" s="18" customFormat="1" x14ac:dyDescent="0.3"/>
    <row r="185" s="18" customFormat="1" x14ac:dyDescent="0.3"/>
    <row r="186" s="18" customFormat="1" x14ac:dyDescent="0.3"/>
  </sheetData>
  <mergeCells count="30">
    <mergeCell ref="A35:F35"/>
    <mergeCell ref="A29:F29"/>
    <mergeCell ref="A28:F28"/>
    <mergeCell ref="C26:E26"/>
    <mergeCell ref="C27:E27"/>
    <mergeCell ref="C31:E31"/>
    <mergeCell ref="C32:E32"/>
    <mergeCell ref="B18:G18"/>
    <mergeCell ref="C20:E20"/>
    <mergeCell ref="C21:E21"/>
    <mergeCell ref="C22:E22"/>
    <mergeCell ref="C33:E33"/>
    <mergeCell ref="C30:E30"/>
    <mergeCell ref="C24:E24"/>
    <mergeCell ref="B10:G10"/>
    <mergeCell ref="A36:F36"/>
    <mergeCell ref="B25:F25"/>
    <mergeCell ref="B5:G5"/>
    <mergeCell ref="B6:G6"/>
    <mergeCell ref="B7:G7"/>
    <mergeCell ref="B8:G8"/>
    <mergeCell ref="B9:G9"/>
    <mergeCell ref="C23:E23"/>
    <mergeCell ref="B11:G11"/>
    <mergeCell ref="B12:G12"/>
    <mergeCell ref="B13:G13"/>
    <mergeCell ref="B14:G14"/>
    <mergeCell ref="B15:G15"/>
    <mergeCell ref="B16:G16"/>
    <mergeCell ref="B17:G17"/>
  </mergeCells>
  <pageMargins left="0.7" right="0.7" top="0.75" bottom="0.75" header="0.3" footer="0.3"/>
  <pageSetup paperSize="9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262F-4103-4541-B37B-BE5EF80739DA}">
  <sheetPr>
    <tabColor rgb="FFC00000"/>
    <pageSetUpPr fitToPage="1"/>
  </sheetPr>
  <dimension ref="A1:AZ37"/>
  <sheetViews>
    <sheetView showGridLines="0" topLeftCell="A25" zoomScale="70" zoomScaleNormal="70" workbookViewId="0">
      <selection activeCell="I11" sqref="I11"/>
    </sheetView>
  </sheetViews>
  <sheetFormatPr defaultColWidth="30.1796875" defaultRowHeight="13" x14ac:dyDescent="0.3"/>
  <cols>
    <col min="1" max="1" width="7.81640625" style="2" customWidth="1"/>
    <col min="2" max="2" width="50.26953125" style="3" customWidth="1"/>
    <col min="3" max="3" width="13.81640625" style="4" customWidth="1"/>
    <col min="4" max="4" width="20.1796875" style="4" customWidth="1"/>
    <col min="5" max="5" width="21.453125" style="4" customWidth="1"/>
    <col min="6" max="6" width="25.7265625" style="3" customWidth="1"/>
    <col min="7" max="7" width="5.54296875" style="1" customWidth="1"/>
    <col min="8" max="16384" width="30.1796875" style="1"/>
  </cols>
  <sheetData>
    <row r="1" spans="1:52" s="5" customFormat="1" ht="33" customHeight="1" x14ac:dyDescent="0.55000000000000004">
      <c r="A1"/>
      <c r="B1" s="18"/>
      <c r="C1" s="20" t="s">
        <v>49</v>
      </c>
      <c r="D1"/>
      <c r="E1" s="22"/>
      <c r="F1"/>
      <c r="G1"/>
      <c r="H1" s="17"/>
      <c r="I1" s="17"/>
      <c r="J1" s="17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ht="14.5" x14ac:dyDescent="0.35">
      <c r="A3" s="21" t="s">
        <v>3</v>
      </c>
      <c r="B3" s="189" t="s">
        <v>4</v>
      </c>
      <c r="C3" s="189"/>
      <c r="D3" s="189"/>
      <c r="E3" s="189"/>
      <c r="F3" s="189"/>
      <c r="G3" s="6"/>
    </row>
    <row r="4" spans="1:52" ht="41.15" customHeight="1" x14ac:dyDescent="0.3">
      <c r="A4" s="26" t="s">
        <v>5</v>
      </c>
      <c r="B4" s="198" t="s">
        <v>50</v>
      </c>
      <c r="C4" s="198"/>
      <c r="D4" s="198"/>
      <c r="E4" s="198"/>
      <c r="F4" s="198"/>
    </row>
    <row r="5" spans="1:52" ht="15.65" customHeight="1" thickBot="1" x14ac:dyDescent="0.4">
      <c r="A5"/>
      <c r="B5" s="197"/>
      <c r="C5" s="197"/>
      <c r="D5" s="197"/>
      <c r="E5" s="197"/>
      <c r="F5"/>
    </row>
    <row r="6" spans="1:52" ht="33.65" customHeight="1" thickBot="1" x14ac:dyDescent="0.35">
      <c r="A6" s="84"/>
      <c r="B6" s="83" t="s">
        <v>51</v>
      </c>
      <c r="C6" s="85" t="s">
        <v>52</v>
      </c>
      <c r="D6" s="85" t="s">
        <v>53</v>
      </c>
      <c r="E6" s="85" t="s">
        <v>54</v>
      </c>
      <c r="F6" s="86" t="s">
        <v>55</v>
      </c>
    </row>
    <row r="7" spans="1:52" ht="14.5" x14ac:dyDescent="0.35">
      <c r="A7" s="74" t="s">
        <v>56</v>
      </c>
      <c r="B7" s="75" t="s">
        <v>57</v>
      </c>
      <c r="C7" s="87"/>
      <c r="D7" s="123"/>
      <c r="E7" s="87"/>
      <c r="F7" s="88"/>
    </row>
    <row r="8" spans="1:52" ht="25.5" thickBot="1" x14ac:dyDescent="0.4">
      <c r="A8" s="77"/>
      <c r="B8" s="129" t="s">
        <v>58</v>
      </c>
      <c r="C8" s="122">
        <v>44</v>
      </c>
      <c r="D8" s="170">
        <v>0</v>
      </c>
      <c r="E8" s="89">
        <f>Table1[[#This Row],[Aantal]]*Table1[[#This Row],[Prijs exclusief btw]]</f>
        <v>0</v>
      </c>
      <c r="F8" s="80"/>
    </row>
    <row r="9" spans="1:52" s="115" customFormat="1" ht="25" x14ac:dyDescent="0.35">
      <c r="A9" s="104"/>
      <c r="B9" s="130" t="s">
        <v>120</v>
      </c>
      <c r="C9" s="100">
        <v>44</v>
      </c>
      <c r="D9" s="170">
        <v>0</v>
      </c>
      <c r="E9" s="89">
        <f>Table1[[#This Row],[Aantal]]*Table1[[#This Row],[Prijs exclusief btw]]</f>
        <v>0</v>
      </c>
      <c r="F9" s="80"/>
    </row>
    <row r="10" spans="1:52" s="115" customFormat="1" ht="25" x14ac:dyDescent="0.35">
      <c r="A10" s="104"/>
      <c r="B10" s="131" t="s">
        <v>121</v>
      </c>
      <c r="C10" s="100">
        <v>44</v>
      </c>
      <c r="D10" s="170">
        <v>0</v>
      </c>
      <c r="E10" s="89">
        <f>Table1[[#This Row],[Aantal]]*Table1[[#This Row],[Prijs exclusief btw]]</f>
        <v>0</v>
      </c>
      <c r="F10" s="80"/>
    </row>
    <row r="11" spans="1:52" s="115" customFormat="1" ht="25" x14ac:dyDescent="0.35">
      <c r="A11" s="104"/>
      <c r="B11" s="125" t="s">
        <v>59</v>
      </c>
      <c r="C11" s="100">
        <v>44</v>
      </c>
      <c r="D11" s="170">
        <v>0</v>
      </c>
      <c r="E11" s="89">
        <f>Table1[[#This Row],[Aantal]]*Table1[[#This Row],[Prijs exclusief btw]]</f>
        <v>0</v>
      </c>
      <c r="F11" s="80"/>
    </row>
    <row r="12" spans="1:52" s="115" customFormat="1" ht="25" x14ac:dyDescent="0.35">
      <c r="A12" s="104"/>
      <c r="B12" s="131" t="s">
        <v>60</v>
      </c>
      <c r="C12" s="100">
        <v>44</v>
      </c>
      <c r="D12" s="170">
        <v>0</v>
      </c>
      <c r="E12" s="89">
        <f>Table1[[#This Row],[Aantal]]*Table1[[#This Row],[Prijs exclusief btw]]</f>
        <v>0</v>
      </c>
      <c r="F12" s="80"/>
    </row>
    <row r="13" spans="1:52" s="115" customFormat="1" ht="25" x14ac:dyDescent="0.35">
      <c r="A13" s="104"/>
      <c r="B13" s="125" t="s">
        <v>61</v>
      </c>
      <c r="C13" s="100">
        <v>104</v>
      </c>
      <c r="D13" s="170">
        <v>0</v>
      </c>
      <c r="E13" s="89">
        <f>Table1[[#This Row],[Aantal]]*Table1[[#This Row],[Prijs exclusief btw]]</f>
        <v>0</v>
      </c>
      <c r="F13" s="80"/>
    </row>
    <row r="14" spans="1:52" s="115" customFormat="1" ht="25" x14ac:dyDescent="0.35">
      <c r="A14" s="104"/>
      <c r="B14" s="131" t="s">
        <v>62</v>
      </c>
      <c r="C14" s="100">
        <v>104</v>
      </c>
      <c r="D14" s="170">
        <v>0</v>
      </c>
      <c r="E14" s="89">
        <f>Table1[[#This Row],[Aantal]]*Table1[[#This Row],[Prijs exclusief btw]]</f>
        <v>0</v>
      </c>
      <c r="F14" s="80"/>
    </row>
    <row r="15" spans="1:52" s="115" customFormat="1" ht="15" thickBot="1" x14ac:dyDescent="0.4">
      <c r="A15" s="104"/>
      <c r="B15" s="125"/>
      <c r="C15" s="127"/>
      <c r="D15" s="171"/>
      <c r="E15" s="89"/>
      <c r="F15" s="128"/>
    </row>
    <row r="16" spans="1:52" ht="14.5" x14ac:dyDescent="0.35">
      <c r="A16" s="93" t="s">
        <v>63</v>
      </c>
      <c r="B16" s="94" t="s">
        <v>64</v>
      </c>
      <c r="C16" s="95"/>
      <c r="D16" s="172"/>
      <c r="E16" s="124"/>
      <c r="F16" s="96"/>
    </row>
    <row r="17" spans="1:6" ht="43.5" customHeight="1" thickBot="1" x14ac:dyDescent="0.4">
      <c r="A17" s="97"/>
      <c r="B17" s="125" t="s">
        <v>65</v>
      </c>
      <c r="C17" s="126">
        <v>104</v>
      </c>
      <c r="D17" s="181">
        <v>0</v>
      </c>
      <c r="E17" s="89">
        <f>Table1[[#This Row],[Aantal]]*Table1[[#This Row],[Prijs exclusief btw]]</f>
        <v>0</v>
      </c>
      <c r="F17" s="128"/>
    </row>
    <row r="18" spans="1:6" ht="15" thickBot="1" x14ac:dyDescent="0.4">
      <c r="A18" s="91"/>
      <c r="B18" s="91"/>
      <c r="C18" s="92"/>
      <c r="D18" s="173"/>
      <c r="E18" s="89"/>
      <c r="F18" s="92"/>
    </row>
    <row r="19" spans="1:6" ht="14.5" x14ac:dyDescent="0.35">
      <c r="A19" s="93" t="s">
        <v>66</v>
      </c>
      <c r="B19" s="138" t="s">
        <v>67</v>
      </c>
      <c r="C19" s="95"/>
      <c r="D19" s="172"/>
      <c r="E19" s="124"/>
      <c r="F19" s="96"/>
    </row>
    <row r="20" spans="1:6" ht="26" x14ac:dyDescent="0.35">
      <c r="A20" s="136"/>
      <c r="B20" s="133" t="s">
        <v>68</v>
      </c>
      <c r="C20" s="81">
        <v>44</v>
      </c>
      <c r="D20" s="174">
        <v>0</v>
      </c>
      <c r="E20" s="89">
        <f>Table1[[#This Row],[Aantal]]*Table1[[#This Row],[Prijs exclusief btw]]</f>
        <v>0</v>
      </c>
      <c r="F20" s="132"/>
    </row>
    <row r="21" spans="1:6" ht="26" x14ac:dyDescent="0.35">
      <c r="A21" s="121"/>
      <c r="B21" s="135" t="s">
        <v>69</v>
      </c>
      <c r="C21" s="81">
        <v>60</v>
      </c>
      <c r="D21" s="170">
        <v>0</v>
      </c>
      <c r="E21" s="89">
        <f>Table1[[#This Row],[Aantal]]*Table1[[#This Row],[Prijs exclusief btw]]</f>
        <v>0</v>
      </c>
      <c r="F21" s="134"/>
    </row>
    <row r="22" spans="1:6" ht="40.5" customHeight="1" x14ac:dyDescent="0.35">
      <c r="A22" s="121"/>
      <c r="B22" s="137" t="s">
        <v>70</v>
      </c>
      <c r="C22" s="81">
        <v>44</v>
      </c>
      <c r="D22" s="170">
        <v>0</v>
      </c>
      <c r="E22" s="89">
        <f>Table1[[#This Row],[Aantal]]*Table1[[#This Row],[Prijs exclusief btw]]</f>
        <v>0</v>
      </c>
      <c r="F22" s="134"/>
    </row>
    <row r="23" spans="1:6" ht="14.5" x14ac:dyDescent="0.35">
      <c r="A23" s="78"/>
      <c r="B23" s="182"/>
      <c r="C23" s="81"/>
      <c r="D23" s="175"/>
      <c r="E23" s="89"/>
      <c r="F23" s="81"/>
    </row>
    <row r="24" spans="1:6" ht="14.5" x14ac:dyDescent="0.35">
      <c r="A24" s="74" t="s">
        <v>71</v>
      </c>
      <c r="B24" s="75" t="s">
        <v>72</v>
      </c>
      <c r="C24" s="87"/>
      <c r="D24" s="176"/>
      <c r="E24" s="169"/>
      <c r="F24" s="88"/>
    </row>
    <row r="25" spans="1:6" ht="14.5" x14ac:dyDescent="0.35">
      <c r="A25" s="99"/>
      <c r="B25" s="34" t="s">
        <v>73</v>
      </c>
      <c r="C25" s="100">
        <v>1600</v>
      </c>
      <c r="D25" s="170">
        <v>0</v>
      </c>
      <c r="E25" s="89">
        <f>Table1[[#This Row],[Aantal]]*Table1[[#This Row],[Prijs exclusief btw]]</f>
        <v>0</v>
      </c>
      <c r="F25" s="82"/>
    </row>
    <row r="26" spans="1:6" ht="29" x14ac:dyDescent="0.35">
      <c r="A26" s="99"/>
      <c r="B26" s="139" t="s">
        <v>74</v>
      </c>
      <c r="C26" s="100">
        <v>8000</v>
      </c>
      <c r="D26" s="170">
        <v>0</v>
      </c>
      <c r="E26" s="89">
        <f>Table1[[#This Row],[Aantal]]*Table1[[#This Row],[Prijs exclusief btw]]</f>
        <v>0</v>
      </c>
      <c r="F26" s="82"/>
    </row>
    <row r="27" spans="1:6" ht="36" customHeight="1" thickBot="1" x14ac:dyDescent="0.4">
      <c r="A27" s="97"/>
      <c r="B27" s="183" t="s">
        <v>75</v>
      </c>
      <c r="C27" s="98"/>
      <c r="D27" s="177"/>
      <c r="E27" s="98"/>
      <c r="F27" s="98"/>
    </row>
    <row r="28" spans="1:6" ht="14.5" customHeight="1" thickBot="1" x14ac:dyDescent="0.4">
      <c r="A28" s="165"/>
      <c r="B28" s="166"/>
      <c r="C28" s="98"/>
      <c r="D28" s="178"/>
      <c r="E28" s="98"/>
      <c r="F28" s="98"/>
    </row>
    <row r="29" spans="1:6" ht="14.5" x14ac:dyDescent="0.35">
      <c r="A29" s="93" t="s">
        <v>76</v>
      </c>
      <c r="B29" s="75" t="s">
        <v>77</v>
      </c>
      <c r="C29" s="95"/>
      <c r="D29" s="179"/>
      <c r="E29" s="168"/>
      <c r="F29" s="167"/>
    </row>
    <row r="30" spans="1:6" ht="29" x14ac:dyDescent="0.35">
      <c r="A30" s="102"/>
      <c r="B30" s="33" t="s">
        <v>78</v>
      </c>
      <c r="C30" s="100">
        <v>352</v>
      </c>
      <c r="D30" s="180">
        <v>0</v>
      </c>
      <c r="E30" s="89">
        <f>Table1[[#This Row],[Aantal]]*Table1[[#This Row],[Prijs exclusief btw]]</f>
        <v>0</v>
      </c>
      <c r="F30" s="82"/>
    </row>
    <row r="31" spans="1:6" ht="15" thickBot="1" x14ac:dyDescent="0.4">
      <c r="A31" s="91"/>
      <c r="B31" s="91"/>
      <c r="C31" s="92"/>
      <c r="D31" s="173"/>
      <c r="E31" s="89"/>
      <c r="F31" s="92"/>
    </row>
    <row r="32" spans="1:6" ht="14.5" x14ac:dyDescent="0.35">
      <c r="A32" s="93" t="s">
        <v>79</v>
      </c>
      <c r="B32" s="94" t="s">
        <v>80</v>
      </c>
      <c r="C32" s="95"/>
      <c r="D32" s="172"/>
      <c r="E32" s="124"/>
      <c r="F32" s="96"/>
    </row>
    <row r="33" spans="1:6" ht="29" x14ac:dyDescent="0.35">
      <c r="A33" s="99"/>
      <c r="B33" s="101" t="s">
        <v>81</v>
      </c>
      <c r="C33" s="100">
        <v>8000</v>
      </c>
      <c r="D33" s="180">
        <v>0</v>
      </c>
      <c r="E33" s="89">
        <f>Table1[[#This Row],[Aantal]]*Table1[[#This Row],[Prijs exclusief btw]]</f>
        <v>0</v>
      </c>
      <c r="F33" s="82"/>
    </row>
    <row r="34" spans="1:6" ht="15" thickBot="1" x14ac:dyDescent="0.4">
      <c r="A34" s="91"/>
      <c r="B34" s="91"/>
      <c r="C34" s="92"/>
      <c r="D34" s="173"/>
      <c r="E34" s="89"/>
      <c r="F34" s="92"/>
    </row>
    <row r="35" spans="1:6" ht="14.5" x14ac:dyDescent="0.35">
      <c r="A35" s="93" t="s">
        <v>82</v>
      </c>
      <c r="B35" s="94" t="s">
        <v>83</v>
      </c>
      <c r="C35" s="95"/>
      <c r="D35" s="172"/>
      <c r="E35" s="124"/>
      <c r="F35" s="96"/>
    </row>
    <row r="36" spans="1:6" ht="29.5" thickBot="1" x14ac:dyDescent="0.4">
      <c r="A36" s="102"/>
      <c r="B36" s="103" t="s">
        <v>84</v>
      </c>
      <c r="C36" s="100">
        <v>352</v>
      </c>
      <c r="D36" s="180">
        <v>0</v>
      </c>
      <c r="E36" s="89">
        <f>Table1[[#This Row],[Aantal]]*Table1[[#This Row],[Prijs exclusief btw]]</f>
        <v>0</v>
      </c>
      <c r="F36" s="82"/>
    </row>
    <row r="37" spans="1:6" ht="25" customHeight="1" thickBot="1" x14ac:dyDescent="0.35">
      <c r="A37" s="105"/>
      <c r="B37" s="106" t="s">
        <v>85</v>
      </c>
      <c r="C37" s="107"/>
      <c r="D37" s="108"/>
      <c r="E37" s="109">
        <f>SUM(E8:E36)</f>
        <v>0</v>
      </c>
      <c r="F37" s="110"/>
    </row>
  </sheetData>
  <mergeCells count="3">
    <mergeCell ref="B5:E5"/>
    <mergeCell ref="B4:F4"/>
    <mergeCell ref="B3:F3"/>
  </mergeCells>
  <pageMargins left="0.7" right="0.7" top="0.75" bottom="0.75" header="0.3" footer="0.3"/>
  <pageSetup paperSize="9" scale="60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03FF-8189-4D64-BBAF-2B4C729FE2E4}">
  <sheetPr>
    <pageSetUpPr fitToPage="1"/>
  </sheetPr>
  <dimension ref="A1:G11"/>
  <sheetViews>
    <sheetView zoomScale="70" zoomScaleNormal="70" zoomScaleSheetLayoutView="80" workbookViewId="0">
      <selection activeCell="D12" sqref="D12:D13"/>
    </sheetView>
  </sheetViews>
  <sheetFormatPr defaultColWidth="30.1796875" defaultRowHeight="13" x14ac:dyDescent="0.3"/>
  <cols>
    <col min="1" max="1" width="12" style="2" customWidth="1"/>
    <col min="2" max="2" width="33.1796875" style="3" customWidth="1"/>
    <col min="3" max="3" width="13.81640625" style="4" customWidth="1"/>
    <col min="4" max="4" width="19.1796875" style="4" customWidth="1"/>
    <col min="5" max="5" width="23.81640625" style="4" customWidth="1"/>
    <col min="6" max="6" width="18.54296875" style="3" customWidth="1"/>
    <col min="7" max="7" width="16.453125" style="3" customWidth="1"/>
    <col min="8" max="8" width="11.81640625" style="1" customWidth="1"/>
    <col min="9" max="16384" width="30.1796875" style="1"/>
  </cols>
  <sheetData>
    <row r="1" spans="1:7" ht="30.65" customHeight="1" x14ac:dyDescent="0.5">
      <c r="A1"/>
      <c r="B1" s="150"/>
      <c r="C1" s="151" t="s">
        <v>86</v>
      </c>
      <c r="D1" s="147"/>
      <c r="E1" s="22"/>
      <c r="F1"/>
      <c r="G1"/>
    </row>
    <row r="2" spans="1:7" ht="15" customHeight="1" x14ac:dyDescent="0.3">
      <c r="A2" s="39"/>
      <c r="B2" s="39"/>
      <c r="C2" s="40"/>
      <c r="D2" s="40"/>
      <c r="E2" s="40"/>
      <c r="F2" s="39"/>
      <c r="G2" s="39"/>
    </row>
    <row r="3" spans="1:7" ht="29.5" customHeight="1" x14ac:dyDescent="0.35">
      <c r="A3" s="7" t="s">
        <v>3</v>
      </c>
      <c r="B3" s="189" t="s">
        <v>87</v>
      </c>
      <c r="C3" s="189"/>
      <c r="D3" s="189"/>
      <c r="E3" s="189"/>
      <c r="F3" s="189"/>
      <c r="G3" s="6"/>
    </row>
    <row r="4" spans="1:7" ht="14.5" x14ac:dyDescent="0.3">
      <c r="A4" s="26" t="s">
        <v>5</v>
      </c>
      <c r="B4" s="198" t="s">
        <v>88</v>
      </c>
      <c r="C4" s="198"/>
      <c r="D4" s="198"/>
      <c r="E4" s="198"/>
      <c r="F4" s="198"/>
      <c r="G4" s="1"/>
    </row>
    <row r="5" spans="1:7" ht="14.5" x14ac:dyDescent="0.3">
      <c r="A5" s="26" t="s">
        <v>7</v>
      </c>
      <c r="B5" s="198" t="s">
        <v>89</v>
      </c>
      <c r="C5" s="198"/>
      <c r="D5" s="198"/>
      <c r="E5" s="198"/>
      <c r="F5" s="198"/>
      <c r="G5" s="1"/>
    </row>
    <row r="6" spans="1:7" ht="27" customHeight="1" x14ac:dyDescent="0.3">
      <c r="A6" s="26" t="s">
        <v>9</v>
      </c>
      <c r="B6" s="198" t="s">
        <v>90</v>
      </c>
      <c r="C6" s="198"/>
      <c r="D6" s="198"/>
      <c r="E6" s="198"/>
      <c r="F6" s="198"/>
      <c r="G6" s="1"/>
    </row>
    <row r="7" spans="1:7" s="158" customFormat="1" ht="25.5" customHeight="1" x14ac:dyDescent="0.3">
      <c r="A7" s="155"/>
      <c r="B7" s="156"/>
      <c r="C7" s="156"/>
      <c r="D7" s="156"/>
      <c r="E7" s="156"/>
      <c r="F7" s="156"/>
      <c r="G7" s="157"/>
    </row>
    <row r="8" spans="1:7" ht="14.5" x14ac:dyDescent="0.3">
      <c r="A8" s="111" t="s">
        <v>91</v>
      </c>
      <c r="B8" s="159"/>
      <c r="C8" s="160"/>
      <c r="D8" s="161"/>
      <c r="E8" s="162"/>
      <c r="F8" s="111"/>
      <c r="G8" s="111"/>
    </row>
    <row r="9" spans="1:7" ht="29" x14ac:dyDescent="0.35">
      <c r="A9" s="74" t="s">
        <v>92</v>
      </c>
      <c r="B9" s="75" t="s">
        <v>51</v>
      </c>
      <c r="C9" s="70" t="s">
        <v>52</v>
      </c>
      <c r="D9" s="70" t="s">
        <v>53</v>
      </c>
      <c r="E9" s="70" t="s">
        <v>54</v>
      </c>
      <c r="F9" s="76" t="s">
        <v>93</v>
      </c>
      <c r="G9" s="70" t="s">
        <v>94</v>
      </c>
    </row>
    <row r="10" spans="1:7" ht="14.5" x14ac:dyDescent="0.3">
      <c r="A10" s="81" t="s">
        <v>95</v>
      </c>
      <c r="B10" s="90" t="s">
        <v>96</v>
      </c>
      <c r="C10" s="79">
        <v>104</v>
      </c>
      <c r="D10" s="112">
        <v>0</v>
      </c>
      <c r="E10" s="113">
        <f>_ftnref1*Table15[[#This Row],[Prijs exclusief btw]]</f>
        <v>0</v>
      </c>
      <c r="F10" s="114"/>
      <c r="G10" s="114"/>
    </row>
    <row r="11" spans="1:7" ht="31" customHeight="1" x14ac:dyDescent="0.3">
      <c r="A11" s="81"/>
      <c r="B11" s="116"/>
      <c r="C11" s="117"/>
      <c r="D11" s="118"/>
      <c r="E11" s="119">
        <f>_ftnref1*Table15[[#This Row],[Prijs exclusief btw]]</f>
        <v>0</v>
      </c>
      <c r="F11" s="120"/>
      <c r="G11" s="163"/>
    </row>
  </sheetData>
  <sheetProtection selectLockedCells="1" selectUnlockedCells="1"/>
  <mergeCells count="4">
    <mergeCell ref="B3:F3"/>
    <mergeCell ref="B4:F4"/>
    <mergeCell ref="B5:F5"/>
    <mergeCell ref="B6:F6"/>
  </mergeCells>
  <pageMargins left="0.7" right="0.7" top="0.75" bottom="0.75" header="0.3" footer="0.3"/>
  <pageSetup paperSize="9" scale="63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3B16-4D1E-4830-BF08-71D6361A2DDD}">
  <dimension ref="A1:G40"/>
  <sheetViews>
    <sheetView showGridLines="0" topLeftCell="A19" zoomScale="70" zoomScaleNormal="70" workbookViewId="0">
      <selection activeCell="A34" sqref="A34"/>
    </sheetView>
  </sheetViews>
  <sheetFormatPr defaultColWidth="9.1796875" defaultRowHeight="14.5" x14ac:dyDescent="0.35"/>
  <cols>
    <col min="1" max="1" width="7.81640625" customWidth="1"/>
    <col min="2" max="2" width="50.1796875" customWidth="1"/>
    <col min="3" max="3" width="16.7265625" customWidth="1"/>
    <col min="4" max="6" width="18.1796875" customWidth="1"/>
    <col min="7" max="7" width="24.1796875" customWidth="1"/>
  </cols>
  <sheetData>
    <row r="1" spans="1:7" ht="39" customHeight="1" x14ac:dyDescent="0.5">
      <c r="B1" s="146" t="s">
        <v>97</v>
      </c>
      <c r="C1" s="148"/>
      <c r="D1" s="147"/>
      <c r="E1" s="149"/>
    </row>
    <row r="2" spans="1:7" ht="15" customHeight="1" x14ac:dyDescent="0.35">
      <c r="A2" s="39"/>
      <c r="B2" s="39"/>
      <c r="C2" s="40"/>
      <c r="D2" s="40"/>
      <c r="E2" s="40"/>
      <c r="F2" s="39"/>
    </row>
    <row r="3" spans="1:7" ht="29.5" customHeight="1" x14ac:dyDescent="0.35">
      <c r="A3" s="7" t="s">
        <v>3</v>
      </c>
      <c r="B3" s="189" t="s">
        <v>4</v>
      </c>
      <c r="C3" s="189"/>
      <c r="D3" s="189"/>
      <c r="E3" s="189"/>
      <c r="F3" s="189"/>
      <c r="G3" s="6"/>
    </row>
    <row r="4" spans="1:7" x14ac:dyDescent="0.35">
      <c r="A4" s="26" t="s">
        <v>5</v>
      </c>
      <c r="B4" s="198" t="s">
        <v>98</v>
      </c>
      <c r="C4" s="198"/>
      <c r="D4" s="198"/>
      <c r="E4" s="198"/>
      <c r="F4" s="198"/>
    </row>
    <row r="5" spans="1:7" x14ac:dyDescent="0.35">
      <c r="A5" s="26" t="s">
        <v>7</v>
      </c>
      <c r="B5" s="198" t="s">
        <v>89</v>
      </c>
      <c r="C5" s="198"/>
      <c r="D5" s="198"/>
      <c r="E5" s="198"/>
      <c r="F5" s="198"/>
    </row>
    <row r="6" spans="1:7" ht="16" customHeight="1" x14ac:dyDescent="0.35">
      <c r="A6" s="26" t="s">
        <v>9</v>
      </c>
      <c r="B6" s="198" t="s">
        <v>99</v>
      </c>
      <c r="C6" s="198"/>
      <c r="D6" s="198"/>
      <c r="E6" s="198"/>
      <c r="F6" s="198"/>
    </row>
    <row r="7" spans="1:7" ht="14.5" customHeight="1" x14ac:dyDescent="0.35">
      <c r="A7" s="199" t="s">
        <v>11</v>
      </c>
      <c r="B7" s="204" t="s">
        <v>100</v>
      </c>
      <c r="C7" s="205"/>
      <c r="D7" s="205"/>
      <c r="E7" s="205"/>
      <c r="F7" s="206"/>
    </row>
    <row r="8" spans="1:7" ht="29.15" customHeight="1" thickBot="1" x14ac:dyDescent="0.4">
      <c r="A8" s="200"/>
      <c r="B8" s="201" t="s">
        <v>101</v>
      </c>
      <c r="C8" s="202"/>
      <c r="D8" s="202"/>
      <c r="E8" s="202"/>
      <c r="F8" s="203"/>
    </row>
    <row r="9" spans="1:7" x14ac:dyDescent="0.35">
      <c r="A9" s="55" t="s">
        <v>102</v>
      </c>
      <c r="B9" s="140" t="s">
        <v>57</v>
      </c>
      <c r="C9" s="56"/>
      <c r="D9" s="56"/>
      <c r="E9" s="56"/>
      <c r="F9" s="58"/>
      <c r="G9" s="152"/>
    </row>
    <row r="10" spans="1:7" ht="29" x14ac:dyDescent="0.35">
      <c r="A10" s="44" t="s">
        <v>92</v>
      </c>
      <c r="B10" s="45" t="s">
        <v>103</v>
      </c>
      <c r="C10" s="35" t="s">
        <v>104</v>
      </c>
      <c r="D10" s="35" t="s">
        <v>52</v>
      </c>
      <c r="E10" s="35" t="s">
        <v>105</v>
      </c>
      <c r="F10" s="36" t="s">
        <v>106</v>
      </c>
      <c r="G10" s="153" t="s">
        <v>94</v>
      </c>
    </row>
    <row r="11" spans="1:7" ht="13" customHeight="1" x14ac:dyDescent="0.35">
      <c r="A11" s="59">
        <v>1</v>
      </c>
      <c r="B11" s="49"/>
      <c r="C11" s="50"/>
      <c r="D11" s="46">
        <v>1</v>
      </c>
      <c r="E11" s="42">
        <v>0</v>
      </c>
      <c r="F11" s="60">
        <f>Table1464[[#This Row],[Aantal]]*Table1464[[#This Row],[ Prijs per eenheid ]]</f>
        <v>0</v>
      </c>
      <c r="G11" s="154"/>
    </row>
    <row r="12" spans="1:7" ht="13" customHeight="1" x14ac:dyDescent="0.35">
      <c r="A12" s="59">
        <v>2</v>
      </c>
      <c r="B12" s="51"/>
      <c r="C12" s="52"/>
      <c r="D12" s="46">
        <v>1</v>
      </c>
      <c r="E12" s="42">
        <v>0</v>
      </c>
      <c r="F12" s="60">
        <f>Table1464[[#This Row],[Aantal]]*Table1464[[#This Row],[ Prijs per eenheid ]]</f>
        <v>0</v>
      </c>
      <c r="G12" s="154"/>
    </row>
    <row r="13" spans="1:7" x14ac:dyDescent="0.35">
      <c r="A13" s="59">
        <f>A12+1</f>
        <v>3</v>
      </c>
      <c r="B13" s="53"/>
      <c r="C13" s="54"/>
      <c r="D13" s="46">
        <v>1</v>
      </c>
      <c r="E13" s="42">
        <v>0</v>
      </c>
      <c r="F13" s="60">
        <f>Table1464[[#This Row],[Aantal]]*Table1464[[#This Row],[ Prijs per eenheid ]]</f>
        <v>0</v>
      </c>
      <c r="G13" s="154"/>
    </row>
    <row r="14" spans="1:7" x14ac:dyDescent="0.35">
      <c r="A14" s="59">
        <f t="shared" ref="A14:A19" si="0">A13+1</f>
        <v>4</v>
      </c>
      <c r="B14" s="53"/>
      <c r="C14" s="54"/>
      <c r="D14" s="46">
        <v>1</v>
      </c>
      <c r="E14" s="42">
        <v>0</v>
      </c>
      <c r="F14" s="60">
        <f>Table1464[[#This Row],[Aantal]]*Table1464[[#This Row],[ Prijs per eenheid ]]</f>
        <v>0</v>
      </c>
      <c r="G14" s="154"/>
    </row>
    <row r="15" spans="1:7" x14ac:dyDescent="0.35">
      <c r="A15" s="59">
        <f t="shared" si="0"/>
        <v>5</v>
      </c>
      <c r="B15" s="53"/>
      <c r="C15" s="54"/>
      <c r="D15" s="46">
        <v>1</v>
      </c>
      <c r="E15" s="42">
        <v>0</v>
      </c>
      <c r="F15" s="60">
        <f>Table1464[[#This Row],[Aantal]]*Table1464[[#This Row],[ Prijs per eenheid ]]</f>
        <v>0</v>
      </c>
      <c r="G15" s="154"/>
    </row>
    <row r="16" spans="1:7" ht="13" customHeight="1" x14ac:dyDescent="0.35">
      <c r="A16" s="59">
        <f t="shared" si="0"/>
        <v>6</v>
      </c>
      <c r="B16" s="53"/>
      <c r="C16" s="54"/>
      <c r="D16" s="46">
        <v>1</v>
      </c>
      <c r="E16" s="42">
        <v>0</v>
      </c>
      <c r="F16" s="60">
        <f>Table1464[[#This Row],[Aantal]]*Table1464[[#This Row],[ Prijs per eenheid ]]</f>
        <v>0</v>
      </c>
      <c r="G16" s="154"/>
    </row>
    <row r="17" spans="1:7" x14ac:dyDescent="0.35">
      <c r="A17" s="59">
        <f t="shared" si="0"/>
        <v>7</v>
      </c>
      <c r="B17" s="53"/>
      <c r="C17" s="54"/>
      <c r="D17" s="46">
        <v>1</v>
      </c>
      <c r="E17" s="42">
        <v>0</v>
      </c>
      <c r="F17" s="60">
        <f>Table1464[[#This Row],[Aantal]]*Table1464[[#This Row],[ Prijs per eenheid ]]</f>
        <v>0</v>
      </c>
      <c r="G17" s="154"/>
    </row>
    <row r="18" spans="1:7" x14ac:dyDescent="0.35">
      <c r="A18" s="59">
        <f t="shared" si="0"/>
        <v>8</v>
      </c>
      <c r="B18" s="53"/>
      <c r="C18" s="54"/>
      <c r="D18" s="46">
        <v>1</v>
      </c>
      <c r="E18" s="42">
        <v>0</v>
      </c>
      <c r="F18" s="60">
        <f>Table1464[[#This Row],[Aantal]]*Table1464[[#This Row],[ Prijs per eenheid ]]</f>
        <v>0</v>
      </c>
      <c r="G18" s="154"/>
    </row>
    <row r="19" spans="1:7" ht="15" thickBot="1" x14ac:dyDescent="0.4">
      <c r="A19" s="66">
        <f t="shared" si="0"/>
        <v>9</v>
      </c>
      <c r="B19" s="65"/>
      <c r="C19" s="62"/>
      <c r="D19" s="63">
        <v>1</v>
      </c>
      <c r="E19" s="64">
        <v>0</v>
      </c>
      <c r="F19" s="60">
        <f>Table1464[[#This Row],[Aantal]]*Table1464[[#This Row],[ Prijs per eenheid ]]</f>
        <v>0</v>
      </c>
      <c r="G19" s="154"/>
    </row>
    <row r="20" spans="1:7" ht="15.65" customHeight="1" thickBot="1" x14ac:dyDescent="0.4">
      <c r="A20" s="38"/>
      <c r="B20" s="43"/>
      <c r="C20" s="43"/>
      <c r="D20" s="47"/>
      <c r="E20" s="48"/>
      <c r="F20" s="41"/>
      <c r="G20" s="164"/>
    </row>
    <row r="21" spans="1:7" x14ac:dyDescent="0.35">
      <c r="A21" s="55" t="s">
        <v>63</v>
      </c>
      <c r="B21" s="94" t="s">
        <v>107</v>
      </c>
      <c r="C21" s="56"/>
      <c r="D21" s="57"/>
      <c r="E21" s="57"/>
      <c r="F21" s="58"/>
      <c r="G21" s="58"/>
    </row>
    <row r="22" spans="1:7" ht="26" x14ac:dyDescent="0.35">
      <c r="A22" s="44" t="s">
        <v>92</v>
      </c>
      <c r="B22" s="45" t="s">
        <v>103</v>
      </c>
      <c r="C22" s="35" t="s">
        <v>104</v>
      </c>
      <c r="D22" s="35" t="s">
        <v>52</v>
      </c>
      <c r="E22" s="35" t="s">
        <v>105</v>
      </c>
      <c r="F22" s="36" t="s">
        <v>106</v>
      </c>
      <c r="G22" s="35" t="s">
        <v>94</v>
      </c>
    </row>
    <row r="23" spans="1:7" ht="13" customHeight="1" x14ac:dyDescent="0.35">
      <c r="A23" s="59">
        <v>1</v>
      </c>
      <c r="B23" s="49"/>
      <c r="C23" s="50"/>
      <c r="D23" s="46">
        <v>1</v>
      </c>
      <c r="E23" s="42">
        <v>0</v>
      </c>
      <c r="F23" s="60">
        <f>Table14646[[#This Row],[Aantal]]*Table14646[[#This Row],[ Prijs per eenheid ]]</f>
        <v>0</v>
      </c>
      <c r="G23" s="154"/>
    </row>
    <row r="24" spans="1:7" ht="13" customHeight="1" x14ac:dyDescent="0.35">
      <c r="A24" s="59">
        <v>2</v>
      </c>
      <c r="B24" s="51"/>
      <c r="C24" s="52"/>
      <c r="D24" s="46">
        <v>1</v>
      </c>
      <c r="E24" s="42">
        <v>0</v>
      </c>
      <c r="F24" s="60">
        <f>Table14646[[#This Row],[Aantal]]*Table14646[[#This Row],[ Prijs per eenheid ]]</f>
        <v>0</v>
      </c>
      <c r="G24" s="154"/>
    </row>
    <row r="25" spans="1:7" ht="13" customHeight="1" x14ac:dyDescent="0.35">
      <c r="A25" s="59">
        <f>A24+1</f>
        <v>3</v>
      </c>
      <c r="B25" s="53"/>
      <c r="C25" s="54"/>
      <c r="D25" s="46">
        <v>1</v>
      </c>
      <c r="E25" s="42">
        <v>0</v>
      </c>
      <c r="F25" s="60">
        <f>Table14646[[#This Row],[Aantal]]*Table14646[[#This Row],[ Prijs per eenheid ]]</f>
        <v>0</v>
      </c>
      <c r="G25" s="154"/>
    </row>
    <row r="26" spans="1:7" ht="13" customHeight="1" x14ac:dyDescent="0.35">
      <c r="A26" s="59">
        <f t="shared" ref="A26:A31" si="1">A25+1</f>
        <v>4</v>
      </c>
      <c r="B26" s="53"/>
      <c r="C26" s="54"/>
      <c r="D26" s="46">
        <v>1</v>
      </c>
      <c r="E26" s="42">
        <v>0</v>
      </c>
      <c r="F26" s="60">
        <f>Table14646[[#This Row],[Aantal]]*Table14646[[#This Row],[ Prijs per eenheid ]]</f>
        <v>0</v>
      </c>
      <c r="G26" s="154"/>
    </row>
    <row r="27" spans="1:7" ht="13" customHeight="1" x14ac:dyDescent="0.35">
      <c r="A27" s="59">
        <f t="shared" si="1"/>
        <v>5</v>
      </c>
      <c r="B27" s="53"/>
      <c r="C27" s="54"/>
      <c r="D27" s="46">
        <v>1</v>
      </c>
      <c r="E27" s="42">
        <v>0</v>
      </c>
      <c r="F27" s="60">
        <f>Table14646[[#This Row],[Aantal]]*Table14646[[#This Row],[ Prijs per eenheid ]]</f>
        <v>0</v>
      </c>
      <c r="G27" s="154"/>
    </row>
    <row r="28" spans="1:7" ht="13" customHeight="1" x14ac:dyDescent="0.35">
      <c r="A28" s="59">
        <f t="shared" si="1"/>
        <v>6</v>
      </c>
      <c r="B28" s="53"/>
      <c r="C28" s="54"/>
      <c r="D28" s="46">
        <v>1</v>
      </c>
      <c r="E28" s="42">
        <v>0</v>
      </c>
      <c r="F28" s="60">
        <f>Table14646[[#This Row],[Aantal]]*Table14646[[#This Row],[ Prijs per eenheid ]]</f>
        <v>0</v>
      </c>
      <c r="G28" s="154"/>
    </row>
    <row r="29" spans="1:7" ht="13" customHeight="1" x14ac:dyDescent="0.35">
      <c r="A29" s="59">
        <f t="shared" si="1"/>
        <v>7</v>
      </c>
      <c r="B29" s="53"/>
      <c r="C29" s="54"/>
      <c r="D29" s="46">
        <v>1</v>
      </c>
      <c r="E29" s="42">
        <v>0</v>
      </c>
      <c r="F29" s="60">
        <f>Table14646[[#This Row],[Aantal]]*Table14646[[#This Row],[ Prijs per eenheid ]]</f>
        <v>0</v>
      </c>
      <c r="G29" s="154"/>
    </row>
    <row r="30" spans="1:7" ht="13" customHeight="1" x14ac:dyDescent="0.35">
      <c r="A30" s="59">
        <f t="shared" si="1"/>
        <v>8</v>
      </c>
      <c r="B30" s="53"/>
      <c r="C30" s="54"/>
      <c r="D30" s="46">
        <v>1</v>
      </c>
      <c r="E30" s="42">
        <v>0</v>
      </c>
      <c r="F30" s="60">
        <f>Table14646[[#This Row],[Aantal]]*Table14646[[#This Row],[ Prijs per eenheid ]]</f>
        <v>0</v>
      </c>
      <c r="G30" s="154"/>
    </row>
    <row r="31" spans="1:7" ht="15" customHeight="1" thickBot="1" x14ac:dyDescent="0.4">
      <c r="A31" s="61">
        <f t="shared" si="1"/>
        <v>9</v>
      </c>
      <c r="B31" s="65"/>
      <c r="C31" s="62"/>
      <c r="D31" s="63">
        <v>1</v>
      </c>
      <c r="E31" s="64">
        <v>0</v>
      </c>
      <c r="F31" s="60">
        <f>Table14646[[#This Row],[Aantal]]*Table14646[[#This Row],[ Prijs per eenheid ]]</f>
        <v>0</v>
      </c>
      <c r="G31" s="164"/>
    </row>
    <row r="32" spans="1:7" ht="15" thickBot="1" x14ac:dyDescent="0.4">
      <c r="A32" s="37"/>
      <c r="B32" s="37"/>
      <c r="D32" s="22"/>
      <c r="F32" s="37"/>
      <c r="G32" s="164"/>
    </row>
    <row r="33" spans="1:7" x14ac:dyDescent="0.35">
      <c r="A33" s="55" t="s">
        <v>66</v>
      </c>
      <c r="B33" s="67" t="s">
        <v>108</v>
      </c>
      <c r="C33" s="56"/>
      <c r="D33" s="56"/>
      <c r="E33" s="56"/>
      <c r="F33" s="58"/>
      <c r="G33" s="58"/>
    </row>
    <row r="34" spans="1:7" ht="26" x14ac:dyDescent="0.35">
      <c r="A34" s="44" t="s">
        <v>92</v>
      </c>
      <c r="B34" s="45" t="s">
        <v>103</v>
      </c>
      <c r="C34" s="35" t="s">
        <v>104</v>
      </c>
      <c r="D34" s="35" t="s">
        <v>52</v>
      </c>
      <c r="E34" s="35" t="s">
        <v>105</v>
      </c>
      <c r="F34" s="36" t="s">
        <v>106</v>
      </c>
      <c r="G34" s="35" t="s">
        <v>94</v>
      </c>
    </row>
    <row r="35" spans="1:7" ht="13" customHeight="1" x14ac:dyDescent="0.35">
      <c r="A35" s="59">
        <v>1</v>
      </c>
      <c r="B35" s="49"/>
      <c r="C35" s="50"/>
      <c r="D35" s="46">
        <v>1</v>
      </c>
      <c r="E35" s="42">
        <v>0</v>
      </c>
      <c r="F35" s="60">
        <f>Table146467[[#This Row],[Aantal]]*Table146467[[#This Row],[ Prijs per eenheid ]]</f>
        <v>0</v>
      </c>
      <c r="G35" s="154"/>
    </row>
    <row r="36" spans="1:7" ht="13" customHeight="1" x14ac:dyDescent="0.35">
      <c r="A36" s="59">
        <v>2</v>
      </c>
      <c r="B36" s="51"/>
      <c r="C36" s="52"/>
      <c r="D36" s="46">
        <v>1</v>
      </c>
      <c r="E36" s="42">
        <v>0</v>
      </c>
      <c r="F36" s="60">
        <f>Table146467[[#This Row],[Aantal]]*Table146467[[#This Row],[ Prijs per eenheid ]]</f>
        <v>0</v>
      </c>
      <c r="G36" s="154"/>
    </row>
    <row r="37" spans="1:7" ht="13" customHeight="1" x14ac:dyDescent="0.35">
      <c r="A37" s="59">
        <f>A36+1</f>
        <v>3</v>
      </c>
      <c r="B37" s="53"/>
      <c r="C37" s="54"/>
      <c r="D37" s="46">
        <v>1</v>
      </c>
      <c r="E37" s="42">
        <v>0</v>
      </c>
      <c r="F37" s="60">
        <f>Table146467[[#This Row],[Aantal]]*Table146467[[#This Row],[ Prijs per eenheid ]]</f>
        <v>0</v>
      </c>
      <c r="G37" s="154"/>
    </row>
    <row r="38" spans="1:7" ht="13" customHeight="1" x14ac:dyDescent="0.35">
      <c r="A38" s="59">
        <f t="shared" ref="A38:A39" si="2">A37+1</f>
        <v>4</v>
      </c>
      <c r="B38" s="53"/>
      <c r="C38" s="54"/>
      <c r="D38" s="46">
        <v>1</v>
      </c>
      <c r="E38" s="42">
        <v>0</v>
      </c>
      <c r="F38" s="60">
        <f>Table146467[[#This Row],[Aantal]]*Table146467[[#This Row],[ Prijs per eenheid ]]</f>
        <v>0</v>
      </c>
      <c r="G38" s="154"/>
    </row>
    <row r="39" spans="1:7" ht="13" customHeight="1" thickBot="1" x14ac:dyDescent="0.4">
      <c r="A39" s="61">
        <f t="shared" si="2"/>
        <v>5</v>
      </c>
      <c r="B39" s="65"/>
      <c r="C39" s="62"/>
      <c r="D39" s="63">
        <v>1</v>
      </c>
      <c r="E39" s="64">
        <v>0</v>
      </c>
      <c r="F39" s="60">
        <f>Table146467[[#This Row],[Aantal]]*Table146467[[#This Row],[ Prijs per eenheid ]]</f>
        <v>0</v>
      </c>
      <c r="G39" s="154"/>
    </row>
    <row r="40" spans="1:7" ht="13" customHeight="1" thickBot="1" x14ac:dyDescent="0.4">
      <c r="A40" s="141"/>
      <c r="B40" s="142"/>
      <c r="C40" s="143"/>
      <c r="D40" s="144">
        <v>1</v>
      </c>
      <c r="E40" s="64">
        <v>0</v>
      </c>
      <c r="F40" s="145">
        <f>Table146467[[#This Row],[Aantal]]*Table146467[[#This Row],[ Prijs per eenheid ]]</f>
        <v>0</v>
      </c>
      <c r="G40" s="154"/>
    </row>
  </sheetData>
  <mergeCells count="7">
    <mergeCell ref="A7:A8"/>
    <mergeCell ref="B8:F8"/>
    <mergeCell ref="B3:F3"/>
    <mergeCell ref="B4:F4"/>
    <mergeCell ref="B5:F5"/>
    <mergeCell ref="B6:F6"/>
    <mergeCell ref="B7:F7"/>
  </mergeCells>
  <phoneticPr fontId="6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CA81-4388-4978-A65A-36BB0D1C448B}">
  <dimension ref="A1:G23"/>
  <sheetViews>
    <sheetView showGridLines="0" zoomScale="70" zoomScaleNormal="70" workbookViewId="0">
      <selection activeCell="I15" sqref="I15"/>
    </sheetView>
  </sheetViews>
  <sheetFormatPr defaultColWidth="9.1796875" defaultRowHeight="13" x14ac:dyDescent="0.3"/>
  <cols>
    <col min="1" max="1" width="7.81640625" style="1" customWidth="1"/>
    <col min="2" max="2" width="50.1796875" style="1" customWidth="1"/>
    <col min="3" max="5" width="18.1796875" style="1" customWidth="1"/>
    <col min="6" max="16384" width="9.1796875" style="1"/>
  </cols>
  <sheetData>
    <row r="1" spans="1:7" customFormat="1" ht="39" customHeight="1" x14ac:dyDescent="0.55000000000000004">
      <c r="B1" s="146" t="s">
        <v>109</v>
      </c>
      <c r="C1" s="20"/>
      <c r="E1" s="22"/>
    </row>
    <row r="2" spans="1:7" customFormat="1" ht="15" customHeight="1" x14ac:dyDescent="0.35">
      <c r="A2" s="39"/>
      <c r="B2" s="39"/>
      <c r="C2" s="40"/>
      <c r="D2" s="40"/>
      <c r="E2" s="40"/>
      <c r="F2" s="39"/>
    </row>
    <row r="3" spans="1:7" customFormat="1" ht="29.5" customHeight="1" x14ac:dyDescent="0.35">
      <c r="A3" s="7" t="s">
        <v>3</v>
      </c>
      <c r="B3" s="189" t="s">
        <v>4</v>
      </c>
      <c r="C3" s="189"/>
      <c r="D3" s="189"/>
      <c r="E3" s="189"/>
      <c r="F3" s="189"/>
      <c r="G3" s="6"/>
    </row>
    <row r="4" spans="1:7" customFormat="1" ht="14.5" x14ac:dyDescent="0.35">
      <c r="A4" s="26" t="s">
        <v>5</v>
      </c>
      <c r="B4" s="198" t="s">
        <v>98</v>
      </c>
      <c r="C4" s="198"/>
      <c r="D4" s="198"/>
      <c r="E4" s="198"/>
      <c r="F4" s="198"/>
    </row>
    <row r="5" spans="1:7" customFormat="1" ht="14.5" x14ac:dyDescent="0.35">
      <c r="A5" s="26" t="s">
        <v>7</v>
      </c>
      <c r="B5" s="198" t="s">
        <v>89</v>
      </c>
      <c r="C5" s="198"/>
      <c r="D5" s="198"/>
      <c r="E5" s="198"/>
      <c r="F5" s="198"/>
    </row>
    <row r="6" spans="1:7" customFormat="1" ht="16" customHeight="1" x14ac:dyDescent="0.35">
      <c r="A6" s="26" t="s">
        <v>9</v>
      </c>
      <c r="B6" s="198" t="s">
        <v>99</v>
      </c>
      <c r="C6" s="198"/>
      <c r="D6" s="198"/>
      <c r="E6" s="198"/>
      <c r="F6" s="198"/>
    </row>
    <row r="7" spans="1:7" customFormat="1" ht="16" customHeight="1" x14ac:dyDescent="0.35">
      <c r="A7" s="26" t="s">
        <v>11</v>
      </c>
      <c r="B7" s="198" t="s">
        <v>110</v>
      </c>
      <c r="C7" s="198"/>
      <c r="D7" s="198"/>
      <c r="E7" s="198"/>
      <c r="F7" s="198"/>
    </row>
    <row r="8" spans="1:7" customFormat="1" ht="16" customHeight="1" x14ac:dyDescent="0.35">
      <c r="A8" s="26" t="s">
        <v>12</v>
      </c>
      <c r="B8" s="198" t="s">
        <v>111</v>
      </c>
      <c r="C8" s="198"/>
      <c r="D8" s="198"/>
      <c r="E8" s="198"/>
      <c r="F8" s="198"/>
    </row>
    <row r="9" spans="1:7" customFormat="1" ht="14.5" x14ac:dyDescent="0.35">
      <c r="A9" s="39"/>
      <c r="B9" s="39"/>
      <c r="C9" s="40"/>
      <c r="D9" s="40"/>
      <c r="E9" s="40"/>
      <c r="F9" s="39"/>
    </row>
    <row r="10" spans="1:7" ht="15" thickBot="1" x14ac:dyDescent="0.4">
      <c r="A10" s="207"/>
      <c r="B10" s="207"/>
      <c r="C10" s="207"/>
      <c r="D10" s="207"/>
      <c r="E10" s="207"/>
      <c r="F10"/>
      <c r="G10"/>
    </row>
    <row r="11" spans="1:7" ht="15" thickTop="1" x14ac:dyDescent="0.35">
      <c r="A11" s="68" t="s">
        <v>92</v>
      </c>
      <c r="B11" s="69" t="s">
        <v>112</v>
      </c>
      <c r="C11" s="70" t="s">
        <v>52</v>
      </c>
      <c r="D11" s="70" t="s">
        <v>105</v>
      </c>
      <c r="E11" s="70" t="s">
        <v>106</v>
      </c>
      <c r="F11"/>
      <c r="G11"/>
    </row>
    <row r="12" spans="1:7" ht="14.5" x14ac:dyDescent="0.35">
      <c r="A12" s="71">
        <v>1</v>
      </c>
      <c r="B12" s="51" t="s">
        <v>113</v>
      </c>
      <c r="C12" s="46">
        <v>1</v>
      </c>
      <c r="D12" s="42">
        <v>0</v>
      </c>
      <c r="E12" s="72">
        <f>Table14645[[#This Row],[Aantal]]*Table14645[[#This Row],[ Prijs per eenheid ]]</f>
        <v>0</v>
      </c>
      <c r="F12"/>
      <c r="G12"/>
    </row>
    <row r="13" spans="1:7" ht="13" customHeight="1" x14ac:dyDescent="0.35">
      <c r="A13" s="71">
        <v>2</v>
      </c>
      <c r="B13" s="49" t="s">
        <v>114</v>
      </c>
      <c r="C13" s="46">
        <v>1</v>
      </c>
      <c r="D13" s="42">
        <v>0</v>
      </c>
      <c r="E13" s="72">
        <f>Table14645[[#This Row],[Aantal]]*Table14645[[#This Row],[ Prijs per eenheid ]]</f>
        <v>0</v>
      </c>
      <c r="F13"/>
      <c r="G13"/>
    </row>
    <row r="14" spans="1:7" ht="13" customHeight="1" x14ac:dyDescent="0.35">
      <c r="A14" s="71">
        <v>3</v>
      </c>
      <c r="B14" s="51" t="s">
        <v>115</v>
      </c>
      <c r="C14" s="46">
        <v>1</v>
      </c>
      <c r="D14" s="42">
        <v>0</v>
      </c>
      <c r="E14" s="72">
        <f>Table14645[[#This Row],[Aantal]]*Table14645[[#This Row],[ Prijs per eenheid ]]</f>
        <v>0</v>
      </c>
      <c r="F14"/>
      <c r="G14"/>
    </row>
    <row r="15" spans="1:7" ht="29" x14ac:dyDescent="0.35">
      <c r="A15" s="71">
        <v>4</v>
      </c>
      <c r="B15" s="73" t="s">
        <v>116</v>
      </c>
      <c r="C15" s="46">
        <v>1</v>
      </c>
      <c r="D15" s="42">
        <v>0</v>
      </c>
      <c r="E15" s="72">
        <f>Table14645[[#This Row],[Aantal]]*Table14645[[#This Row],[ Prijs per eenheid ]]</f>
        <v>0</v>
      </c>
      <c r="F15"/>
      <c r="G15"/>
    </row>
    <row r="16" spans="1:7" ht="13" customHeight="1" x14ac:dyDescent="0.35">
      <c r="A16" s="71">
        <v>5</v>
      </c>
      <c r="B16" s="73" t="s">
        <v>117</v>
      </c>
      <c r="C16" s="46">
        <v>1</v>
      </c>
      <c r="D16" s="42">
        <v>0</v>
      </c>
      <c r="E16" s="72">
        <f>Table14645[[#This Row],[Aantal]]*Table14645[[#This Row],[ Prijs per eenheid ]]</f>
        <v>0</v>
      </c>
      <c r="F16"/>
      <c r="G16"/>
    </row>
    <row r="17" spans="1:7" ht="14.5" x14ac:dyDescent="0.35">
      <c r="A17"/>
      <c r="B17" s="39"/>
      <c r="C17" s="39"/>
      <c r="D17" s="39"/>
      <c r="E17" s="39"/>
      <c r="F17"/>
      <c r="G17"/>
    </row>
    <row r="18" spans="1:7" ht="14.5" x14ac:dyDescent="0.35">
      <c r="A18"/>
      <c r="B18" s="39"/>
      <c r="C18" s="39"/>
      <c r="D18" s="39"/>
      <c r="E18"/>
      <c r="F18"/>
      <c r="G18"/>
    </row>
    <row r="19" spans="1:7" ht="14.5" x14ac:dyDescent="0.35">
      <c r="A19"/>
      <c r="B19"/>
      <c r="C19"/>
      <c r="D19"/>
      <c r="E19"/>
      <c r="F19"/>
      <c r="G19"/>
    </row>
    <row r="20" spans="1:7" ht="14.5" x14ac:dyDescent="0.35">
      <c r="A20"/>
      <c r="B20"/>
      <c r="C20"/>
      <c r="D20"/>
      <c r="E20"/>
      <c r="F20"/>
      <c r="G20"/>
    </row>
    <row r="21" spans="1:7" ht="14.5" x14ac:dyDescent="0.35">
      <c r="A21"/>
      <c r="B21"/>
      <c r="C21"/>
      <c r="D21"/>
      <c r="E21"/>
      <c r="F21"/>
      <c r="G21"/>
    </row>
    <row r="22" spans="1:7" ht="14.5" x14ac:dyDescent="0.35">
      <c r="A22"/>
      <c r="B22"/>
      <c r="C22"/>
      <c r="D22"/>
      <c r="E22"/>
      <c r="F22"/>
      <c r="G22"/>
    </row>
    <row r="23" spans="1:7" ht="14.5" x14ac:dyDescent="0.35">
      <c r="A23"/>
      <c r="B23"/>
      <c r="C23"/>
      <c r="D23"/>
      <c r="E23"/>
      <c r="F23"/>
      <c r="G23"/>
    </row>
  </sheetData>
  <mergeCells count="7">
    <mergeCell ref="A10:E10"/>
    <mergeCell ref="B3:F3"/>
    <mergeCell ref="B4:F4"/>
    <mergeCell ref="B5:F5"/>
    <mergeCell ref="B6:F6"/>
    <mergeCell ref="B7:F7"/>
    <mergeCell ref="B8:F8"/>
  </mergeCells>
  <phoneticPr fontId="6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5" ma:contentTypeDescription="Een nieuw document maken." ma:contentTypeScope="" ma:versionID="229e8042df8c4f027b6e2e6f0378eaa4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4b0acd9e264a59594125bc5c4fbed295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TS016D218CE-1466977290-1703</_dlc_DocId>
    <lcf76f155ced4ddcb4097134ff3c332f xmlns="08cd7ea0-11af-4500-8973-0d9731a6ac20">
      <Terms xmlns="http://schemas.microsoft.com/office/infopath/2007/PartnerControls"/>
    </lcf76f155ced4ddcb4097134ff3c332f>
    <TaxCatchAll xmlns="e5167eb2-d146-48ba-b9f3-7e68dce4d426" xsi:nil="true"/>
    <_dlc_DocIdUrl xmlns="e5167eb2-d146-48ba-b9f3-7e68dce4d426">
      <Url>https://prorailbv.sharepoint.com/teams/Outillagestrategie2024/_layouts/15/DocIdRedir.aspx?ID=TS016D218CE-1466977290-1703</Url>
      <Description>TS016D218CE-1466977290-1703</Description>
    </_dlc_DocIdUrl>
  </documentManagement>
</p:properties>
</file>

<file path=customXml/itemProps1.xml><?xml version="1.0" encoding="utf-8"?>
<ds:datastoreItem xmlns:ds="http://schemas.openxmlformats.org/officeDocument/2006/customXml" ds:itemID="{9143ECE1-6A3D-4706-AB74-D06E82817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99481E-250F-4B77-AB22-1A5A02F733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25944C-AE43-4DF1-9EC8-DEC853713391}"/>
</file>

<file path=customXml/itemProps4.xml><?xml version="1.0" encoding="utf-8"?>
<ds:datastoreItem xmlns:ds="http://schemas.openxmlformats.org/officeDocument/2006/customXml" ds:itemID="{F077627B-199E-45B2-BC79-272E78BFBD1E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e57c9508-ea91-4f84-90a2-c8224e5064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Prijzenblad</vt:lpstr>
      <vt:lpstr>1.1 Prijzen producten</vt:lpstr>
      <vt:lpstr>1.2 Optie prijzen</vt:lpstr>
      <vt:lpstr>1.3 Optie prijzen onderdelen </vt:lpstr>
      <vt:lpstr>1.4 Optie tarieven uren</vt:lpstr>
      <vt:lpstr>'1.2 Optie prijzen'!_ftnref1</vt:lpstr>
      <vt:lpstr>'1.1 Prijzen producten'!Afdrukbereik</vt:lpstr>
      <vt:lpstr>Prijzenblad!Afdrukbereik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Swinkels, F.J. (Harry)</dc:creator>
  <cp:keywords/>
  <dc:description/>
  <cp:lastModifiedBy>Swinkels, F.J. (Harry)</cp:lastModifiedBy>
  <cp:revision/>
  <dcterms:created xsi:type="dcterms:W3CDTF">2023-03-21T14:33:49Z</dcterms:created>
  <dcterms:modified xsi:type="dcterms:W3CDTF">2023-09-18T14:23:50Z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2023-03-21T14:33:49Z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ef104bc9-e3f3-417b-8d4a-80b81c75db65</vt:lpwstr>
  </property>
  <property fmtid="{D5CDD505-2E9C-101B-9397-08002B2CF9AE}" pid="8" name="MSIP_Label_24e57bac-d225-40fb-8a9e-62b5be587a96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0x010100310AA4A10C837C44A2DE89EE293E9E77</vt:lpwstr>
  </property>
  <property fmtid="{D5CDD505-2E9C-101B-9397-08002B2CF9AE}" pid="11" name="_dlc_DocIdItemGuid">
    <vt:lpwstr>720051d5-d2a5-48fd-8fa4-428a5beea09b</vt:lpwstr>
  </property>
</Properties>
</file>