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02 PBMs reinigen/Aanbestedingsdossier/"/>
    </mc:Choice>
  </mc:AlternateContent>
  <xr:revisionPtr revIDLastSave="119" documentId="8_{ACBC6172-F9E6-4480-B6C5-210D8553856B}" xr6:coauthVersionLast="47" xr6:coauthVersionMax="47" xr10:uidLastSave="{4E317BD4-F562-4C31-A5AC-49403440AFCE}"/>
  <bookViews>
    <workbookView xWindow="0" yWindow="40" windowWidth="19180" windowHeight="10160" xr2:uid="{C4C099E8-E365-4ED7-8574-40464D0B2E9C}"/>
  </bookViews>
  <sheets>
    <sheet name="Verificatietest " sheetId="2" r:id="rId1"/>
  </sheets>
  <definedNames>
    <definedName name="_xlnm._FilterDatabase" localSheetId="0" hidden="1">'Verificatietest '!$A$15:$P$19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2" l="1"/>
  <c r="L19" i="2"/>
  <c r="K19" i="2"/>
  <c r="H19" i="2"/>
  <c r="E19" i="2"/>
  <c r="O18" i="2"/>
  <c r="L18" i="2"/>
  <c r="K18" i="2"/>
  <c r="H18" i="2"/>
  <c r="E18" i="2"/>
  <c r="O17" i="2"/>
  <c r="L17" i="2"/>
  <c r="K17" i="2"/>
  <c r="H17" i="2"/>
  <c r="E17" i="2"/>
  <c r="O16" i="2"/>
  <c r="L16" i="2"/>
  <c r="K16" i="2"/>
  <c r="H16" i="2"/>
  <c r="E16" i="2"/>
  <c r="G7" i="2"/>
  <c r="P19" i="2" l="1"/>
  <c r="P17" i="2"/>
  <c r="P16" i="2"/>
  <c r="P18" i="2"/>
  <c r="P20" i="2" l="1"/>
  <c r="J7" i="2" s="1"/>
  <c r="P21" i="2" s="1"/>
</calcChain>
</file>

<file path=xl/sharedStrings.xml><?xml version="1.0" encoding="utf-8"?>
<sst xmlns="http://schemas.openxmlformats.org/spreadsheetml/2006/main" count="49" uniqueCount="28">
  <si>
    <t>Bijlage 10-C: Verificatietest document</t>
  </si>
  <si>
    <t>Naam Leverancier:</t>
  </si>
  <si>
    <t>Onvoldoende</t>
  </si>
  <si>
    <t>van</t>
  </si>
  <si>
    <t>tot</t>
  </si>
  <si>
    <t>Matig</t>
  </si>
  <si>
    <t xml:space="preserve">lager dan </t>
  </si>
  <si>
    <t>Voldoende</t>
  </si>
  <si>
    <t xml:space="preserve">van </t>
  </si>
  <si>
    <t>Goed</t>
  </si>
  <si>
    <t>Uitstekend</t>
  </si>
  <si>
    <t>gelijk aan OF hoger dan</t>
  </si>
  <si>
    <t># Nr.</t>
  </si>
  <si>
    <t>Verificatietest omschrijving</t>
  </si>
  <si>
    <t>Beoordelaars 1 
Puntenscore</t>
  </si>
  <si>
    <t>Onderbouwing</t>
  </si>
  <si>
    <t>Beoordelaars 2
Puntenscore</t>
  </si>
  <si>
    <t>Beoordelaars 3
Puntenscore</t>
  </si>
  <si>
    <t xml:space="preserve">Totale gemiddelde puntenscore </t>
  </si>
  <si>
    <t>Totale definitieve score</t>
  </si>
  <si>
    <t xml:space="preserve">Totale definitieve score afgerond --&gt; wordt G6 Kwaliteit </t>
  </si>
  <si>
    <t>Landelijk - Verse Lucht Systemen</t>
  </si>
  <si>
    <t>Openbare aanbesteding - TN 420282</t>
  </si>
  <si>
    <t xml:space="preserve">Het bedieningsgemak van de aanblaasunit 
a.	Bij licht en donker </t>
  </si>
  <si>
    <t>Het draagcomfort, gebruiksgemak en de pasvorm van het verse Luchtsysteem.
a.	om- en afhangen van het verse luchtsysteem, inclusief kap/helm
b.	aantrekken en resetten van de gordelriem</t>
  </si>
  <si>
    <t xml:space="preserve">Het ademcomfort van de aanblaasunit wanneer deze gekoppeld is aan de kap/helm.   </t>
  </si>
  <si>
    <t>De pasvorm en het draagcomfort van de kap/helm: 
a.	Pasvorm van de kap/helm
b.	Draagcomfort van de kap/helm. 
c.	De kap/helm van het Verse Lucht Systeem moet de nek en het gezicht volledig afschermen. Er mogen geen openingen in de kap/helm aanwezig zijn, waarbij de nek en het gezicht worden blootgesteld.
d.	Het vizier van kap/helm mag niet beslaan.</t>
  </si>
  <si>
    <t>Beoordelaars 4
Puntenscore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</si>
</sst>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0" xfId="1"/>
    <xf numFmtId="0" fontId="2" fillId="2" borderId="0" xfId="1" applyFont="1" applyFill="1"/>
    <xf numFmtId="0" fontId="4" fillId="0" borderId="0" xfId="1" applyFont="1"/>
    <xf numFmtId="0" fontId="5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vertical="top"/>
    </xf>
    <xf numFmtId="0" fontId="1" fillId="0" borderId="0" xfId="1" applyFont="1"/>
    <xf numFmtId="0" fontId="7" fillId="0" borderId="0" xfId="1" applyFont="1"/>
    <xf numFmtId="0" fontId="3" fillId="0" borderId="0" xfId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1" xfId="1" applyBorder="1"/>
    <xf numFmtId="0" fontId="3" fillId="0" borderId="1" xfId="1" applyBorder="1" applyAlignment="1">
      <alignment horizontal="right"/>
    </xf>
    <xf numFmtId="0" fontId="3" fillId="0" borderId="2" xfId="1" applyBorder="1" applyAlignment="1">
      <alignment horizontal="left"/>
    </xf>
    <xf numFmtId="0" fontId="3" fillId="0" borderId="0" xfId="1" applyAlignment="1">
      <alignment horizontal="right"/>
    </xf>
    <xf numFmtId="0" fontId="3" fillId="0" borderId="3" xfId="1" applyBorder="1" applyAlignment="1">
      <alignment horizontal="left"/>
    </xf>
    <xf numFmtId="0" fontId="3" fillId="0" borderId="4" xfId="1" applyBorder="1"/>
    <xf numFmtId="0" fontId="3" fillId="0" borderId="4" xfId="1" applyBorder="1" applyAlignment="1">
      <alignment horizontal="right"/>
    </xf>
    <xf numFmtId="0" fontId="3" fillId="0" borderId="5" xfId="1" applyBorder="1" applyAlignment="1">
      <alignment horizontal="left"/>
    </xf>
    <xf numFmtId="0" fontId="8" fillId="3" borderId="6" xfId="1" applyFont="1" applyFill="1" applyBorder="1" applyAlignment="1">
      <alignment vertical="center" wrapText="1"/>
    </xf>
    <xf numFmtId="0" fontId="8" fillId="3" borderId="6" xfId="1" applyFont="1" applyFill="1" applyBorder="1" applyAlignment="1">
      <alignment horizontal="left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6" xfId="1" applyFont="1" applyBorder="1" applyAlignment="1">
      <alignment horizontal="left" vertical="top"/>
    </xf>
    <xf numFmtId="0" fontId="6" fillId="0" borderId="6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/>
    <xf numFmtId="0" fontId="9" fillId="4" borderId="6" xfId="1" applyFont="1" applyFill="1" applyBorder="1" applyAlignment="1">
      <alignment horizontal="left" vertical="center"/>
    </xf>
    <xf numFmtId="0" fontId="9" fillId="4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1" fontId="8" fillId="3" borderId="6" xfId="1" applyNumberFormat="1" applyFont="1" applyFill="1" applyBorder="1" applyAlignment="1">
      <alignment horizontal="center" vertical="center"/>
    </xf>
    <xf numFmtId="0" fontId="10" fillId="0" borderId="0" xfId="1" applyFont="1"/>
    <xf numFmtId="0" fontId="9" fillId="4" borderId="6" xfId="1" applyFont="1" applyFill="1" applyBorder="1" applyAlignment="1">
      <alignment horizontal="left" vertical="center"/>
    </xf>
    <xf numFmtId="0" fontId="8" fillId="3" borderId="6" xfId="1" applyFont="1" applyFill="1" applyBorder="1" applyAlignment="1">
      <alignment horizontal="left" vertical="center"/>
    </xf>
  </cellXfs>
  <cellStyles count="2">
    <cellStyle name="Standaard" xfId="0" builtinId="0"/>
    <cellStyle name="Standaard 2" xfId="1" xr:uid="{96E2D5DB-E5AC-4AC8-BFA8-49C6AFEC46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1179284</xdr:colOff>
      <xdr:row>0</xdr:row>
      <xdr:rowOff>143252</xdr:rowOff>
    </xdr:from>
    <xdr:to>
      <xdr:col>6</xdr:col>
      <xdr:colOff>2784928</xdr:colOff>
      <xdr:row>2</xdr:row>
      <xdr:rowOff>66099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9730A4-700B-4722-847C-303E76F47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4" y="143252"/>
          <a:ext cx="1605644" cy="405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FBF9-D663-45E5-8D69-463EA757EFFB}">
  <dimension ref="A1:P21"/>
  <sheetViews>
    <sheetView showGridLines="0" tabSelected="1" zoomScale="60" zoomScaleNormal="60" workbookViewId="0">
      <selection activeCell="G24" sqref="G24"/>
    </sheetView>
  </sheetViews>
  <sheetFormatPr defaultColWidth="9.1796875" defaultRowHeight="14" x14ac:dyDescent="0.3"/>
  <cols>
    <col min="1" max="1" width="6.81640625" style="7" customWidth="1"/>
    <col min="2" max="2" width="76.08984375" style="8" customWidth="1"/>
    <col min="3" max="3" width="20.1796875" style="7" customWidth="1"/>
    <col min="4" max="4" width="45.54296875" style="7" customWidth="1"/>
    <col min="5" max="5" width="23.453125" style="7" hidden="1" customWidth="1"/>
    <col min="6" max="6" width="19.81640625" style="7" customWidth="1"/>
    <col min="7" max="7" width="43.26953125" style="7" customWidth="1"/>
    <col min="8" max="8" width="19.1796875" style="7" hidden="1" customWidth="1"/>
    <col min="9" max="9" width="18.453125" style="7" customWidth="1"/>
    <col min="10" max="10" width="38.453125" style="7" customWidth="1"/>
    <col min="11" max="11" width="22.54296875" style="7" hidden="1" customWidth="1"/>
    <col min="12" max="12" width="19.1796875" style="7" hidden="1" customWidth="1"/>
    <col min="13" max="13" width="24" style="7" customWidth="1"/>
    <col min="14" max="14" width="44.54296875" style="7" customWidth="1"/>
    <col min="15" max="15" width="18.54296875" style="7" hidden="1" customWidth="1"/>
    <col min="16" max="16" width="20.81640625" style="12" customWidth="1"/>
    <col min="17" max="16384" width="9.1796875" style="7"/>
  </cols>
  <sheetData>
    <row r="1" spans="1:16" s="1" customFormat="1" ht="14.5" x14ac:dyDescent="0.35">
      <c r="L1" s="2"/>
      <c r="M1" s="2"/>
      <c r="N1" s="2"/>
      <c r="O1" s="2"/>
    </row>
    <row r="2" spans="1:16" s="1" customFormat="1" ht="23.5" x14ac:dyDescent="0.55000000000000004">
      <c r="B2" s="3"/>
      <c r="D2" s="4" t="s">
        <v>21</v>
      </c>
      <c r="E2" s="5"/>
      <c r="L2" s="2"/>
      <c r="M2" s="2"/>
      <c r="N2" s="2"/>
      <c r="O2" s="2"/>
    </row>
    <row r="3" spans="1:16" s="1" customFormat="1" ht="23.5" x14ac:dyDescent="0.55000000000000004">
      <c r="B3" s="3"/>
      <c r="D3" s="4" t="s">
        <v>22</v>
      </c>
      <c r="E3" s="5"/>
      <c r="L3" s="2"/>
      <c r="M3" s="2"/>
      <c r="N3" s="2"/>
      <c r="O3" s="2"/>
    </row>
    <row r="4" spans="1:16" s="1" customFormat="1" ht="23.5" x14ac:dyDescent="0.55000000000000004">
      <c r="B4" s="3"/>
      <c r="D4" s="4" t="s">
        <v>0</v>
      </c>
      <c r="E4" s="5"/>
      <c r="L4" s="2"/>
      <c r="M4" s="2"/>
      <c r="N4" s="2"/>
      <c r="O4" s="2"/>
    </row>
    <row r="5" spans="1:16" s="1" customFormat="1" ht="26" x14ac:dyDescent="0.6">
      <c r="A5" s="33" t="s">
        <v>1</v>
      </c>
      <c r="B5" s="6"/>
      <c r="D5" s="4"/>
      <c r="E5" s="5"/>
      <c r="L5" s="2"/>
      <c r="M5" s="2"/>
      <c r="N5" s="2"/>
      <c r="O5" s="2"/>
    </row>
    <row r="7" spans="1:16" ht="14.5" hidden="1" x14ac:dyDescent="0.35">
      <c r="G7" s="9" t="str">
        <f>IF(I6="N","","gemiddelde gewogen score")</f>
        <v>gemiddelde gewogen score</v>
      </c>
      <c r="H7" s="1"/>
      <c r="I7" s="1"/>
      <c r="J7" s="10">
        <f>IF(P20="","",IF(P20&gt;I13,G13,IF(P20&lt;I9,G9,IF(P20&lt;J10,G10,IF(P20&lt;J11,G11,IF(P20&lt;J12,G12,G13))))))</f>
        <v>6</v>
      </c>
      <c r="K7" s="11"/>
    </row>
    <row r="8" spans="1:16" ht="14.5" hidden="1" x14ac:dyDescent="0.35">
      <c r="B8" s="8" t="s">
        <v>2</v>
      </c>
      <c r="E8" s="7">
        <v>0</v>
      </c>
      <c r="H8" s="1"/>
      <c r="I8" s="11" t="s">
        <v>3</v>
      </c>
      <c r="J8" s="11" t="s">
        <v>4</v>
      </c>
      <c r="K8" s="11"/>
    </row>
    <row r="9" spans="1:16" ht="14.5" hidden="1" x14ac:dyDescent="0.35">
      <c r="B9" s="8" t="s">
        <v>5</v>
      </c>
      <c r="E9" s="7">
        <v>4</v>
      </c>
      <c r="G9" s="8">
        <v>0</v>
      </c>
      <c r="H9" s="13" t="s">
        <v>6</v>
      </c>
      <c r="I9" s="14">
        <v>2</v>
      </c>
      <c r="J9" s="13"/>
      <c r="K9" s="15"/>
    </row>
    <row r="10" spans="1:16" ht="14.5" hidden="1" x14ac:dyDescent="0.35">
      <c r="B10" s="8" t="s">
        <v>7</v>
      </c>
      <c r="E10" s="7">
        <v>6</v>
      </c>
      <c r="G10" s="8">
        <v>4</v>
      </c>
      <c r="H10" s="1" t="s">
        <v>8</v>
      </c>
      <c r="I10" s="16">
        <v>2</v>
      </c>
      <c r="J10" s="1">
        <v>5</v>
      </c>
      <c r="K10" s="17">
        <v>2.7</v>
      </c>
    </row>
    <row r="11" spans="1:16" ht="14.5" hidden="1" x14ac:dyDescent="0.35">
      <c r="B11" s="8" t="s">
        <v>9</v>
      </c>
      <c r="E11" s="7">
        <v>8</v>
      </c>
      <c r="G11" s="8">
        <v>6</v>
      </c>
      <c r="H11" s="1" t="s">
        <v>8</v>
      </c>
      <c r="I11" s="16">
        <v>5</v>
      </c>
      <c r="J11" s="1">
        <v>7</v>
      </c>
      <c r="K11" s="17">
        <v>4</v>
      </c>
    </row>
    <row r="12" spans="1:16" ht="14.5" hidden="1" x14ac:dyDescent="0.35">
      <c r="B12" s="8" t="s">
        <v>10</v>
      </c>
      <c r="E12" s="7">
        <v>10</v>
      </c>
      <c r="G12" s="8">
        <v>8</v>
      </c>
      <c r="H12" s="1" t="s">
        <v>8</v>
      </c>
      <c r="I12" s="16">
        <v>7</v>
      </c>
      <c r="J12" s="1">
        <v>9</v>
      </c>
      <c r="K12" s="17">
        <v>7</v>
      </c>
    </row>
    <row r="13" spans="1:16" ht="14.5" hidden="1" x14ac:dyDescent="0.35">
      <c r="G13" s="8">
        <v>10</v>
      </c>
      <c r="H13" s="18" t="s">
        <v>11</v>
      </c>
      <c r="I13" s="19">
        <v>9</v>
      </c>
      <c r="J13" s="18"/>
      <c r="K13" s="20"/>
    </row>
    <row r="14" spans="1:16" ht="14.5" x14ac:dyDescent="0.35">
      <c r="G14" s="1"/>
      <c r="H14" s="1"/>
      <c r="I14" s="16"/>
      <c r="J14" s="1"/>
      <c r="K14" s="11"/>
    </row>
    <row r="15" spans="1:16" s="24" customFormat="1" ht="36.65" customHeight="1" x14ac:dyDescent="0.35">
      <c r="A15" s="21" t="s">
        <v>12</v>
      </c>
      <c r="B15" s="22" t="s">
        <v>13</v>
      </c>
      <c r="C15" s="21" t="s">
        <v>14</v>
      </c>
      <c r="D15" s="21" t="s">
        <v>15</v>
      </c>
      <c r="E15" s="21"/>
      <c r="F15" s="21" t="s">
        <v>16</v>
      </c>
      <c r="G15" s="21" t="s">
        <v>15</v>
      </c>
      <c r="H15" s="21"/>
      <c r="I15" s="21" t="s">
        <v>17</v>
      </c>
      <c r="J15" s="21" t="s">
        <v>15</v>
      </c>
      <c r="K15" s="21"/>
      <c r="L15" s="21"/>
      <c r="M15" s="21" t="s">
        <v>27</v>
      </c>
      <c r="N15" s="21" t="s">
        <v>15</v>
      </c>
      <c r="O15" s="21"/>
      <c r="P15" s="23" t="s">
        <v>18</v>
      </c>
    </row>
    <row r="16" spans="1:16" ht="42" x14ac:dyDescent="0.3">
      <c r="A16" s="25">
        <v>1</v>
      </c>
      <c r="B16" s="26" t="s">
        <v>24</v>
      </c>
      <c r="C16" s="27" t="s">
        <v>5</v>
      </c>
      <c r="D16" s="28"/>
      <c r="E16" s="27">
        <f>VLOOKUP(C16,$B$8:$E$12,4,FALSE)</f>
        <v>4</v>
      </c>
      <c r="F16" s="27" t="s">
        <v>9</v>
      </c>
      <c r="G16" s="28"/>
      <c r="H16" s="27">
        <f>VLOOKUP(F16,$B$8:$E$12,4,FALSE)</f>
        <v>8</v>
      </c>
      <c r="I16" s="27" t="s">
        <v>9</v>
      </c>
      <c r="J16" s="28"/>
      <c r="K16" s="27">
        <f>VLOOKUP(I16,$B$8:$E$12,4,FALSE)</f>
        <v>8</v>
      </c>
      <c r="L16" s="27" t="e">
        <f>VLOOKUP(#REF!,$B$8:$E$12,4,FALSE)</f>
        <v>#REF!</v>
      </c>
      <c r="M16" s="27" t="s">
        <v>7</v>
      </c>
      <c r="N16" s="28"/>
      <c r="O16" s="27">
        <f>VLOOKUP(M16,$B$8:$E$12,4,FALSE)</f>
        <v>6</v>
      </c>
      <c r="P16" s="27">
        <f>SUM(E16+H16+K16+O16)/5</f>
        <v>5.2</v>
      </c>
    </row>
    <row r="17" spans="1:16" ht="28" x14ac:dyDescent="0.3">
      <c r="A17" s="25">
        <v>2</v>
      </c>
      <c r="B17" s="26" t="s">
        <v>23</v>
      </c>
      <c r="C17" s="27" t="s">
        <v>10</v>
      </c>
      <c r="D17" s="28"/>
      <c r="E17" s="27">
        <f t="shared" ref="E17:E19" si="0">VLOOKUP(C17,$B$8:$E$12,4,FALSE)</f>
        <v>10</v>
      </c>
      <c r="F17" s="27" t="s">
        <v>9</v>
      </c>
      <c r="G17" s="28"/>
      <c r="H17" s="27">
        <f t="shared" ref="H17:H19" si="1">VLOOKUP(F17,$B$8:$E$12,4,FALSE)</f>
        <v>8</v>
      </c>
      <c r="I17" s="27" t="s">
        <v>7</v>
      </c>
      <c r="J17" s="28"/>
      <c r="K17" s="27">
        <f t="shared" ref="K17:K19" si="2">VLOOKUP(I17,$B$8:$E$12,4,FALSE)</f>
        <v>6</v>
      </c>
      <c r="L17" s="27" t="e">
        <f>VLOOKUP(#REF!,$B$8:$E$12,4,FALSE)</f>
        <v>#REF!</v>
      </c>
      <c r="M17" s="27" t="s">
        <v>2</v>
      </c>
      <c r="N17" s="28"/>
      <c r="O17" s="27">
        <f>VLOOKUP(M17,$B$8:$E$12,4,FALSE)</f>
        <v>0</v>
      </c>
      <c r="P17" s="27">
        <f>SUM(E17+H17+K17+O17)/5</f>
        <v>4.8</v>
      </c>
    </row>
    <row r="18" spans="1:16" ht="98" x14ac:dyDescent="0.3">
      <c r="A18" s="25">
        <v>3</v>
      </c>
      <c r="B18" s="26" t="s">
        <v>26</v>
      </c>
      <c r="C18" s="27" t="s">
        <v>10</v>
      </c>
      <c r="D18" s="28"/>
      <c r="E18" s="27">
        <f t="shared" si="0"/>
        <v>10</v>
      </c>
      <c r="F18" s="27" t="s">
        <v>9</v>
      </c>
      <c r="G18" s="28"/>
      <c r="H18" s="27">
        <f t="shared" si="1"/>
        <v>8</v>
      </c>
      <c r="I18" s="27" t="s">
        <v>7</v>
      </c>
      <c r="J18" s="28"/>
      <c r="K18" s="27">
        <f t="shared" si="2"/>
        <v>6</v>
      </c>
      <c r="L18" s="27" t="e">
        <f>VLOOKUP(#REF!,$B$8:$E$12,4,FALSE)</f>
        <v>#REF!</v>
      </c>
      <c r="M18" s="27" t="s">
        <v>2</v>
      </c>
      <c r="N18" s="28"/>
      <c r="O18" s="27">
        <f>VLOOKUP(M18,$B$8:$E$12,4,FALSE)</f>
        <v>0</v>
      </c>
      <c r="P18" s="27">
        <f>SUM(E18+H18+K18+O18)/5</f>
        <v>4.8</v>
      </c>
    </row>
    <row r="19" spans="1:16" ht="29" customHeight="1" x14ac:dyDescent="0.3">
      <c r="A19" s="25">
        <v>4</v>
      </c>
      <c r="B19" s="26" t="s">
        <v>25</v>
      </c>
      <c r="C19" s="27" t="s">
        <v>10</v>
      </c>
      <c r="D19" s="28"/>
      <c r="E19" s="27">
        <f t="shared" si="0"/>
        <v>10</v>
      </c>
      <c r="F19" s="27" t="s">
        <v>9</v>
      </c>
      <c r="G19" s="28"/>
      <c r="H19" s="27">
        <f t="shared" si="1"/>
        <v>8</v>
      </c>
      <c r="I19" s="27" t="s">
        <v>7</v>
      </c>
      <c r="J19" s="28"/>
      <c r="K19" s="27">
        <f t="shared" si="2"/>
        <v>6</v>
      </c>
      <c r="L19" s="27" t="e">
        <f>VLOOKUP(#REF!,$B$8:$E$12,4,FALSE)</f>
        <v>#REF!</v>
      </c>
      <c r="M19" s="27" t="s">
        <v>10</v>
      </c>
      <c r="N19" s="28"/>
      <c r="O19" s="27">
        <f>VLOOKUP(M19,$B$8:$E$12,4,FALSE)</f>
        <v>10</v>
      </c>
      <c r="P19" s="27">
        <f>SUM(E19+H19+K19+O19)/5</f>
        <v>6.8</v>
      </c>
    </row>
    <row r="20" spans="1:16" ht="29" customHeight="1" x14ac:dyDescent="0.3">
      <c r="A20" s="29"/>
      <c r="B20" s="34" t="s">
        <v>19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29"/>
      <c r="O20" s="29"/>
      <c r="P20" s="30">
        <f>AVERAGE(P16:P19)</f>
        <v>5.4</v>
      </c>
    </row>
    <row r="21" spans="1:16" ht="30.65" customHeight="1" x14ac:dyDescent="0.3">
      <c r="A21" s="31"/>
      <c r="B21" s="35" t="s">
        <v>20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1"/>
      <c r="O21" s="31"/>
      <c r="P21" s="32">
        <f>J7</f>
        <v>6</v>
      </c>
    </row>
  </sheetData>
  <dataConsolidate/>
  <mergeCells count="2">
    <mergeCell ref="B20:M20"/>
    <mergeCell ref="B21:M21"/>
  </mergeCells>
  <dataValidations count="1">
    <dataValidation type="list" allowBlank="1" showInputMessage="1" showErrorMessage="1" sqref="C16:C19 I16:I19 F16:F19 M16:M19" xr:uid="{F80A1140-675A-4424-9041-54708BFDB1E8}">
      <formula1>$B$8:$B$12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5" ma:contentTypeDescription="Create a new document." ma:contentTypeScope="" ma:versionID="593d6d5337f2e5c53859a065d011251a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3c5403e968ba8ee56c65b2826a069bb5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167eb2-d146-48ba-b9f3-7e68dce4d426">TS016D218CE-1466977290-1509</_dlc_DocId>
    <lcf76f155ced4ddcb4097134ff3c332f xmlns="08cd7ea0-11af-4500-8973-0d9731a6ac20">
      <Terms xmlns="http://schemas.microsoft.com/office/infopath/2007/PartnerControls"/>
    </lcf76f155ced4ddcb4097134ff3c332f>
    <TaxCatchAll xmlns="e5167eb2-d146-48ba-b9f3-7e68dce4d426" xsi:nil="true"/>
    <_dlc_DocIdUrl xmlns="e5167eb2-d146-48ba-b9f3-7e68dce4d426">
      <Url>https://prorailbv.sharepoint.com/teams/Outillagestrategie2024/_layouts/15/DocIdRedir.aspx?ID=TS016D218CE-1466977290-1509</Url>
      <Description>TS016D218CE-1466977290-1509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F9FF856-DF66-4FF2-A463-4E647E443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1BEEB-0C58-4FB8-B48B-6FD4BBBD0814}">
  <ds:schemaRefs>
    <ds:schemaRef ds:uri="http://schemas.microsoft.com/office/2006/metadata/properties"/>
    <ds:schemaRef ds:uri="http://schemas.microsoft.com/office/infopath/2007/PartnerControls"/>
    <ds:schemaRef ds:uri="e5167eb2-d146-48ba-b9f3-7e68dce4d426"/>
    <ds:schemaRef ds:uri="08cd7ea0-11af-4500-8973-0d9731a6ac20"/>
  </ds:schemaRefs>
</ds:datastoreItem>
</file>

<file path=customXml/itemProps3.xml><?xml version="1.0" encoding="utf-8"?>
<ds:datastoreItem xmlns:ds="http://schemas.openxmlformats.org/officeDocument/2006/customXml" ds:itemID="{AF65E2AB-437D-4D2B-9490-ED6FDC57A6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E33D474-4C9F-4574-8C27-3579C1CD72F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Verificatietest 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Riggeling-Bartels, CPE (Claire)</dc:creator>
  <cp:keywords/>
  <dc:description/>
  <cp:lastModifiedBy>Riggeling - Bartels, C.P.E. (Claire)</cp:lastModifiedBy>
  <cp:revision/>
  <dcterms:created xsi:type="dcterms:W3CDTF">2023-04-21T13:31:08Z</dcterms:created>
  <dcterms:modified xsi:type="dcterms:W3CDTF">2023-09-04T09:21:51Z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2023-04-21T13:31:08Z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0965b703-8a5d-4a50-80c9-03d9c0fb1fa7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0x010100310AA4A10C837C44A2DE89EE293E9E77</vt:lpwstr>
  </property>
  <property fmtid="{D5CDD505-2E9C-101B-9397-08002B2CF9AE}" pid="10" name="_dlc_DocIdItemGuid">
    <vt:lpwstr>99228af0-0e7c-4771-9734-b50ebf35f299</vt:lpwstr>
  </property>
  <property fmtid="{D5CDD505-2E9C-101B-9397-08002B2CF9AE}" pid="11" name="MediaServiceImageTags">
    <vt:lpwstr/>
  </property>
</Properties>
</file>