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210"/>
  <workbookPr autoCompressPictures="0"/>
  <mc:AlternateContent xmlns:mc="http://schemas.openxmlformats.org/markup-compatibility/2006">
    <mc:Choice Requires="x15">
      <x15ac:absPath xmlns:x15ac="http://schemas.microsoft.com/office/spreadsheetml/2010/11/ac" url="/Users/jmpisters/Dropbox/Light2020/Gem. Wijdemeren/OVL 2024-2028/NvI/"/>
    </mc:Choice>
  </mc:AlternateContent>
  <xr:revisionPtr revIDLastSave="0" documentId="13_ncr:1_{96CF876B-BDE8-EF43-A0DF-657E873CEE7D}" xr6:coauthVersionLast="47" xr6:coauthVersionMax="47" xr10:uidLastSave="{00000000-0000-0000-0000-000000000000}"/>
  <workbookProtection workbookAlgorithmName="SHA-512" workbookHashValue="2eCnWKiqbWMBOu00VbHARsBmPPyXDLnMvKSsXE4Se03h4Z/Wria65+e3e/PhvmU2ZD8KR4ASUY598b/RxddAng==" workbookSaltValue="WOjYxWsJozTTwnAhi9HrPA==" workbookSpinCount="100000" lockStructure="1"/>
  <bookViews>
    <workbookView xWindow="8520" yWindow="500" windowWidth="41420" windowHeight="27180" xr2:uid="{00000000-000D-0000-FFFF-FFFF00000000}"/>
  </bookViews>
  <sheets>
    <sheet name="kortingen" sheetId="2" r:id="rId1"/>
  </sheets>
  <definedNames>
    <definedName name="_xlnm.Print_Area" localSheetId="0">kortingen!$D$1:$Z$25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8" i="2" l="1"/>
  <c r="Q8" i="2" s="1"/>
  <c r="P9" i="2"/>
  <c r="Q9" i="2"/>
  <c r="R9" i="2" s="1"/>
  <c r="P10" i="2"/>
  <c r="Q10" i="2" s="1"/>
  <c r="P11" i="2"/>
  <c r="Q11" i="2"/>
  <c r="R11" i="2" s="1"/>
  <c r="P12" i="2"/>
  <c r="Q12" i="2" s="1"/>
  <c r="R12" i="2" s="1"/>
  <c r="P13" i="2"/>
  <c r="Q13" i="2" s="1"/>
  <c r="R13" i="2" s="1"/>
  <c r="P14" i="2"/>
  <c r="Q14" i="2" s="1"/>
  <c r="P15" i="2"/>
  <c r="Q15" i="2"/>
  <c r="R15" i="2" s="1"/>
  <c r="P16" i="2"/>
  <c r="Q16" i="2"/>
  <c r="R16" i="2" s="1"/>
  <c r="T16" i="2" s="1"/>
  <c r="U16" i="2" s="1"/>
  <c r="S16" i="2"/>
  <c r="P17" i="2"/>
  <c r="Q17" i="2" s="1"/>
  <c r="R17" i="2" s="1"/>
  <c r="P18" i="2"/>
  <c r="Q18" i="2" s="1"/>
  <c r="P19" i="2"/>
  <c r="Q19" i="2" s="1"/>
  <c r="R19" i="2" s="1"/>
  <c r="P20" i="2"/>
  <c r="Q20" i="2"/>
  <c r="R20" i="2" s="1"/>
  <c r="T20" i="2" s="1"/>
  <c r="U20" i="2" s="1"/>
  <c r="S20" i="2"/>
  <c r="P7" i="2"/>
  <c r="Q7" i="2" s="1"/>
  <c r="F42" i="2"/>
  <c r="F35" i="2"/>
  <c r="F28" i="2"/>
  <c r="N10" i="2"/>
  <c r="N11" i="2" s="1"/>
  <c r="N13" i="2" s="1"/>
  <c r="N18" i="2"/>
  <c r="S12" i="2" l="1"/>
  <c r="T12" i="2" s="1"/>
  <c r="U12" i="2" s="1"/>
  <c r="S10" i="2"/>
  <c r="R10" i="2"/>
  <c r="T10" i="2" s="1"/>
  <c r="U10" i="2" s="1"/>
  <c r="T11" i="2"/>
  <c r="U11" i="2" s="1"/>
  <c r="S18" i="2"/>
  <c r="R18" i="2"/>
  <c r="T18" i="2" s="1"/>
  <c r="U18" i="2" s="1"/>
  <c r="S14" i="2"/>
  <c r="R14" i="2"/>
  <c r="R8" i="2"/>
  <c r="S8" i="2"/>
  <c r="T8" i="2" s="1"/>
  <c r="U8" i="2" s="1"/>
  <c r="S19" i="2"/>
  <c r="T19" i="2" s="1"/>
  <c r="U19" i="2" s="1"/>
  <c r="S15" i="2"/>
  <c r="T15" i="2" s="1"/>
  <c r="U15" i="2" s="1"/>
  <c r="S11" i="2"/>
  <c r="S13" i="2"/>
  <c r="T13" i="2" s="1"/>
  <c r="U13" i="2" s="1"/>
  <c r="S9" i="2"/>
  <c r="T9" i="2" s="1"/>
  <c r="U9" i="2" s="1"/>
  <c r="I9" i="2" s="1"/>
  <c r="H26" i="2" s="1"/>
  <c r="I26" i="2" s="1"/>
  <c r="S17" i="2"/>
  <c r="T17" i="2" s="1"/>
  <c r="U17" i="2" s="1"/>
  <c r="S7" i="2"/>
  <c r="R7" i="2"/>
  <c r="F45" i="2"/>
  <c r="N14" i="2"/>
  <c r="N15" i="2" s="1"/>
  <c r="N19" i="2" s="1"/>
  <c r="N20" i="2" s="1"/>
  <c r="I18" i="2" l="1"/>
  <c r="H39" i="2" s="1"/>
  <c r="I39" i="2" s="1"/>
  <c r="I19" i="2"/>
  <c r="H40" i="2" s="1"/>
  <c r="I40" i="2" s="1"/>
  <c r="I17" i="2"/>
  <c r="H38" i="2" s="1"/>
  <c r="I38" i="2" s="1"/>
  <c r="I12" i="2"/>
  <c r="H31" i="2" s="1"/>
  <c r="I31" i="2" s="1"/>
  <c r="T14" i="2"/>
  <c r="U14" i="2" s="1"/>
  <c r="T7" i="2"/>
  <c r="U7" i="2" s="1"/>
  <c r="I7" i="2" s="1"/>
  <c r="H24" i="2" s="1"/>
  <c r="I24" i="2" s="1"/>
  <c r="I27" i="2" s="1"/>
  <c r="H27" i="2" s="1"/>
  <c r="I41" i="2" l="1"/>
  <c r="H41" i="2" s="1"/>
  <c r="I14" i="2"/>
  <c r="H33" i="2" s="1"/>
  <c r="I33" i="2" s="1"/>
  <c r="I34" i="2" s="1"/>
  <c r="H34" i="2" l="1"/>
  <c r="I36" i="2"/>
</calcChain>
</file>

<file path=xl/sharedStrings.xml><?xml version="1.0" encoding="utf-8"?>
<sst xmlns="http://schemas.openxmlformats.org/spreadsheetml/2006/main" count="59" uniqueCount="37">
  <si>
    <t>netto</t>
  </si>
  <si>
    <t>winst/risico</t>
  </si>
  <si>
    <t>handelingskosten</t>
  </si>
  <si>
    <t>verkoopprijs</t>
  </si>
  <si>
    <t>%</t>
  </si>
  <si>
    <t>Toeslagen</t>
  </si>
  <si>
    <t>Inkoopprijs</t>
  </si>
  <si>
    <t>bruto/catalogus</t>
  </si>
  <si>
    <t>korting bij leverancier</t>
  </si>
  <si>
    <t>Door te berekenen korting aan opdrachtgever:</t>
  </si>
  <si>
    <t xml:space="preserve">De inschrijver is verantwoordelijk voor de compleetheid van deze lijst </t>
  </si>
  <si>
    <t>en geldt voor alle productgroepen van de betreffende leverancier</t>
  </si>
  <si>
    <t>Handelings kosten</t>
  </si>
  <si>
    <t>Door te berekenen korting aan opdrachtgever</t>
  </si>
  <si>
    <t>Prijs in RAW inschrijfstaat</t>
  </si>
  <si>
    <t>Korting bij leverancier</t>
  </si>
  <si>
    <t xml:space="preserve">Aantal </t>
  </si>
  <si>
    <t>Netto Prijs</t>
  </si>
  <si>
    <t>Brutto Prijs</t>
  </si>
  <si>
    <t>Totaal</t>
  </si>
  <si>
    <t>Rekenvoorbeeld Armaturen</t>
  </si>
  <si>
    <t>Kortingspercentage in kolom I 6-23</t>
  </si>
  <si>
    <t>LAMPEN OPENBARE VERLICHTING</t>
  </si>
  <si>
    <t>PHILIPS VRG 61</t>
  </si>
  <si>
    <t>OSRAM</t>
  </si>
  <si>
    <t>Lichtbronnen - Metaalhalogeenlampen</t>
  </si>
  <si>
    <t>Lichtbronnen - Hogedruk Natriumlampen SON</t>
  </si>
  <si>
    <t>In te vullen in post 40 52 10</t>
  </si>
  <si>
    <t>In te vullen in post 40 51 10</t>
  </si>
  <si>
    <t>Lichtbronnen - Retrofit  LED Lampen</t>
  </si>
  <si>
    <t>SALED</t>
  </si>
  <si>
    <t>PHILIPS - VRG 66</t>
  </si>
  <si>
    <t>Aura</t>
  </si>
  <si>
    <t>In te vullen in post 40 53 10</t>
  </si>
  <si>
    <t xml:space="preserve">NB: de definitieve TM-systeem keuze wordt in de contractperiode vastgesteld. </t>
  </si>
  <si>
    <t xml:space="preserve">Inschrijver dient in onderstaande tabel de kortingspercentages in te vullen die gedurende de contractperiode gehanteerd worden. Deze netto in te vullen bedragen dienen overeen te komen met de ingevulde bedragen uit post 40 uit de RAW-raamovereenkomst. Mocht dit niet met elkaar overeenkomen, kan opdrachtgever overgaan tot uitsluiting. </t>
  </si>
  <si>
    <r>
      <rPr>
        <b/>
        <sz val="11"/>
        <color rgb="FFFF0000"/>
        <rFont val="Calibri (Hoofdtekst)"/>
      </rPr>
      <t>Invul instructie:</t>
    </r>
    <r>
      <rPr>
        <sz val="11"/>
        <color theme="1"/>
        <rFont val="Calibri"/>
        <family val="2"/>
        <scheme val="minor"/>
      </rPr>
      <t xml:space="preserve">
Tabel rekend automatisch door uw korting bij leverancier en de toeslagen zoals Handelingskosten en Winst en Risico in te vullen in kolom F - G - H  7 t/m 19 
De uitkomst in </t>
    </r>
    <r>
      <rPr>
        <b/>
        <sz val="11"/>
        <color theme="1"/>
        <rFont val="Calibri"/>
        <family val="2"/>
        <scheme val="minor"/>
      </rPr>
      <t>CEL H21, H28 &amp; H41</t>
    </r>
    <r>
      <rPr>
        <sz val="11"/>
        <color theme="1"/>
        <rFont val="Calibri"/>
        <family val="2"/>
        <scheme val="minor"/>
      </rPr>
      <t xml:space="preserve">dient u in te vullen bij post 40 51 10 - 40 52 10 &amp; 40 53 10 in de inschrijfstaat.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</si>
</sst>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 * #,##0.00_ ;_ * \-#,##0.00_ ;_ * &quot;-&quot;??_ ;_ @_ "/>
    <numFmt numFmtId="165" formatCode="0.0%"/>
  </numFmts>
  <fonts count="38" x14ac:knownFonts="1">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b/>
      <sz val="11"/>
      <color theme="3" tint="0.39997558519241921"/>
      <name val="Calibri"/>
      <family val="2"/>
      <scheme val="minor"/>
    </font>
    <font>
      <sz val="11"/>
      <color theme="3" tint="0.39997558519241921"/>
      <name val="Calibri"/>
      <family val="2"/>
      <scheme val="minor"/>
    </font>
    <font>
      <b/>
      <sz val="11"/>
      <color rgb="FFFF0000"/>
      <name val="Calibri"/>
      <family val="2"/>
      <scheme val="minor"/>
    </font>
    <font>
      <i/>
      <sz val="11"/>
      <color theme="1"/>
      <name val="Calibri"/>
      <family val="2"/>
      <scheme val="minor"/>
    </font>
    <font>
      <sz val="11"/>
      <color rgb="FF000000"/>
      <name val="Calibri"/>
      <family val="2"/>
      <scheme val="minor"/>
    </font>
    <font>
      <b/>
      <sz val="12"/>
      <color theme="1"/>
      <name val="Calibri"/>
      <family val="2"/>
      <scheme val="minor"/>
    </font>
    <font>
      <b/>
      <sz val="10"/>
      <name val="Calibri"/>
      <family val="2"/>
    </font>
    <font>
      <sz val="8"/>
      <name val="Calibri"/>
      <family val="2"/>
      <scheme val="minor"/>
    </font>
    <font>
      <b/>
      <i/>
      <sz val="11"/>
      <color theme="1"/>
      <name val="Calibri"/>
      <family val="2"/>
      <scheme val="minor"/>
    </font>
    <font>
      <i/>
      <sz val="11"/>
      <color theme="0"/>
      <name val="Calibri"/>
      <family val="2"/>
      <scheme val="minor"/>
    </font>
    <font>
      <b/>
      <i/>
      <sz val="11"/>
      <color rgb="FFFF0000"/>
      <name val="Calibri"/>
      <family val="2"/>
      <scheme val="minor"/>
    </font>
    <font>
      <b/>
      <sz val="11"/>
      <color rgb="FFFF0000"/>
      <name val="Calibri (Hoofdtekst)"/>
    </font>
    <font>
      <b/>
      <sz val="11"/>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rgb="FF00B0F0"/>
        <bgColor indexed="64"/>
      </patternFill>
    </fill>
    <fill>
      <patternFill patternType="solid">
        <fgColor theme="4" tint="0.59999389629810485"/>
        <bgColor indexed="64"/>
      </patternFill>
    </fill>
    <fill>
      <patternFill patternType="lightHorizontal">
        <bgColor theme="9" tint="0.39994506668294322"/>
      </patternFill>
    </fill>
  </fills>
  <borders count="2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5">
    <xf numFmtId="0" fontId="0" fillId="0" borderId="0"/>
    <xf numFmtId="0" fontId="6" fillId="0" borderId="0" applyNumberFormat="0" applyFill="0" applyBorder="0" applyAlignment="0" applyProtection="0"/>
    <xf numFmtId="0" fontId="7" fillId="0" borderId="1" applyNumberFormat="0" applyFill="0" applyAlignment="0" applyProtection="0"/>
    <xf numFmtId="0" fontId="8" fillId="0" borderId="2" applyNumberFormat="0" applyFill="0" applyAlignment="0" applyProtection="0"/>
    <xf numFmtId="0" fontId="9" fillId="0" borderId="3"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4" applyNumberFormat="0" applyAlignment="0" applyProtection="0"/>
    <xf numFmtId="0" fontId="14" fillId="6" borderId="5" applyNumberFormat="0" applyAlignment="0" applyProtection="0"/>
    <xf numFmtId="0" fontId="15" fillId="6" borderId="4" applyNumberFormat="0" applyAlignment="0" applyProtection="0"/>
    <xf numFmtId="0" fontId="16" fillId="0" borderId="6" applyNumberFormat="0" applyFill="0" applyAlignment="0" applyProtection="0"/>
    <xf numFmtId="0" fontId="17" fillId="7" borderId="7" applyNumberFormat="0" applyAlignment="0" applyProtection="0"/>
    <xf numFmtId="0" fontId="18" fillId="0" borderId="0" applyNumberFormat="0" applyFill="0" applyBorder="0" applyAlignment="0" applyProtection="0"/>
    <xf numFmtId="0" fontId="5" fillId="8" borderId="8" applyNumberFormat="0" applyFon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164"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102">
    <xf numFmtId="0" fontId="0" fillId="0" borderId="0" xfId="0"/>
    <xf numFmtId="0" fontId="22" fillId="0" borderId="0" xfId="0" applyFont="1" applyProtection="1">
      <protection hidden="1"/>
    </xf>
    <xf numFmtId="0" fontId="23" fillId="0" borderId="0" xfId="0" applyFont="1" applyProtection="1">
      <protection hidden="1"/>
    </xf>
    <xf numFmtId="0" fontId="0" fillId="0" borderId="0" xfId="0" applyProtection="1">
      <protection hidden="1"/>
    </xf>
    <xf numFmtId="44" fontId="23" fillId="0" borderId="0" xfId="43" applyFont="1" applyProtection="1">
      <protection hidden="1"/>
    </xf>
    <xf numFmtId="0" fontId="24" fillId="0" borderId="0" xfId="0" applyFont="1" applyProtection="1">
      <protection hidden="1"/>
    </xf>
    <xf numFmtId="0" fontId="3" fillId="0" borderId="0" xfId="0" applyFont="1" applyAlignment="1" applyProtection="1">
      <alignment horizontal="center" wrapText="1"/>
      <protection hidden="1"/>
    </xf>
    <xf numFmtId="0" fontId="24" fillId="0" borderId="0" xfId="0" applyFont="1" applyAlignment="1" applyProtection="1">
      <alignment horizontal="center" wrapText="1"/>
      <protection hidden="1"/>
    </xf>
    <xf numFmtId="0" fontId="30" fillId="0" borderId="10" xfId="0" applyFont="1" applyBorder="1" applyAlignment="1" applyProtection="1">
      <alignment horizontal="center" vertical="center" wrapText="1"/>
      <protection hidden="1"/>
    </xf>
    <xf numFmtId="0" fontId="2" fillId="0" borderId="10" xfId="0" applyFont="1" applyBorder="1" applyAlignment="1" applyProtection="1">
      <alignment horizontal="center" wrapText="1"/>
      <protection hidden="1"/>
    </xf>
    <xf numFmtId="0" fontId="4" fillId="0" borderId="10" xfId="0" applyFont="1" applyBorder="1" applyAlignment="1" applyProtection="1">
      <alignment horizontal="center" wrapText="1"/>
      <protection hidden="1"/>
    </xf>
    <xf numFmtId="0" fontId="29" fillId="0" borderId="10" xfId="0" applyFont="1" applyBorder="1" applyAlignment="1" applyProtection="1">
      <alignment horizontal="center" wrapText="1"/>
      <protection hidden="1"/>
    </xf>
    <xf numFmtId="0" fontId="25" fillId="34" borderId="19" xfId="0" applyFont="1" applyFill="1" applyBorder="1" applyProtection="1">
      <protection hidden="1"/>
    </xf>
    <xf numFmtId="0" fontId="26" fillId="34" borderId="0" xfId="0" applyFont="1" applyFill="1" applyAlignment="1" applyProtection="1">
      <alignment horizontal="center"/>
      <protection hidden="1"/>
    </xf>
    <xf numFmtId="44" fontId="26" fillId="34" borderId="0" xfId="43" applyFont="1" applyFill="1" applyBorder="1" applyProtection="1">
      <protection hidden="1"/>
    </xf>
    <xf numFmtId="0" fontId="26" fillId="34" borderId="20" xfId="0" applyFont="1" applyFill="1" applyBorder="1" applyProtection="1">
      <protection hidden="1"/>
    </xf>
    <xf numFmtId="0" fontId="31" fillId="0" borderId="0" xfId="0" applyFont="1" applyAlignment="1" applyProtection="1">
      <alignment horizontal="left" vertical="top" wrapText="1"/>
      <protection hidden="1"/>
    </xf>
    <xf numFmtId="0" fontId="26" fillId="34" borderId="19" xfId="0" applyFont="1" applyFill="1" applyBorder="1" applyAlignment="1" applyProtection="1">
      <alignment horizontal="right"/>
      <protection hidden="1"/>
    </xf>
    <xf numFmtId="9" fontId="26" fillId="34" borderId="0" xfId="44" applyFont="1" applyFill="1" applyBorder="1" applyAlignment="1" applyProtection="1">
      <alignment horizontal="center"/>
      <protection hidden="1"/>
    </xf>
    <xf numFmtId="0" fontId="26" fillId="34" borderId="19" xfId="0" applyFont="1" applyFill="1" applyBorder="1" applyAlignment="1" applyProtection="1">
      <alignment horizontal="left"/>
      <protection hidden="1"/>
    </xf>
    <xf numFmtId="0" fontId="27" fillId="34" borderId="19" xfId="0" applyFont="1" applyFill="1" applyBorder="1" applyAlignment="1" applyProtection="1">
      <alignment horizontal="left"/>
      <protection hidden="1"/>
    </xf>
    <xf numFmtId="9" fontId="5" fillId="34" borderId="0" xfId="44" applyFont="1" applyFill="1" applyBorder="1" applyAlignment="1" applyProtection="1">
      <alignment horizontal="center"/>
      <protection hidden="1"/>
    </xf>
    <xf numFmtId="44" fontId="5" fillId="34" borderId="0" xfId="43" applyFont="1" applyFill="1" applyBorder="1" applyProtection="1">
      <protection hidden="1"/>
    </xf>
    <xf numFmtId="0" fontId="5" fillId="34" borderId="20" xfId="0" applyFont="1" applyFill="1" applyBorder="1" applyProtection="1">
      <protection hidden="1"/>
    </xf>
    <xf numFmtId="0" fontId="0" fillId="35" borderId="11" xfId="0" applyFill="1" applyBorder="1" applyAlignment="1" applyProtection="1">
      <alignment horizontal="left" vertical="center"/>
      <protection hidden="1"/>
    </xf>
    <xf numFmtId="0" fontId="0" fillId="35" borderId="11" xfId="0" applyFill="1" applyBorder="1" applyAlignment="1" applyProtection="1">
      <alignment horizontal="center" vertical="center"/>
      <protection hidden="1"/>
    </xf>
    <xf numFmtId="44" fontId="0" fillId="35" borderId="11" xfId="43" applyFont="1" applyFill="1" applyBorder="1" applyAlignment="1" applyProtection="1">
      <alignment horizontal="center" vertical="center"/>
      <protection hidden="1"/>
    </xf>
    <xf numFmtId="0" fontId="18" fillId="34" borderId="19" xfId="0" applyFont="1" applyFill="1" applyBorder="1" applyAlignment="1" applyProtection="1">
      <alignment horizontal="right"/>
      <protection hidden="1"/>
    </xf>
    <xf numFmtId="165" fontId="18" fillId="34" borderId="0" xfId="44" applyNumberFormat="1" applyFont="1" applyFill="1" applyBorder="1" applyAlignment="1" applyProtection="1">
      <alignment horizontal="center"/>
      <protection hidden="1"/>
    </xf>
    <xf numFmtId="44" fontId="18" fillId="34" borderId="0" xfId="43" applyFont="1" applyFill="1" applyBorder="1" applyProtection="1">
      <protection hidden="1"/>
    </xf>
    <xf numFmtId="0" fontId="0" fillId="36" borderId="11" xfId="0" applyFill="1" applyBorder="1" applyAlignment="1" applyProtection="1">
      <alignment horizontal="left" vertical="center"/>
      <protection hidden="1"/>
    </xf>
    <xf numFmtId="0" fontId="0" fillId="36" borderId="11" xfId="0" applyFill="1" applyBorder="1" applyAlignment="1" applyProtection="1">
      <alignment horizontal="center" vertical="center"/>
      <protection hidden="1"/>
    </xf>
    <xf numFmtId="44" fontId="0" fillId="36" borderId="11" xfId="43" applyFont="1" applyFill="1" applyBorder="1" applyAlignment="1" applyProtection="1">
      <alignment horizontal="center" vertical="center"/>
      <protection hidden="1"/>
    </xf>
    <xf numFmtId="0" fontId="18" fillId="34" borderId="0" xfId="0" applyFont="1" applyFill="1" applyAlignment="1" applyProtection="1">
      <alignment horizontal="center"/>
      <protection hidden="1"/>
    </xf>
    <xf numFmtId="0" fontId="5" fillId="34" borderId="19" xfId="0" applyFont="1" applyFill="1" applyBorder="1" applyProtection="1">
      <protection hidden="1"/>
    </xf>
    <xf numFmtId="0" fontId="5" fillId="34" borderId="0" xfId="0" applyFont="1" applyFill="1" applyProtection="1">
      <protection hidden="1"/>
    </xf>
    <xf numFmtId="0" fontId="5" fillId="34" borderId="19" xfId="0" applyFont="1" applyFill="1" applyBorder="1" applyAlignment="1" applyProtection="1">
      <alignment horizontal="left"/>
      <protection hidden="1"/>
    </xf>
    <xf numFmtId="0" fontId="5" fillId="34" borderId="19" xfId="0" applyFont="1" applyFill="1" applyBorder="1" applyAlignment="1" applyProtection="1">
      <alignment horizontal="right"/>
      <protection hidden="1"/>
    </xf>
    <xf numFmtId="0" fontId="28" fillId="0" borderId="0" xfId="0" applyFont="1" applyProtection="1">
      <protection hidden="1"/>
    </xf>
    <xf numFmtId="0" fontId="20" fillId="34" borderId="15" xfId="0" applyFont="1" applyFill="1" applyBorder="1" applyAlignment="1" applyProtection="1">
      <alignment horizontal="left"/>
      <protection hidden="1"/>
    </xf>
    <xf numFmtId="0" fontId="20" fillId="34" borderId="16" xfId="0" applyFont="1" applyFill="1" applyBorder="1" applyProtection="1">
      <protection hidden="1"/>
    </xf>
    <xf numFmtId="164" fontId="20" fillId="36" borderId="18" xfId="42" applyFont="1" applyFill="1" applyBorder="1" applyAlignment="1" applyProtection="1">
      <alignment horizontal="center" vertical="center"/>
      <protection hidden="1"/>
    </xf>
    <xf numFmtId="0" fontId="5" fillId="34" borderId="17" xfId="0" applyFont="1" applyFill="1" applyBorder="1" applyProtection="1">
      <protection hidden="1"/>
    </xf>
    <xf numFmtId="0" fontId="0" fillId="0" borderId="10" xfId="0" applyBorder="1" applyAlignment="1" applyProtection="1">
      <alignment horizontal="center"/>
      <protection hidden="1"/>
    </xf>
    <xf numFmtId="44" fontId="0" fillId="35" borderId="10" xfId="43" applyFont="1" applyFill="1" applyBorder="1" applyAlignment="1" applyProtection="1">
      <alignment horizontal="center" vertical="center"/>
      <protection hidden="1"/>
    </xf>
    <xf numFmtId="44" fontId="0" fillId="36" borderId="10" xfId="43" applyFont="1" applyFill="1" applyBorder="1" applyAlignment="1" applyProtection="1">
      <alignment horizontal="center" vertical="center"/>
      <protection hidden="1"/>
    </xf>
    <xf numFmtId="0" fontId="27" fillId="33" borderId="21" xfId="0" applyFont="1" applyFill="1" applyBorder="1" applyProtection="1">
      <protection hidden="1"/>
    </xf>
    <xf numFmtId="0" fontId="35" fillId="33" borderId="23" xfId="0" applyFont="1" applyFill="1" applyBorder="1" applyAlignment="1" applyProtection="1">
      <alignment horizontal="right"/>
      <protection hidden="1"/>
    </xf>
    <xf numFmtId="44" fontId="33" fillId="33" borderId="18" xfId="0" applyNumberFormat="1" applyFont="1" applyFill="1" applyBorder="1" applyProtection="1">
      <protection hidden="1"/>
    </xf>
    <xf numFmtId="44" fontId="34" fillId="0" borderId="0" xfId="0" applyNumberFormat="1" applyFont="1" applyProtection="1">
      <protection hidden="1"/>
    </xf>
    <xf numFmtId="0" fontId="34" fillId="0" borderId="0" xfId="0" applyFont="1" applyProtection="1">
      <protection hidden="1"/>
    </xf>
    <xf numFmtId="44" fontId="21" fillId="0" borderId="0" xfId="0" applyNumberFormat="1" applyFont="1" applyProtection="1">
      <protection hidden="1"/>
    </xf>
    <xf numFmtId="0" fontId="21" fillId="0" borderId="0" xfId="0" applyFont="1" applyProtection="1">
      <protection hidden="1"/>
    </xf>
    <xf numFmtId="0" fontId="0" fillId="38" borderId="11" xfId="0" applyFill="1" applyBorder="1" applyAlignment="1" applyProtection="1">
      <alignment horizontal="left" vertical="center"/>
      <protection hidden="1"/>
    </xf>
    <xf numFmtId="0" fontId="0" fillId="38" borderId="11" xfId="0" applyFill="1" applyBorder="1" applyAlignment="1" applyProtection="1">
      <alignment horizontal="center" vertical="center"/>
      <protection hidden="1"/>
    </xf>
    <xf numFmtId="0" fontId="5" fillId="0" borderId="0" xfId="0" applyFont="1" applyProtection="1">
      <protection hidden="1"/>
    </xf>
    <xf numFmtId="44" fontId="0" fillId="38" borderId="11" xfId="43" applyFont="1" applyFill="1" applyBorder="1" applyAlignment="1" applyProtection="1">
      <alignment horizontal="center" vertical="center"/>
      <protection hidden="1"/>
    </xf>
    <xf numFmtId="44" fontId="0" fillId="38" borderId="10" xfId="43" applyFont="1" applyFill="1" applyBorder="1" applyAlignment="1" applyProtection="1">
      <alignment horizontal="center" vertical="center"/>
      <protection hidden="1"/>
    </xf>
    <xf numFmtId="0" fontId="0" fillId="33" borderId="0" xfId="0" applyFill="1" applyAlignment="1" applyProtection="1">
      <alignment horizontal="left" vertical="top" wrapText="1"/>
      <protection hidden="1"/>
    </xf>
    <xf numFmtId="0" fontId="27" fillId="0" borderId="0" xfId="0" applyFont="1" applyAlignment="1" applyProtection="1">
      <alignment horizontal="center" vertical="center"/>
      <protection hidden="1"/>
    </xf>
    <xf numFmtId="0" fontId="26" fillId="34" borderId="0" xfId="0" applyFont="1" applyFill="1" applyProtection="1">
      <protection hidden="1"/>
    </xf>
    <xf numFmtId="44" fontId="37" fillId="0" borderId="0" xfId="0" applyNumberFormat="1" applyFont="1" applyAlignment="1" applyProtection="1">
      <alignment horizontal="center" vertical="center"/>
      <protection hidden="1"/>
    </xf>
    <xf numFmtId="10" fontId="37" fillId="0" borderId="0" xfId="44" applyNumberFormat="1" applyFont="1" applyBorder="1" applyAlignment="1" applyProtection="1">
      <alignment horizontal="left" vertical="center" indent="3"/>
      <protection hidden="1"/>
    </xf>
    <xf numFmtId="10" fontId="0" fillId="35" borderId="10" xfId="44" applyNumberFormat="1" applyFont="1" applyFill="1" applyBorder="1" applyAlignment="1" applyProtection="1">
      <alignment horizontal="center" vertical="center"/>
      <protection hidden="1"/>
    </xf>
    <xf numFmtId="10" fontId="0" fillId="36" borderId="10" xfId="44" applyNumberFormat="1" applyFont="1" applyFill="1" applyBorder="1" applyAlignment="1" applyProtection="1">
      <alignment horizontal="center" vertical="center"/>
      <protection hidden="1"/>
    </xf>
    <xf numFmtId="10" fontId="0" fillId="38" borderId="10" xfId="44" applyNumberFormat="1" applyFont="1" applyFill="1" applyBorder="1" applyAlignment="1" applyProtection="1">
      <alignment horizontal="center" vertical="center"/>
      <protection hidden="1"/>
    </xf>
    <xf numFmtId="0" fontId="0" fillId="39" borderId="11" xfId="0" applyFill="1" applyBorder="1" applyAlignment="1" applyProtection="1">
      <alignment horizontal="left" vertical="center"/>
      <protection hidden="1"/>
    </xf>
    <xf numFmtId="9" fontId="0" fillId="39" borderId="11" xfId="44" applyFont="1" applyFill="1" applyBorder="1" applyAlignment="1" applyProtection="1">
      <alignment horizontal="center" vertical="center"/>
      <protection locked="0" hidden="1"/>
    </xf>
    <xf numFmtId="10" fontId="0" fillId="39" borderId="10" xfId="44" applyNumberFormat="1" applyFont="1" applyFill="1" applyBorder="1" applyAlignment="1" applyProtection="1">
      <alignment horizontal="center" vertical="center"/>
      <protection hidden="1"/>
    </xf>
    <xf numFmtId="10" fontId="0" fillId="35" borderId="11" xfId="44" applyNumberFormat="1" applyFont="1" applyFill="1" applyBorder="1" applyAlignment="1" applyProtection="1">
      <alignment horizontal="center" vertical="center"/>
      <protection locked="0" hidden="1"/>
    </xf>
    <xf numFmtId="10" fontId="0" fillId="39" borderId="11" xfId="44" applyNumberFormat="1" applyFont="1" applyFill="1" applyBorder="1" applyAlignment="1" applyProtection="1">
      <alignment horizontal="center" vertical="center"/>
      <protection locked="0" hidden="1"/>
    </xf>
    <xf numFmtId="10" fontId="0" fillId="38" borderId="11" xfId="44" applyNumberFormat="1" applyFont="1" applyFill="1" applyBorder="1" applyAlignment="1" applyProtection="1">
      <alignment horizontal="center" vertical="center"/>
      <protection locked="0" hidden="1"/>
    </xf>
    <xf numFmtId="10" fontId="5" fillId="0" borderId="0" xfId="0" applyNumberFormat="1" applyFont="1" applyProtection="1">
      <protection hidden="1"/>
    </xf>
    <xf numFmtId="10" fontId="23" fillId="0" borderId="0" xfId="0" applyNumberFormat="1" applyFont="1" applyProtection="1">
      <protection hidden="1"/>
    </xf>
    <xf numFmtId="10" fontId="0" fillId="36" borderId="11" xfId="44" applyNumberFormat="1" applyFont="1" applyFill="1" applyBorder="1" applyAlignment="1" applyProtection="1">
      <alignment horizontal="center" vertical="center"/>
      <protection locked="0" hidden="1"/>
    </xf>
    <xf numFmtId="0" fontId="17" fillId="37" borderId="12" xfId="0" applyFont="1" applyFill="1" applyBorder="1" applyAlignment="1" applyProtection="1">
      <alignment horizontal="center" vertical="center"/>
      <protection hidden="1"/>
    </xf>
    <xf numFmtId="0" fontId="17" fillId="37" borderId="13" xfId="0" applyFont="1" applyFill="1" applyBorder="1" applyAlignment="1" applyProtection="1">
      <alignment horizontal="center" vertical="center"/>
      <protection hidden="1"/>
    </xf>
    <xf numFmtId="0" fontId="17" fillId="37" borderId="14" xfId="0" applyFont="1" applyFill="1" applyBorder="1" applyAlignment="1" applyProtection="1">
      <alignment horizontal="center" vertical="center"/>
      <protection hidden="1"/>
    </xf>
    <xf numFmtId="0" fontId="17" fillId="37" borderId="15" xfId="0" applyFont="1" applyFill="1" applyBorder="1" applyAlignment="1" applyProtection="1">
      <alignment horizontal="center" vertical="center"/>
      <protection hidden="1"/>
    </xf>
    <xf numFmtId="0" fontId="17" fillId="37" borderId="16" xfId="0" applyFont="1" applyFill="1" applyBorder="1" applyAlignment="1" applyProtection="1">
      <alignment horizontal="center" vertical="center"/>
      <protection hidden="1"/>
    </xf>
    <xf numFmtId="0" fontId="17" fillId="37" borderId="17" xfId="0" applyFont="1" applyFill="1" applyBorder="1" applyAlignment="1" applyProtection="1">
      <alignment horizontal="center" vertical="center"/>
      <protection hidden="1"/>
    </xf>
    <xf numFmtId="0" fontId="1" fillId="0" borderId="21" xfId="0" applyFont="1" applyBorder="1" applyAlignment="1" applyProtection="1">
      <alignment horizontal="center" vertical="center" wrapText="1"/>
      <protection hidden="1"/>
    </xf>
    <xf numFmtId="0" fontId="24" fillId="0" borderId="22" xfId="0" applyFont="1" applyBorder="1" applyAlignment="1" applyProtection="1">
      <alignment horizontal="center" vertical="center" wrapText="1"/>
      <protection hidden="1"/>
    </xf>
    <xf numFmtId="0" fontId="24" fillId="0" borderId="23" xfId="0" applyFont="1" applyBorder="1" applyAlignment="1" applyProtection="1">
      <alignment horizontal="center" vertical="center" wrapText="1"/>
      <protection hidden="1"/>
    </xf>
    <xf numFmtId="0" fontId="27" fillId="0" borderId="21" xfId="0" applyFont="1" applyBorder="1" applyAlignment="1" applyProtection="1">
      <alignment horizontal="center" vertical="center"/>
      <protection hidden="1"/>
    </xf>
    <xf numFmtId="0" fontId="27" fillId="0" borderId="22" xfId="0" applyFont="1" applyBorder="1" applyAlignment="1" applyProtection="1">
      <alignment horizontal="center" vertical="center"/>
      <protection hidden="1"/>
    </xf>
    <xf numFmtId="0" fontId="27" fillId="0" borderId="23" xfId="0" applyFont="1" applyBorder="1" applyAlignment="1" applyProtection="1">
      <alignment horizontal="center" vertical="center"/>
      <protection hidden="1"/>
    </xf>
    <xf numFmtId="0" fontId="1" fillId="0" borderId="11" xfId="0" applyFont="1" applyBorder="1" applyAlignment="1" applyProtection="1">
      <alignment horizontal="center" wrapText="1"/>
      <protection hidden="1"/>
    </xf>
    <xf numFmtId="0" fontId="1" fillId="0" borderId="24" xfId="0" applyFont="1" applyBorder="1" applyAlignment="1" applyProtection="1">
      <alignment horizontal="center" wrapText="1"/>
      <protection hidden="1"/>
    </xf>
    <xf numFmtId="0" fontId="1" fillId="0" borderId="25" xfId="0" applyFont="1" applyBorder="1" applyAlignment="1" applyProtection="1">
      <alignment horizontal="center" wrapText="1"/>
      <protection hidden="1"/>
    </xf>
    <xf numFmtId="10" fontId="1" fillId="0" borderId="11" xfId="0" applyNumberFormat="1" applyFont="1" applyBorder="1" applyAlignment="1" applyProtection="1">
      <alignment horizontal="center" wrapText="1"/>
      <protection hidden="1"/>
    </xf>
    <xf numFmtId="10" fontId="1" fillId="0" borderId="24" xfId="0" applyNumberFormat="1" applyFont="1" applyBorder="1" applyAlignment="1" applyProtection="1">
      <alignment horizontal="center" wrapText="1"/>
      <protection hidden="1"/>
    </xf>
    <xf numFmtId="10" fontId="1" fillId="0" borderId="25" xfId="0" applyNumberFormat="1" applyFont="1" applyBorder="1" applyAlignment="1" applyProtection="1">
      <alignment horizontal="center" wrapText="1"/>
      <protection hidden="1"/>
    </xf>
    <xf numFmtId="0" fontId="0" fillId="33" borderId="12" xfId="0" applyFill="1" applyBorder="1" applyAlignment="1" applyProtection="1">
      <alignment horizontal="left" vertical="top" wrapText="1"/>
      <protection hidden="1"/>
    </xf>
    <xf numFmtId="0" fontId="0" fillId="33" borderId="13" xfId="0" applyFill="1" applyBorder="1" applyAlignment="1" applyProtection="1">
      <alignment horizontal="left" vertical="top" wrapText="1"/>
      <protection hidden="1"/>
    </xf>
    <xf numFmtId="0" fontId="0" fillId="33" borderId="14" xfId="0" applyFill="1" applyBorder="1" applyAlignment="1" applyProtection="1">
      <alignment horizontal="left" vertical="top" wrapText="1"/>
      <protection hidden="1"/>
    </xf>
    <xf numFmtId="0" fontId="0" fillId="33" borderId="19" xfId="0" applyFill="1" applyBorder="1" applyAlignment="1" applyProtection="1">
      <alignment horizontal="left" vertical="top" wrapText="1"/>
      <protection hidden="1"/>
    </xf>
    <xf numFmtId="0" fontId="0" fillId="33" borderId="0" xfId="0" applyFill="1" applyAlignment="1" applyProtection="1">
      <alignment horizontal="left" vertical="top" wrapText="1"/>
      <protection hidden="1"/>
    </xf>
    <xf numFmtId="0" fontId="0" fillId="33" borderId="20" xfId="0" applyFill="1" applyBorder="1" applyAlignment="1" applyProtection="1">
      <alignment horizontal="left" vertical="top" wrapText="1"/>
      <protection hidden="1"/>
    </xf>
    <xf numFmtId="0" fontId="0" fillId="33" borderId="15" xfId="0" applyFill="1" applyBorder="1" applyAlignment="1" applyProtection="1">
      <alignment horizontal="left" vertical="top" wrapText="1"/>
      <protection hidden="1"/>
    </xf>
    <xf numFmtId="0" fontId="0" fillId="33" borderId="16" xfId="0" applyFill="1" applyBorder="1" applyAlignment="1" applyProtection="1">
      <alignment horizontal="left" vertical="top" wrapText="1"/>
      <protection hidden="1"/>
    </xf>
    <xf numFmtId="0" fontId="0" fillId="33" borderId="17" xfId="0" applyFill="1" applyBorder="1" applyAlignment="1" applyProtection="1">
      <alignment horizontal="left" vertical="top" wrapText="1"/>
      <protection hidden="1"/>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mma" xfId="42" builtinId="3"/>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Procent" xfId="44" builtinId="5"/>
    <cellStyle name="Standaard" xfId="0" builtinId="0"/>
    <cellStyle name="Titel" xfId="1" builtinId="15" customBuiltin="1"/>
    <cellStyle name="Totaal" xfId="17" builtinId="25" customBuiltin="1"/>
    <cellStyle name="Uitvoer" xfId="10" builtinId="21" customBuiltin="1"/>
    <cellStyle name="Valuta" xfId="43" builtinId="4"/>
    <cellStyle name="Verklarende tekst" xfId="16" builtinId="53" customBuiltin="1"/>
    <cellStyle name="Waarschuwingstekst" xfId="14" builtinId="11" customBuiltin="1"/>
  </cellStyles>
  <dxfs count="0"/>
  <tableStyles count="0" defaultTableStyle="TableStyleMedium9"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0"/>
  <sheetViews>
    <sheetView showGridLines="0" tabSelected="1" zoomScaleNormal="100" workbookViewId="0">
      <selection activeCell="F7" sqref="F7"/>
    </sheetView>
  </sheetViews>
  <sheetFormatPr baseColWidth="10" defaultColWidth="0" defaultRowHeight="15" zeroHeight="1" x14ac:dyDescent="0.2"/>
  <cols>
    <col min="1" max="1" width="8.83203125" style="2" customWidth="1"/>
    <col min="2" max="2" width="6.5" style="2" customWidth="1"/>
    <col min="3" max="3" width="1.6640625" style="2" customWidth="1"/>
    <col min="4" max="4" width="3.6640625" style="2" customWidth="1"/>
    <col min="5" max="5" width="40.1640625" style="2" customWidth="1"/>
    <col min="6" max="6" width="22.6640625" style="2" customWidth="1"/>
    <col min="7" max="7" width="11" style="2" customWidth="1"/>
    <col min="8" max="11" width="12.6640625" style="2" customWidth="1"/>
    <col min="12" max="12" width="24.33203125" style="3" customWidth="1"/>
    <col min="13" max="13" width="10.6640625" style="2" customWidth="1"/>
    <col min="14" max="14" width="10.33203125" style="4" customWidth="1"/>
    <col min="15" max="15" width="15.33203125" style="2" customWidth="1"/>
    <col min="16" max="23" width="15.33203125" style="2" hidden="1" customWidth="1"/>
    <col min="24" max="24" width="3.6640625" style="2" customWidth="1"/>
    <col min="25" max="25" width="5.83203125" style="2" hidden="1" customWidth="1"/>
    <col min="26" max="26" width="3" style="2" hidden="1" customWidth="1"/>
    <col min="27" max="27" width="8.83203125" style="2" hidden="1" customWidth="1"/>
    <col min="28" max="28" width="42.6640625" style="2" hidden="1" customWidth="1"/>
    <col min="29" max="16384" width="8.83203125" style="2" hidden="1"/>
  </cols>
  <sheetData>
    <row r="1" spans="5:28" x14ac:dyDescent="0.2">
      <c r="E1" s="1"/>
    </row>
    <row r="2" spans="5:28" ht="17" thickBot="1" x14ac:dyDescent="0.25">
      <c r="E2" s="5"/>
    </row>
    <row r="3" spans="5:28" ht="65.25" customHeight="1" thickBot="1" x14ac:dyDescent="0.25">
      <c r="E3" s="81" t="s">
        <v>35</v>
      </c>
      <c r="F3" s="82"/>
      <c r="G3" s="82"/>
      <c r="H3" s="82"/>
      <c r="I3" s="82"/>
      <c r="J3" s="82"/>
      <c r="K3" s="82"/>
      <c r="L3" s="83"/>
    </row>
    <row r="4" spans="5:28" ht="15" customHeight="1" x14ac:dyDescent="0.2">
      <c r="E4" s="6"/>
      <c r="F4" s="7"/>
      <c r="G4" s="7"/>
      <c r="H4" s="7"/>
      <c r="I4" s="7"/>
      <c r="J4" s="7"/>
      <c r="K4" s="7"/>
      <c r="L4" s="7"/>
    </row>
    <row r="5" spans="5:28" ht="65.25" customHeight="1" thickBot="1" x14ac:dyDescent="0.25">
      <c r="E5" s="8" t="s">
        <v>22</v>
      </c>
      <c r="F5" s="9" t="s">
        <v>15</v>
      </c>
      <c r="G5" s="10" t="s">
        <v>12</v>
      </c>
      <c r="H5" s="10" t="s">
        <v>1</v>
      </c>
      <c r="I5" s="11" t="s">
        <v>13</v>
      </c>
      <c r="L5" s="2"/>
      <c r="N5" s="2"/>
    </row>
    <row r="6" spans="5:28" ht="18" thickBot="1" x14ac:dyDescent="0.25">
      <c r="E6" s="8" t="s">
        <v>26</v>
      </c>
      <c r="F6" s="87"/>
      <c r="G6" s="88"/>
      <c r="H6" s="88"/>
      <c r="I6" s="89"/>
      <c r="L6" s="84" t="s">
        <v>20</v>
      </c>
      <c r="M6" s="85"/>
      <c r="N6" s="85"/>
      <c r="O6" s="86"/>
      <c r="P6" s="59"/>
      <c r="Q6" s="59"/>
      <c r="R6" s="59"/>
      <c r="S6" s="59"/>
      <c r="T6" s="59"/>
      <c r="U6" s="59"/>
      <c r="V6" s="59"/>
      <c r="W6" s="59"/>
    </row>
    <row r="7" spans="5:28" x14ac:dyDescent="0.2">
      <c r="E7" s="24" t="s">
        <v>23</v>
      </c>
      <c r="F7" s="69"/>
      <c r="G7" s="69"/>
      <c r="H7" s="69"/>
      <c r="I7" s="63">
        <f>U7</f>
        <v>0</v>
      </c>
      <c r="L7" s="12" t="s">
        <v>6</v>
      </c>
      <c r="M7" s="13"/>
      <c r="N7" s="14"/>
      <c r="O7" s="15"/>
      <c r="P7" s="61">
        <f>$N$8*F7</f>
        <v>0</v>
      </c>
      <c r="Q7" s="61">
        <f>$N$8-P7</f>
        <v>70</v>
      </c>
      <c r="R7" s="61">
        <f>Q7*G7</f>
        <v>0</v>
      </c>
      <c r="S7" s="61">
        <f>Q7*H7</f>
        <v>0</v>
      </c>
      <c r="T7" s="61">
        <f>Q7+R7+S7</f>
        <v>70</v>
      </c>
      <c r="U7" s="62">
        <f>($N$8-T7)/$N$8</f>
        <v>0</v>
      </c>
      <c r="V7" s="60"/>
      <c r="W7" s="60"/>
      <c r="AB7" s="16"/>
    </row>
    <row r="8" spans="5:28" x14ac:dyDescent="0.2">
      <c r="E8" s="66"/>
      <c r="F8" s="70"/>
      <c r="G8" s="70"/>
      <c r="H8" s="70"/>
      <c r="I8" s="68"/>
      <c r="L8" s="17" t="s">
        <v>7</v>
      </c>
      <c r="M8" s="18"/>
      <c r="N8" s="14">
        <v>70</v>
      </c>
      <c r="O8" s="15"/>
      <c r="P8" s="61">
        <f t="shared" ref="P8:P20" si="0">$N$8*F8</f>
        <v>0</v>
      </c>
      <c r="Q8" s="61">
        <f t="shared" ref="Q8:Q20" si="1">$N$8-P8</f>
        <v>70</v>
      </c>
      <c r="R8" s="61">
        <f t="shared" ref="R8:R20" si="2">Q8*G8</f>
        <v>0</v>
      </c>
      <c r="S8" s="61">
        <f t="shared" ref="S8:S20" si="3">Q8*H8</f>
        <v>0</v>
      </c>
      <c r="T8" s="61">
        <f t="shared" ref="T8:T20" si="4">Q8+R8+S8</f>
        <v>70</v>
      </c>
      <c r="U8" s="62">
        <f t="shared" ref="U8:U20" si="5">($N$8-T8)/$N$8</f>
        <v>0</v>
      </c>
      <c r="V8" s="60"/>
      <c r="W8" s="60"/>
      <c r="AB8" s="16"/>
    </row>
    <row r="9" spans="5:28" x14ac:dyDescent="0.2">
      <c r="E9" s="53" t="s">
        <v>24</v>
      </c>
      <c r="F9" s="71"/>
      <c r="G9" s="71"/>
      <c r="H9" s="71"/>
      <c r="I9" s="65">
        <f>U9</f>
        <v>0</v>
      </c>
      <c r="L9" s="19"/>
      <c r="M9" s="18"/>
      <c r="N9" s="14"/>
      <c r="O9" s="15"/>
      <c r="P9" s="61">
        <f t="shared" si="0"/>
        <v>0</v>
      </c>
      <c r="Q9" s="61">
        <f t="shared" si="1"/>
        <v>70</v>
      </c>
      <c r="R9" s="61">
        <f t="shared" si="2"/>
        <v>0</v>
      </c>
      <c r="S9" s="61">
        <f t="shared" si="3"/>
        <v>0</v>
      </c>
      <c r="T9" s="61">
        <f t="shared" si="4"/>
        <v>70</v>
      </c>
      <c r="U9" s="62">
        <f t="shared" si="5"/>
        <v>0</v>
      </c>
      <c r="V9" s="60"/>
      <c r="W9" s="60"/>
      <c r="AB9" s="16"/>
    </row>
    <row r="10" spans="5:28" x14ac:dyDescent="0.2">
      <c r="E10" s="55"/>
      <c r="F10" s="72"/>
      <c r="G10" s="72"/>
      <c r="H10" s="72"/>
      <c r="I10" s="72"/>
      <c r="L10" s="19" t="s">
        <v>8</v>
      </c>
      <c r="M10" s="18">
        <v>0.4</v>
      </c>
      <c r="N10" s="14">
        <f>N8*M10</f>
        <v>28</v>
      </c>
      <c r="O10" s="15"/>
      <c r="P10" s="61">
        <f t="shared" si="0"/>
        <v>0</v>
      </c>
      <c r="Q10" s="61">
        <f t="shared" si="1"/>
        <v>70</v>
      </c>
      <c r="R10" s="61">
        <f t="shared" si="2"/>
        <v>0</v>
      </c>
      <c r="S10" s="61">
        <f t="shared" si="3"/>
        <v>0</v>
      </c>
      <c r="T10" s="61">
        <f t="shared" si="4"/>
        <v>70</v>
      </c>
      <c r="U10" s="62">
        <f t="shared" si="5"/>
        <v>0</v>
      </c>
      <c r="V10" s="60"/>
      <c r="W10" s="60"/>
      <c r="AB10" s="16"/>
    </row>
    <row r="11" spans="5:28" ht="17" x14ac:dyDescent="0.2">
      <c r="E11" s="8" t="s">
        <v>25</v>
      </c>
      <c r="F11" s="90"/>
      <c r="G11" s="91"/>
      <c r="H11" s="91"/>
      <c r="I11" s="92"/>
      <c r="L11" s="17" t="s">
        <v>0</v>
      </c>
      <c r="M11" s="18"/>
      <c r="N11" s="14">
        <f>N8-N10</f>
        <v>42</v>
      </c>
      <c r="O11" s="15"/>
      <c r="P11" s="61">
        <f t="shared" si="0"/>
        <v>0</v>
      </c>
      <c r="Q11" s="61">
        <f t="shared" si="1"/>
        <v>70</v>
      </c>
      <c r="R11" s="61">
        <f t="shared" si="2"/>
        <v>0</v>
      </c>
      <c r="S11" s="61">
        <f t="shared" si="3"/>
        <v>0</v>
      </c>
      <c r="T11" s="61">
        <f t="shared" si="4"/>
        <v>70</v>
      </c>
      <c r="U11" s="62">
        <f t="shared" si="5"/>
        <v>0</v>
      </c>
      <c r="V11" s="60"/>
      <c r="W11" s="60"/>
      <c r="AB11" s="16"/>
    </row>
    <row r="12" spans="5:28" x14ac:dyDescent="0.2">
      <c r="E12" s="24" t="s">
        <v>23</v>
      </c>
      <c r="F12" s="69"/>
      <c r="G12" s="69"/>
      <c r="H12" s="69"/>
      <c r="I12" s="63">
        <f>U12</f>
        <v>0</v>
      </c>
      <c r="L12" s="20" t="s">
        <v>5</v>
      </c>
      <c r="M12" s="21"/>
      <c r="N12" s="22"/>
      <c r="O12" s="23"/>
      <c r="P12" s="61">
        <f t="shared" si="0"/>
        <v>0</v>
      </c>
      <c r="Q12" s="61">
        <f t="shared" si="1"/>
        <v>70</v>
      </c>
      <c r="R12" s="61">
        <f t="shared" si="2"/>
        <v>0</v>
      </c>
      <c r="S12" s="61">
        <f t="shared" si="3"/>
        <v>0</v>
      </c>
      <c r="T12" s="61">
        <f t="shared" si="4"/>
        <v>70</v>
      </c>
      <c r="U12" s="62">
        <f t="shared" si="5"/>
        <v>0</v>
      </c>
      <c r="V12" s="35"/>
      <c r="W12" s="35"/>
      <c r="AB12" s="16"/>
    </row>
    <row r="13" spans="5:28" x14ac:dyDescent="0.2">
      <c r="E13" s="66"/>
      <c r="F13" s="70"/>
      <c r="G13" s="70"/>
      <c r="H13" s="70"/>
      <c r="I13" s="68"/>
      <c r="L13" s="27" t="s">
        <v>2</v>
      </c>
      <c r="M13" s="28">
        <v>0.05</v>
      </c>
      <c r="N13" s="29">
        <f>N11*M13</f>
        <v>2.1</v>
      </c>
      <c r="O13" s="23"/>
      <c r="P13" s="61">
        <f t="shared" si="0"/>
        <v>0</v>
      </c>
      <c r="Q13" s="61">
        <f t="shared" si="1"/>
        <v>70</v>
      </c>
      <c r="R13" s="61">
        <f t="shared" si="2"/>
        <v>0</v>
      </c>
      <c r="S13" s="61">
        <f t="shared" si="3"/>
        <v>0</v>
      </c>
      <c r="T13" s="61">
        <f t="shared" si="4"/>
        <v>70</v>
      </c>
      <c r="U13" s="62">
        <f t="shared" si="5"/>
        <v>0</v>
      </c>
      <c r="V13" s="35"/>
      <c r="W13" s="35"/>
      <c r="AB13" s="16"/>
    </row>
    <row r="14" spans="5:28" x14ac:dyDescent="0.2">
      <c r="E14" s="53" t="s">
        <v>24</v>
      </c>
      <c r="F14" s="71"/>
      <c r="G14" s="71"/>
      <c r="H14" s="71"/>
      <c r="I14" s="65">
        <f>U14</f>
        <v>0</v>
      </c>
      <c r="L14" s="27" t="s">
        <v>1</v>
      </c>
      <c r="M14" s="28">
        <v>7.4999999999999997E-2</v>
      </c>
      <c r="N14" s="29">
        <f>N11*M14</f>
        <v>3.15</v>
      </c>
      <c r="O14" s="23"/>
      <c r="P14" s="61">
        <f t="shared" si="0"/>
        <v>0</v>
      </c>
      <c r="Q14" s="61">
        <f t="shared" si="1"/>
        <v>70</v>
      </c>
      <c r="R14" s="61">
        <f t="shared" si="2"/>
        <v>0</v>
      </c>
      <c r="S14" s="61">
        <f t="shared" si="3"/>
        <v>0</v>
      </c>
      <c r="T14" s="61">
        <f t="shared" si="4"/>
        <v>70</v>
      </c>
      <c r="U14" s="62">
        <f t="shared" si="5"/>
        <v>0</v>
      </c>
      <c r="V14" s="35"/>
      <c r="W14" s="35"/>
      <c r="AB14" s="16"/>
    </row>
    <row r="15" spans="5:28" x14ac:dyDescent="0.2">
      <c r="F15" s="73"/>
      <c r="G15" s="73"/>
      <c r="H15" s="73"/>
      <c r="I15" s="73"/>
      <c r="L15" s="27" t="s">
        <v>3</v>
      </c>
      <c r="M15" s="33"/>
      <c r="N15" s="29">
        <f>SUM(N11:N14)</f>
        <v>47.25</v>
      </c>
      <c r="O15" s="23"/>
      <c r="P15" s="61">
        <f t="shared" si="0"/>
        <v>0</v>
      </c>
      <c r="Q15" s="61">
        <f t="shared" si="1"/>
        <v>70</v>
      </c>
      <c r="R15" s="61">
        <f t="shared" si="2"/>
        <v>0</v>
      </c>
      <c r="S15" s="61">
        <f t="shared" si="3"/>
        <v>0</v>
      </c>
      <c r="T15" s="61">
        <f t="shared" si="4"/>
        <v>70</v>
      </c>
      <c r="U15" s="62">
        <f t="shared" si="5"/>
        <v>0</v>
      </c>
      <c r="V15" s="35"/>
      <c r="W15" s="35"/>
      <c r="AB15" s="16"/>
    </row>
    <row r="16" spans="5:28" ht="17" x14ac:dyDescent="0.2">
      <c r="E16" s="8" t="s">
        <v>29</v>
      </c>
      <c r="F16" s="90"/>
      <c r="G16" s="91"/>
      <c r="H16" s="91"/>
      <c r="I16" s="92"/>
      <c r="L16" s="34"/>
      <c r="M16" s="35"/>
      <c r="N16" s="22"/>
      <c r="O16" s="23"/>
      <c r="P16" s="61">
        <f t="shared" si="0"/>
        <v>0</v>
      </c>
      <c r="Q16" s="61">
        <f t="shared" si="1"/>
        <v>70</v>
      </c>
      <c r="R16" s="61">
        <f t="shared" si="2"/>
        <v>0</v>
      </c>
      <c r="S16" s="61">
        <f t="shared" si="3"/>
        <v>0</v>
      </c>
      <c r="T16" s="61">
        <f t="shared" si="4"/>
        <v>70</v>
      </c>
      <c r="U16" s="62">
        <f t="shared" si="5"/>
        <v>0</v>
      </c>
      <c r="V16" s="35"/>
      <c r="W16" s="35"/>
      <c r="AB16" s="16"/>
    </row>
    <row r="17" spans="5:28" x14ac:dyDescent="0.2">
      <c r="E17" s="24" t="s">
        <v>30</v>
      </c>
      <c r="F17" s="69"/>
      <c r="G17" s="69"/>
      <c r="H17" s="69"/>
      <c r="I17" s="63">
        <f>U17</f>
        <v>0</v>
      </c>
      <c r="L17" s="36" t="s">
        <v>9</v>
      </c>
      <c r="M17" s="35"/>
      <c r="N17" s="22"/>
      <c r="O17" s="23"/>
      <c r="P17" s="61">
        <f t="shared" si="0"/>
        <v>0</v>
      </c>
      <c r="Q17" s="61">
        <f t="shared" si="1"/>
        <v>70</v>
      </c>
      <c r="R17" s="61">
        <f t="shared" si="2"/>
        <v>0</v>
      </c>
      <c r="S17" s="61">
        <f t="shared" si="3"/>
        <v>0</v>
      </c>
      <c r="T17" s="61">
        <f t="shared" si="4"/>
        <v>70</v>
      </c>
      <c r="U17" s="62">
        <f t="shared" si="5"/>
        <v>0</v>
      </c>
      <c r="V17" s="35"/>
      <c r="W17" s="35"/>
      <c r="AB17" s="16"/>
    </row>
    <row r="18" spans="5:28" x14ac:dyDescent="0.2">
      <c r="E18" s="30" t="s">
        <v>31</v>
      </c>
      <c r="F18" s="74"/>
      <c r="G18" s="74"/>
      <c r="H18" s="74"/>
      <c r="I18" s="64">
        <f>U18</f>
        <v>0</v>
      </c>
      <c r="L18" s="37" t="s">
        <v>7</v>
      </c>
      <c r="M18" s="35"/>
      <c r="N18" s="22">
        <f>N8</f>
        <v>70</v>
      </c>
      <c r="O18" s="23"/>
      <c r="P18" s="61">
        <f t="shared" si="0"/>
        <v>0</v>
      </c>
      <c r="Q18" s="61">
        <f t="shared" si="1"/>
        <v>70</v>
      </c>
      <c r="R18" s="61">
        <f t="shared" si="2"/>
        <v>0</v>
      </c>
      <c r="S18" s="61">
        <f t="shared" si="3"/>
        <v>0</v>
      </c>
      <c r="T18" s="61">
        <f t="shared" si="4"/>
        <v>70</v>
      </c>
      <c r="U18" s="62">
        <f t="shared" si="5"/>
        <v>0</v>
      </c>
      <c r="V18" s="35"/>
      <c r="W18" s="35"/>
      <c r="AB18" s="16"/>
    </row>
    <row r="19" spans="5:28" ht="16" thickBot="1" x14ac:dyDescent="0.25">
      <c r="E19" s="53" t="s">
        <v>32</v>
      </c>
      <c r="F19" s="71"/>
      <c r="G19" s="71"/>
      <c r="H19" s="71"/>
      <c r="I19" s="65">
        <f>U19</f>
        <v>0</v>
      </c>
      <c r="L19" s="37" t="s">
        <v>14</v>
      </c>
      <c r="M19" s="35"/>
      <c r="N19" s="22">
        <f>N15</f>
        <v>47.25</v>
      </c>
      <c r="O19" s="23"/>
      <c r="P19" s="61">
        <f t="shared" si="0"/>
        <v>0</v>
      </c>
      <c r="Q19" s="61">
        <f t="shared" si="1"/>
        <v>70</v>
      </c>
      <c r="R19" s="61">
        <f t="shared" si="2"/>
        <v>0</v>
      </c>
      <c r="S19" s="61">
        <f t="shared" si="3"/>
        <v>0</v>
      </c>
      <c r="T19" s="61">
        <f t="shared" si="4"/>
        <v>70</v>
      </c>
      <c r="U19" s="62">
        <f t="shared" si="5"/>
        <v>0</v>
      </c>
      <c r="V19" s="35"/>
      <c r="W19" s="35"/>
      <c r="AB19" s="16"/>
    </row>
    <row r="20" spans="5:28" ht="16" thickBot="1" x14ac:dyDescent="0.25">
      <c r="K20" s="38"/>
      <c r="L20" s="39" t="s">
        <v>21</v>
      </c>
      <c r="M20" s="40"/>
      <c r="N20" s="41">
        <f>(N8-N19)/N8*100</f>
        <v>32.5</v>
      </c>
      <c r="O20" s="42" t="s">
        <v>4</v>
      </c>
      <c r="P20" s="61">
        <f t="shared" si="0"/>
        <v>0</v>
      </c>
      <c r="Q20" s="61">
        <f t="shared" si="1"/>
        <v>70</v>
      </c>
      <c r="R20" s="61">
        <f t="shared" si="2"/>
        <v>0</v>
      </c>
      <c r="S20" s="61">
        <f t="shared" si="3"/>
        <v>0</v>
      </c>
      <c r="T20" s="61">
        <f t="shared" si="4"/>
        <v>70</v>
      </c>
      <c r="U20" s="62">
        <f t="shared" si="5"/>
        <v>0</v>
      </c>
      <c r="V20" s="35"/>
      <c r="W20" s="35"/>
      <c r="AB20" s="16"/>
    </row>
    <row r="21" spans="5:28" x14ac:dyDescent="0.2">
      <c r="K21" s="38"/>
      <c r="AB21" s="16"/>
    </row>
    <row r="22" spans="5:28" x14ac:dyDescent="0.2">
      <c r="AB22" s="16"/>
    </row>
    <row r="23" spans="5:28" ht="17" x14ac:dyDescent="0.2">
      <c r="E23" s="8" t="s">
        <v>26</v>
      </c>
      <c r="F23" s="43" t="s">
        <v>16</v>
      </c>
      <c r="G23" s="43" t="s">
        <v>18</v>
      </c>
      <c r="H23" s="43" t="s">
        <v>17</v>
      </c>
      <c r="I23" s="43" t="s">
        <v>19</v>
      </c>
    </row>
    <row r="24" spans="5:28" x14ac:dyDescent="0.2">
      <c r="E24" s="24" t="s">
        <v>23</v>
      </c>
      <c r="F24" s="25">
        <v>250</v>
      </c>
      <c r="G24" s="26">
        <v>70</v>
      </c>
      <c r="H24" s="26">
        <f>G24-(G24*I7)</f>
        <v>70</v>
      </c>
      <c r="I24" s="44">
        <f>F24*H24</f>
        <v>17500</v>
      </c>
    </row>
    <row r="25" spans="5:28" ht="16" thickBot="1" x14ac:dyDescent="0.25">
      <c r="E25" s="66"/>
      <c r="F25" s="67"/>
      <c r="G25" s="67"/>
      <c r="H25" s="67"/>
      <c r="I25" s="68"/>
      <c r="K25" s="38"/>
    </row>
    <row r="26" spans="5:28" ht="15" customHeight="1" thickBot="1" x14ac:dyDescent="0.25">
      <c r="E26" s="53" t="s">
        <v>24</v>
      </c>
      <c r="F26" s="54">
        <v>250</v>
      </c>
      <c r="G26" s="56">
        <v>70</v>
      </c>
      <c r="H26" s="56">
        <f>G26-(G26*I9)</f>
        <v>70</v>
      </c>
      <c r="I26" s="57">
        <f t="shared" ref="I26" si="6">F26*H26</f>
        <v>17500</v>
      </c>
      <c r="L26" s="93" t="s">
        <v>36</v>
      </c>
      <c r="M26" s="94"/>
      <c r="N26" s="94"/>
      <c r="O26" s="95"/>
      <c r="P26" s="58"/>
      <c r="Q26" s="58"/>
      <c r="R26" s="58"/>
      <c r="S26" s="58"/>
      <c r="T26" s="58"/>
      <c r="U26" s="58"/>
      <c r="V26" s="58"/>
      <c r="W26" s="58"/>
    </row>
    <row r="27" spans="5:28" ht="16" thickBot="1" x14ac:dyDescent="0.25">
      <c r="F27" s="46"/>
      <c r="G27" s="47" t="s">
        <v>28</v>
      </c>
      <c r="H27" s="48">
        <f>I27/F28</f>
        <v>70</v>
      </c>
      <c r="I27" s="51">
        <f>SUM(I24:I26)</f>
        <v>35000</v>
      </c>
      <c r="L27" s="96"/>
      <c r="M27" s="97"/>
      <c r="N27" s="97"/>
      <c r="O27" s="98"/>
      <c r="P27" s="58"/>
      <c r="Q27" s="58"/>
      <c r="R27" s="58"/>
      <c r="S27" s="58"/>
      <c r="T27" s="58"/>
      <c r="U27" s="58"/>
      <c r="V27" s="58"/>
      <c r="W27" s="58"/>
    </row>
    <row r="28" spans="5:28" ht="17" customHeight="1" x14ac:dyDescent="0.2">
      <c r="F28" s="52">
        <f>SUM(F24:F26)</f>
        <v>500</v>
      </c>
      <c r="L28" s="96"/>
      <c r="M28" s="97"/>
      <c r="N28" s="97"/>
      <c r="O28" s="98"/>
      <c r="P28" s="58"/>
      <c r="Q28" s="58"/>
      <c r="R28" s="58"/>
      <c r="S28" s="58"/>
      <c r="T28" s="58"/>
      <c r="U28" s="58"/>
      <c r="V28" s="58"/>
      <c r="W28" s="58"/>
    </row>
    <row r="29" spans="5:28" x14ac:dyDescent="0.2">
      <c r="J29" s="38"/>
      <c r="L29" s="96"/>
      <c r="M29" s="97"/>
      <c r="N29" s="97"/>
      <c r="O29" s="98"/>
      <c r="P29" s="58"/>
      <c r="Q29" s="58"/>
      <c r="R29" s="58"/>
      <c r="S29" s="58"/>
      <c r="T29" s="58"/>
      <c r="U29" s="58"/>
      <c r="V29" s="58"/>
      <c r="W29" s="58"/>
    </row>
    <row r="30" spans="5:28" ht="18" thickBot="1" x14ac:dyDescent="0.25">
      <c r="E30" s="8" t="s">
        <v>25</v>
      </c>
      <c r="F30" s="43" t="s">
        <v>16</v>
      </c>
      <c r="G30" s="43" t="s">
        <v>18</v>
      </c>
      <c r="H30" s="43" t="s">
        <v>17</v>
      </c>
      <c r="I30" s="43" t="s">
        <v>19</v>
      </c>
      <c r="J30" s="38"/>
      <c r="L30" s="99"/>
      <c r="M30" s="100"/>
      <c r="N30" s="100"/>
      <c r="O30" s="101"/>
      <c r="P30" s="58"/>
      <c r="Q30" s="58"/>
      <c r="R30" s="58"/>
      <c r="S30" s="58"/>
      <c r="T30" s="58"/>
      <c r="U30" s="58"/>
      <c r="V30" s="58"/>
      <c r="W30" s="58"/>
    </row>
    <row r="31" spans="5:28" ht="18" customHeight="1" x14ac:dyDescent="0.2">
      <c r="E31" s="24" t="s">
        <v>23</v>
      </c>
      <c r="F31" s="25">
        <v>250</v>
      </c>
      <c r="G31" s="26">
        <v>125</v>
      </c>
      <c r="H31" s="26">
        <f>G31-(G31*I12)</f>
        <v>125</v>
      </c>
      <c r="I31" s="44">
        <f>F31*H31</f>
        <v>31250</v>
      </c>
      <c r="L31" s="2"/>
      <c r="N31" s="2"/>
    </row>
    <row r="32" spans="5:28" ht="15" customHeight="1" x14ac:dyDescent="0.2">
      <c r="E32" s="66"/>
      <c r="F32" s="67"/>
      <c r="G32" s="67"/>
      <c r="H32" s="67"/>
      <c r="I32" s="68"/>
      <c r="L32" s="2"/>
      <c r="N32" s="2"/>
    </row>
    <row r="33" spans="5:14" ht="17" customHeight="1" thickBot="1" x14ac:dyDescent="0.25">
      <c r="E33" s="53" t="s">
        <v>24</v>
      </c>
      <c r="F33" s="54">
        <v>250</v>
      </c>
      <c r="G33" s="56">
        <v>125</v>
      </c>
      <c r="H33" s="56">
        <f>G33-(G33*I14)</f>
        <v>125</v>
      </c>
      <c r="I33" s="57">
        <f>F33*H33</f>
        <v>31250</v>
      </c>
      <c r="L33" s="2"/>
      <c r="N33" s="2"/>
    </row>
    <row r="34" spans="5:14" ht="16" thickBot="1" x14ac:dyDescent="0.25">
      <c r="F34" s="46"/>
      <c r="G34" s="47" t="s">
        <v>27</v>
      </c>
      <c r="H34" s="48">
        <f>I34/F35</f>
        <v>125</v>
      </c>
      <c r="I34" s="51">
        <f>SUM(I31:I33)</f>
        <v>62500</v>
      </c>
      <c r="L34" s="2"/>
      <c r="N34" s="2"/>
    </row>
    <row r="35" spans="5:14" ht="17" customHeight="1" x14ac:dyDescent="0.2">
      <c r="F35" s="52">
        <f>SUM(F31:F33)</f>
        <v>500</v>
      </c>
      <c r="L35" s="2"/>
      <c r="N35" s="2"/>
    </row>
    <row r="36" spans="5:14" ht="16" customHeight="1" x14ac:dyDescent="0.2">
      <c r="I36" s="49">
        <f>SUM(I24:I35)</f>
        <v>195000</v>
      </c>
      <c r="J36" s="38"/>
      <c r="L36" s="2"/>
      <c r="N36" s="2"/>
    </row>
    <row r="37" spans="5:14" ht="17" x14ac:dyDescent="0.2">
      <c r="E37" s="8" t="s">
        <v>29</v>
      </c>
      <c r="F37" s="43" t="s">
        <v>16</v>
      </c>
      <c r="G37" s="43" t="s">
        <v>18</v>
      </c>
      <c r="H37" s="43" t="s">
        <v>17</v>
      </c>
      <c r="I37" s="43" t="s">
        <v>19</v>
      </c>
      <c r="L37" s="2"/>
      <c r="N37" s="2"/>
    </row>
    <row r="38" spans="5:14" x14ac:dyDescent="0.2">
      <c r="E38" s="24" t="s">
        <v>30</v>
      </c>
      <c r="F38" s="25">
        <v>250</v>
      </c>
      <c r="G38" s="26">
        <v>100</v>
      </c>
      <c r="H38" s="26">
        <f>G38-(G38*I17)</f>
        <v>100</v>
      </c>
      <c r="I38" s="44">
        <f>F38*H38</f>
        <v>25000</v>
      </c>
      <c r="L38" s="2"/>
      <c r="N38" s="2"/>
    </row>
    <row r="39" spans="5:14" x14ac:dyDescent="0.2">
      <c r="E39" s="30" t="s">
        <v>31</v>
      </c>
      <c r="F39" s="31">
        <v>250</v>
      </c>
      <c r="G39" s="32">
        <v>100</v>
      </c>
      <c r="H39" s="32">
        <f t="shared" ref="H39:H40" si="7">G39-(G39*I18)</f>
        <v>100</v>
      </c>
      <c r="I39" s="45">
        <f t="shared" ref="I39:I40" si="8">F39*H39</f>
        <v>25000</v>
      </c>
      <c r="L39" s="2"/>
      <c r="N39" s="2"/>
    </row>
    <row r="40" spans="5:14" ht="17" customHeight="1" thickBot="1" x14ac:dyDescent="0.25">
      <c r="E40" s="53" t="s">
        <v>32</v>
      </c>
      <c r="F40" s="54">
        <v>250</v>
      </c>
      <c r="G40" s="56">
        <v>100</v>
      </c>
      <c r="H40" s="56">
        <f t="shared" si="7"/>
        <v>100</v>
      </c>
      <c r="I40" s="57">
        <f t="shared" si="8"/>
        <v>25000</v>
      </c>
      <c r="L40" s="2"/>
      <c r="N40" s="2"/>
    </row>
    <row r="41" spans="5:14" ht="16" thickBot="1" x14ac:dyDescent="0.25">
      <c r="F41" s="46"/>
      <c r="G41" s="47" t="s">
        <v>33</v>
      </c>
      <c r="H41" s="48">
        <f>I41/F42</f>
        <v>100</v>
      </c>
      <c r="I41" s="51">
        <f>SUM(I38:I40)</f>
        <v>75000</v>
      </c>
      <c r="L41" s="2"/>
      <c r="N41" s="2"/>
    </row>
    <row r="42" spans="5:14" x14ac:dyDescent="0.2">
      <c r="F42" s="52">
        <f>SUM(F38:F40)</f>
        <v>750</v>
      </c>
      <c r="L42" s="2"/>
      <c r="N42" s="2"/>
    </row>
    <row r="43" spans="5:14" x14ac:dyDescent="0.2">
      <c r="L43" s="2"/>
      <c r="N43" s="2"/>
    </row>
    <row r="44" spans="5:14" x14ac:dyDescent="0.2">
      <c r="J44" s="38"/>
      <c r="L44" s="2"/>
      <c r="N44" s="2"/>
    </row>
    <row r="45" spans="5:14" ht="17" customHeight="1" x14ac:dyDescent="0.2">
      <c r="F45" s="50">
        <f>SUM(F24:F35)</f>
        <v>2000</v>
      </c>
      <c r="G45" s="38"/>
      <c r="H45" s="38"/>
      <c r="I45" s="38"/>
      <c r="J45" s="38"/>
      <c r="L45" s="2"/>
      <c r="N45" s="2"/>
    </row>
    <row r="46" spans="5:14" x14ac:dyDescent="0.2">
      <c r="E46" s="38" t="s">
        <v>10</v>
      </c>
      <c r="F46" s="38"/>
      <c r="G46" s="38"/>
      <c r="H46" s="38"/>
      <c r="I46" s="38"/>
      <c r="J46" s="38"/>
      <c r="L46" s="2"/>
      <c r="N46" s="2"/>
    </row>
    <row r="47" spans="5:14" ht="16" thickBot="1" x14ac:dyDescent="0.25">
      <c r="E47" s="38" t="s">
        <v>11</v>
      </c>
      <c r="L47" s="2"/>
      <c r="N47" s="2"/>
    </row>
    <row r="48" spans="5:14" x14ac:dyDescent="0.2">
      <c r="E48" s="75" t="s">
        <v>34</v>
      </c>
      <c r="F48" s="76"/>
      <c r="G48" s="76"/>
      <c r="H48" s="76"/>
      <c r="I48" s="76"/>
      <c r="J48" s="77"/>
      <c r="L48" s="2"/>
      <c r="N48" s="2"/>
    </row>
    <row r="49" spans="5:10" ht="16" thickBot="1" x14ac:dyDescent="0.25">
      <c r="E49" s="78"/>
      <c r="F49" s="79"/>
      <c r="G49" s="79"/>
      <c r="H49" s="79"/>
      <c r="I49" s="79"/>
      <c r="J49" s="80"/>
    </row>
    <row r="50" spans="5:10" x14ac:dyDescent="0.2"/>
  </sheetData>
  <sheetProtection algorithmName="SHA-512" hashValue="3h2kCu/v7rlKVCtxu7bvmyd6yjLUnJXKb8wZ0fug4h5uC25LXZg7uEJkrN6/jG7CgPzl8ZyXJ99X3RaFNhfHkg==" saltValue="B8RQQxfZaFR6wF8R9an08g==" spinCount="100000" sheet="1" objects="1" scenarios="1"/>
  <mergeCells count="7">
    <mergeCell ref="E48:J49"/>
    <mergeCell ref="E3:L3"/>
    <mergeCell ref="L6:O6"/>
    <mergeCell ref="F6:I6"/>
    <mergeCell ref="F11:I11"/>
    <mergeCell ref="L26:O30"/>
    <mergeCell ref="F16:I16"/>
  </mergeCells>
  <phoneticPr fontId="32" type="noConversion"/>
  <pageMargins left="0.70866141732283472" right="0.70866141732283472" top="0.55118110236220474" bottom="0.55118110236220474" header="0.31496062992125984" footer="0.31496062992125984"/>
  <pageSetup paperSize="9" scale="78" orientation="landscape"/>
  <ignoredErrors>
    <ignoredError sqref="I7" unlocked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kortingen</vt:lpstr>
      <vt:lpstr>kortingen!Afdrukbereik</vt:lpstr>
    </vt:vector>
  </TitlesOfParts>
  <Manager/>
  <Company>BURO-33</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Jean-Marc Pisters</dc:creator>
  <cp:keywords/>
  <dc:description>Alle rechten voorbehouden. © BURO-33, 2018</dc:description>
  <cp:lastModifiedBy>Jean-Marc Pisters</cp:lastModifiedBy>
  <cp:lastPrinted>2014-08-21T09:07:53Z</cp:lastPrinted>
  <dcterms:created xsi:type="dcterms:W3CDTF">2011-07-22T11:26:59Z</dcterms:created>
  <dcterms:modified xsi:type="dcterms:W3CDTF">2024-01-09T12:10:38Z</dcterms:modified>
  <cp:category/>
</cp:coreProperties>
</file>