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autoCompressPictures="0"/>
  <mc:AlternateContent xmlns:mc="http://schemas.openxmlformats.org/markup-compatibility/2006">
    <mc:Choice Requires="x15">
      <x15ac:absPath xmlns:x15ac="http://schemas.microsoft.com/office/spreadsheetml/2010/11/ac" url="/Users/jmpisters/Dropbox/Light2020/Gem. Wijdemeren/OVL 2024-2028/NvI/V2/"/>
    </mc:Choice>
  </mc:AlternateContent>
  <xr:revisionPtr revIDLastSave="0" documentId="13_ncr:1_{02A7A855-3529-994A-B364-CC7A7AAC054E}" xr6:coauthVersionLast="47" xr6:coauthVersionMax="47" xr10:uidLastSave="{00000000-0000-0000-0000-000000000000}"/>
  <workbookProtection workbookAlgorithmName="SHA-512" workbookHashValue="LZ1blRBGFwzMB7tfilSdM06GPRP58VrnJ554axL6NsfP00Sy6lCQVZIcc2hZWw7c8xViI68gDREl1W+0IUpILg==" workbookSaltValue="sjIpno44MCLTRZiR0st2QA==" workbookSpinCount="100000" lockStructure="1"/>
  <bookViews>
    <workbookView xWindow="13880" yWindow="500" windowWidth="30060" windowHeight="25560" xr2:uid="{00000000-000D-0000-FFFF-FFFF00000000}"/>
  </bookViews>
  <sheets>
    <sheet name="kortingen" sheetId="2" r:id="rId1"/>
  </sheets>
  <definedNames>
    <definedName name="_xlnm.Print_Area" localSheetId="0">kortingen!$D$1:$X$25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2" i="2" l="1"/>
  <c r="P22" i="2"/>
  <c r="Q22" i="2" s="1"/>
  <c r="P23" i="2"/>
  <c r="Q23" i="2" s="1"/>
  <c r="P7" i="2"/>
  <c r="Q7" i="2" s="1"/>
  <c r="P8" i="2"/>
  <c r="Q8" i="2" s="1"/>
  <c r="P9" i="2"/>
  <c r="Q9" i="2"/>
  <c r="P10" i="2"/>
  <c r="Q10" i="2" s="1"/>
  <c r="P11" i="2"/>
  <c r="Q11" i="2" s="1"/>
  <c r="P12" i="2"/>
  <c r="Q12" i="2" s="1"/>
  <c r="P13" i="2"/>
  <c r="Q13" i="2" s="1"/>
  <c r="P14" i="2"/>
  <c r="Q14" i="2" s="1"/>
  <c r="P15" i="2"/>
  <c r="Q15" i="2"/>
  <c r="P16" i="2"/>
  <c r="Q16" i="2"/>
  <c r="P17" i="2"/>
  <c r="Q17" i="2" s="1"/>
  <c r="P18" i="2"/>
  <c r="Q18" i="2" s="1"/>
  <c r="P19" i="2"/>
  <c r="Q19" i="2" s="1"/>
  <c r="P20" i="2"/>
  <c r="Q20" i="2" s="1"/>
  <c r="P21" i="2"/>
  <c r="Q21" i="2" s="1"/>
  <c r="P6" i="2"/>
  <c r="F45" i="2"/>
  <c r="N10" i="2"/>
  <c r="N11" i="2" s="1"/>
  <c r="N13" i="2" s="1"/>
  <c r="N18" i="2"/>
  <c r="Q6" i="2" l="1"/>
  <c r="S6" i="2" s="1"/>
  <c r="R7" i="2"/>
  <c r="S7" i="2"/>
  <c r="S10" i="2"/>
  <c r="R10" i="2"/>
  <c r="R17" i="2"/>
  <c r="S17" i="2"/>
  <c r="S11" i="2"/>
  <c r="R11" i="2"/>
  <c r="S23" i="2"/>
  <c r="R23" i="2"/>
  <c r="T23" i="2" s="1"/>
  <c r="U23" i="2" s="1"/>
  <c r="I23" i="2" s="1"/>
  <c r="R19" i="2"/>
  <c r="S19" i="2"/>
  <c r="T19" i="2" s="1"/>
  <c r="U19" i="2" s="1"/>
  <c r="I19" i="2" s="1"/>
  <c r="S14" i="2"/>
  <c r="R14" i="2"/>
  <c r="S13" i="2"/>
  <c r="R13" i="2"/>
  <c r="S15" i="2"/>
  <c r="R15" i="2"/>
  <c r="T15" i="2" s="1"/>
  <c r="U15" i="2" s="1"/>
  <c r="I15" i="2" s="1"/>
  <c r="S18" i="2"/>
  <c r="R18" i="2"/>
  <c r="S12" i="2"/>
  <c r="R12" i="2"/>
  <c r="S9" i="2"/>
  <c r="R9" i="2"/>
  <c r="R21" i="2"/>
  <c r="S21" i="2"/>
  <c r="S20" i="2"/>
  <c r="R20" i="2"/>
  <c r="S16" i="2"/>
  <c r="R16" i="2"/>
  <c r="S22" i="2"/>
  <c r="R22" i="2"/>
  <c r="R8" i="2"/>
  <c r="S8" i="2"/>
  <c r="N14" i="2"/>
  <c r="N15" i="2" s="1"/>
  <c r="N19" i="2" s="1"/>
  <c r="N20" i="2" s="1"/>
  <c r="T22" i="2" l="1"/>
  <c r="U22" i="2" s="1"/>
  <c r="R6" i="2"/>
  <c r="T6" i="2" s="1"/>
  <c r="U6" i="2" s="1"/>
  <c r="I6" i="2" s="1"/>
  <c r="H26" i="2" s="1"/>
  <c r="I26" i="2" s="1"/>
  <c r="T16" i="2"/>
  <c r="U16" i="2" s="1"/>
  <c r="I16" i="2" s="1"/>
  <c r="T14" i="2"/>
  <c r="U14" i="2" s="1"/>
  <c r="I14" i="2" s="1"/>
  <c r="H34" i="2" s="1"/>
  <c r="I34" i="2" s="1"/>
  <c r="T20" i="2"/>
  <c r="U20" i="2" s="1"/>
  <c r="I20" i="2" s="1"/>
  <c r="H40" i="2" s="1"/>
  <c r="I40" i="2" s="1"/>
  <c r="T9" i="2"/>
  <c r="U9" i="2" s="1"/>
  <c r="I9" i="2" s="1"/>
  <c r="H29" i="2" s="1"/>
  <c r="I29" i="2" s="1"/>
  <c r="H36" i="2"/>
  <c r="I36" i="2" s="1"/>
  <c r="H35" i="2"/>
  <c r="I35" i="2" s="1"/>
  <c r="H43" i="2"/>
  <c r="I43" i="2" s="1"/>
  <c r="H42" i="2"/>
  <c r="I42" i="2" s="1"/>
  <c r="H39" i="2"/>
  <c r="I39" i="2" s="1"/>
  <c r="T21" i="2"/>
  <c r="U21" i="2" s="1"/>
  <c r="I21" i="2" s="1"/>
  <c r="T10" i="2"/>
  <c r="U10" i="2" s="1"/>
  <c r="I10" i="2" s="1"/>
  <c r="T7" i="2"/>
  <c r="U7" i="2" s="1"/>
  <c r="I7" i="2" s="1"/>
  <c r="T13" i="2"/>
  <c r="U13" i="2" s="1"/>
  <c r="I13" i="2" s="1"/>
  <c r="T17" i="2"/>
  <c r="U17" i="2" s="1"/>
  <c r="I17" i="2" s="1"/>
  <c r="T18" i="2"/>
  <c r="U18" i="2" s="1"/>
  <c r="I18" i="2" s="1"/>
  <c r="T8" i="2"/>
  <c r="U8" i="2" s="1"/>
  <c r="I8" i="2" s="1"/>
  <c r="T12" i="2"/>
  <c r="U12" i="2" s="1"/>
  <c r="I12" i="2" s="1"/>
  <c r="T11" i="2"/>
  <c r="U11" i="2" s="1"/>
  <c r="I11" i="2" s="1"/>
  <c r="H28" i="2" l="1"/>
  <c r="I28" i="2" s="1"/>
  <c r="H30" i="2"/>
  <c r="I30" i="2" s="1"/>
  <c r="H33" i="2"/>
  <c r="I33" i="2" s="1"/>
  <c r="H32" i="2"/>
  <c r="I32" i="2" s="1"/>
  <c r="H41" i="2"/>
  <c r="I41" i="2" s="1"/>
  <c r="H37" i="2"/>
  <c r="I37" i="2" s="1"/>
  <c r="H38" i="2"/>
  <c r="I38" i="2" s="1"/>
  <c r="H27" i="2"/>
  <c r="I27" i="2" s="1"/>
  <c r="H31" i="2"/>
  <c r="I31" i="2" s="1"/>
  <c r="I44" i="2" l="1"/>
  <c r="H44" i="2" s="1"/>
</calcChain>
</file>

<file path=xl/sharedStrings.xml><?xml version="1.0" encoding="utf-8"?>
<sst xmlns="http://schemas.openxmlformats.org/spreadsheetml/2006/main" count="65" uniqueCount="45">
  <si>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</si>
  <si>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</si>
  <si>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</si>
  <si>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</si>
  <si>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</si>
  <si>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</si>
  <si>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</si>
  <si>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</si>
  <si>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</si>
  <si>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</si>
  <si>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</si>
  <si>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</si>
  <si>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</si>
  <si>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</si>
  <si>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ARMATUREN</t>
  </si>
  <si>
    <t>Prijs in RAW inschrijfstaat</t>
  </si>
  <si>
    <t>Korting bij leverancier</t>
  </si>
  <si>
    <r>
      <rPr>
        <b/>
        <u/>
        <sz val="10"/>
        <rFont val="Calibri"/>
        <family val="2"/>
      </rPr>
      <t>LIGHTWELL</t>
    </r>
  </si>
  <si>
    <r>
      <rPr>
        <b/>
        <u/>
        <sz val="10"/>
        <rFont val="Calibri"/>
        <family val="2"/>
      </rPr>
      <t>SCHREDER</t>
    </r>
  </si>
  <si>
    <r>
      <rPr>
        <b/>
        <u/>
        <sz val="10"/>
        <rFont val="Calibri"/>
        <family val="2"/>
      </rPr>
      <t>SUSTAINDER</t>
    </r>
  </si>
  <si>
    <r>
      <rPr>
        <b/>
        <u/>
        <sz val="10"/>
        <rFont val="Calibri"/>
        <family val="2"/>
      </rPr>
      <t>ORANGE LIGHTING</t>
    </r>
  </si>
  <si>
    <r>
      <rPr>
        <b/>
        <u/>
        <sz val="10"/>
        <rFont val="Calibri"/>
        <family val="2"/>
      </rPr>
      <t>MAAS &amp; HAGOORT -LUG</t>
    </r>
  </si>
  <si>
    <r>
      <rPr>
        <b/>
        <u/>
        <sz val="10"/>
        <rFont val="Calibri"/>
        <family val="2"/>
      </rPr>
      <t>DE NOOD</t>
    </r>
  </si>
  <si>
    <r>
      <rPr>
        <b/>
        <u/>
        <sz val="10"/>
        <rFont val="Calibri"/>
        <family val="2"/>
      </rPr>
      <t>MIKANA</t>
    </r>
  </si>
  <si>
    <r>
      <rPr>
        <b/>
        <u/>
        <sz val="10"/>
        <rFont val="Calibri"/>
        <family val="2"/>
      </rPr>
      <t>NEDELKO</t>
    </r>
  </si>
  <si>
    <r>
      <rPr>
        <b/>
        <u/>
        <sz val="10"/>
        <rFont val="Calibri"/>
        <family val="2"/>
      </rPr>
      <t>MODERNISTA</t>
    </r>
  </si>
  <si>
    <r>
      <rPr>
        <b/>
        <u/>
        <sz val="10"/>
        <rFont val="Calibri"/>
        <family val="2"/>
      </rPr>
      <t>ECLATEC</t>
    </r>
  </si>
  <si>
    <r>
      <rPr>
        <b/>
        <u/>
        <sz val="10"/>
        <rFont val="Calibri"/>
        <family val="2"/>
      </rPr>
      <t>FAGERHULT</t>
    </r>
  </si>
  <si>
    <r>
      <rPr>
        <b/>
        <u/>
        <sz val="10"/>
        <rFont val="Calibri"/>
        <family val="2"/>
      </rPr>
      <t>INDUSTRIA LIGHTING</t>
    </r>
  </si>
  <si>
    <r>
      <rPr>
        <b/>
        <u/>
        <sz val="10"/>
        <rFont val="Calibri"/>
        <family val="2"/>
      </rPr>
      <t>INNOLUMIS</t>
    </r>
  </si>
  <si>
    <t>LIGHTRONICS OVERIG</t>
  </si>
  <si>
    <r>
      <rPr>
        <b/>
        <u/>
        <sz val="10"/>
        <rFont val="Calibri"/>
        <family val="2"/>
      </rPr>
      <t>SIGNIFY (PHILIPS)</t>
    </r>
    <r>
      <rPr>
        <b/>
        <sz val="10"/>
        <rFont val="Calibri"/>
        <family val="2"/>
      </rPr>
      <t xml:space="preserve"> VRG 71</t>
    </r>
  </si>
  <si>
    <r>
      <rPr>
        <b/>
        <u/>
        <sz val="10"/>
        <rFont val="Calibri"/>
        <family val="2"/>
      </rPr>
      <t>SIGNIFY (PHILIPS)</t>
    </r>
    <r>
      <rPr>
        <b/>
        <sz val="10"/>
        <rFont val="Calibri"/>
        <family val="2"/>
      </rPr>
      <t xml:space="preserve"> VRG 72</t>
    </r>
    <r>
      <rPr>
        <sz val="12"/>
        <color theme="1"/>
        <rFont val="Calibri"/>
        <family val="2"/>
        <scheme val="minor"/>
      </rPr>
      <t/>
    </r>
  </si>
  <si>
    <t>LIGHTRONICS</t>
  </si>
  <si>
    <t>SCHREDER DECORATIEF</t>
  </si>
  <si>
    <t xml:space="preserve">Aantal </t>
  </si>
  <si>
    <t>Netto Prijs</t>
  </si>
  <si>
    <t>Brutto Prijs</t>
  </si>
  <si>
    <t>Totaal</t>
  </si>
  <si>
    <t>In te vullen in post 40 31 10</t>
  </si>
  <si>
    <t xml:space="preserve">Inschrijver dient in onderstaande tabel de kortingspercentages in te vullen die gedurende de contractperiode gehanteerd worden. Deze netto in te vullen bedragen dienen overeen te komen met de ingevulde bedragen uit post 40 31 10 uit de RAW-raamovereenkomst. Mocht dit niet met elkaar overeenkomen, kan opdrachtgever overgaan tot uitsluiting. </t>
  </si>
  <si>
    <t>Rekenvoorbeeld Armaturen</t>
  </si>
  <si>
    <t>Kortingspercentage in kolom I 6-23</t>
  </si>
  <si>
    <t xml:space="preserve">NB: de definitieve armatuur keuze wordt in de contractperiode vastgesteld. </t>
  </si>
  <si>
    <r>
      <rPr>
        <b/>
        <sz val="14"/>
        <color rgb="FFFF0000"/>
        <rFont val="Calibri (Hoofdtekst)"/>
      </rPr>
      <t>Invul instructie:</t>
    </r>
    <r>
      <rPr>
        <sz val="14"/>
        <color theme="1"/>
        <rFont val="Calibri"/>
        <family val="2"/>
        <scheme val="minor"/>
      </rPr>
      <t xml:space="preserve">
Tabel rekend automatisch door uw korting bij leverancier en de toeslagen zoals Handelingskosten en Winst en Risico in te vullen in kolom F - G - H 6 t/m 23 
De uitkomst in </t>
    </r>
    <r>
      <rPr>
        <b/>
        <sz val="14"/>
        <color theme="1"/>
        <rFont val="Calibri"/>
        <family val="2"/>
        <scheme val="minor"/>
      </rPr>
      <t>CEL H44</t>
    </r>
    <r>
      <rPr>
        <sz val="14"/>
        <color theme="1"/>
        <rFont val="Calibri"/>
        <family val="2"/>
        <scheme val="minor"/>
      </rPr>
      <t xml:space="preserve"> dient u in te vullen bij post 40 31 10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</si>
</sst>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43"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b/>
      <u/>
      <sz val="10"/>
      <name val="Calibri"/>
      <family val="2"/>
    </font>
    <font>
      <sz val="8"/>
      <name val="Calibri"/>
      <family val="2"/>
      <scheme val="minor"/>
    </font>
    <font>
      <sz val="11"/>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name val="Calibri"/>
      <family val="2"/>
      <scheme val="minor"/>
    </font>
    <font>
      <sz val="14"/>
      <color theme="1"/>
      <name val="Calibri"/>
      <family val="2"/>
      <scheme val="minor"/>
    </font>
    <font>
      <b/>
      <sz val="14"/>
      <color rgb="FFFF0000"/>
      <name val="Calibri (Hoofdtekst)"/>
    </font>
    <font>
      <b/>
      <sz val="14"/>
      <color theme="1"/>
      <name val="Calibri"/>
      <family val="2"/>
      <scheme val="minor"/>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6"/>
        <bgColor indexed="64"/>
      </patternFill>
    </fill>
    <fill>
      <patternFill patternType="solid">
        <fgColor rgb="FF00B0F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5" tint="0.3999755851924192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5">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16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cellStyleXfs>
  <cellXfs count="150">
    <xf numFmtId="0" fontId="0" fillId="0" borderId="0" xfId="0"/>
    <xf numFmtId="0" fontId="23" fillId="0" borderId="0" xfId="0" applyFont="1" applyProtection="1">
      <protection hidden="1"/>
    </xf>
    <xf numFmtId="0" fontId="24" fillId="0" borderId="0" xfId="0" applyFont="1" applyProtection="1">
      <protection hidden="1"/>
    </xf>
    <xf numFmtId="0" fontId="0" fillId="0" borderId="0" xfId="0" applyProtection="1">
      <protection hidden="1"/>
    </xf>
    <xf numFmtId="44" fontId="24" fillId="0" borderId="0" xfId="43" applyFont="1" applyProtection="1">
      <protection hidden="1"/>
    </xf>
    <xf numFmtId="0" fontId="25" fillId="0" borderId="0" xfId="0" applyFont="1" applyProtection="1">
      <protection hidden="1"/>
    </xf>
    <xf numFmtId="0" fontId="4" fillId="0" borderId="0" xfId="0" applyFont="1" applyAlignment="1" applyProtection="1">
      <alignment horizontal="center" wrapText="1"/>
      <protection hidden="1"/>
    </xf>
    <xf numFmtId="0" fontId="25" fillId="0" borderId="0" xfId="0" applyFont="1" applyAlignment="1" applyProtection="1">
      <alignment horizontal="center" wrapText="1"/>
      <protection hidden="1"/>
    </xf>
    <xf numFmtId="0" fontId="31" fillId="0" borderId="10" xfId="0" applyFont="1" applyBorder="1" applyAlignment="1" applyProtection="1">
      <alignment horizontal="center" vertical="center" wrapText="1"/>
      <protection hidden="1"/>
    </xf>
    <xf numFmtId="0" fontId="3" fillId="0" borderId="10" xfId="0" applyFont="1" applyBorder="1" applyAlignment="1" applyProtection="1">
      <alignment horizontal="center" wrapText="1"/>
      <protection hidden="1"/>
    </xf>
    <xf numFmtId="0" fontId="5" fillId="0" borderId="10" xfId="0" applyFont="1" applyBorder="1" applyAlignment="1" applyProtection="1">
      <alignment horizontal="center" wrapText="1"/>
      <protection hidden="1"/>
    </xf>
    <xf numFmtId="0" fontId="30" fillId="0" borderId="10" xfId="0" applyFont="1" applyBorder="1" applyAlignment="1" applyProtection="1">
      <alignment horizontal="center" wrapText="1"/>
      <protection hidden="1"/>
    </xf>
    <xf numFmtId="0" fontId="0" fillId="40" borderId="11" xfId="0" applyFill="1" applyBorder="1" applyAlignment="1" applyProtection="1">
      <alignment horizontal="left" vertical="center"/>
      <protection hidden="1"/>
    </xf>
    <xf numFmtId="0" fontId="0" fillId="40" borderId="11" xfId="0" applyFill="1" applyBorder="1" applyAlignment="1" applyProtection="1">
      <alignment horizontal="center" vertical="center"/>
      <protection hidden="1"/>
    </xf>
    <xf numFmtId="44" fontId="0" fillId="40" borderId="11" xfId="43" applyFont="1" applyFill="1" applyBorder="1" applyAlignment="1" applyProtection="1">
      <alignment horizontal="center" vertical="center"/>
      <protection hidden="1"/>
    </xf>
    <xf numFmtId="0" fontId="33" fillId="41" borderId="11" xfId="0" applyFont="1" applyFill="1" applyBorder="1" applyAlignment="1" applyProtection="1">
      <alignment horizontal="left" vertical="center"/>
      <protection hidden="1"/>
    </xf>
    <xf numFmtId="0" fontId="35" fillId="41" borderId="11" xfId="0" applyFont="1" applyFill="1" applyBorder="1" applyAlignment="1" applyProtection="1">
      <alignment horizontal="center" vertical="center"/>
      <protection hidden="1"/>
    </xf>
    <xf numFmtId="44" fontId="35" fillId="41" borderId="11" xfId="43" applyFont="1" applyFill="1" applyBorder="1" applyAlignment="1" applyProtection="1">
      <alignment horizontal="center" vertical="center"/>
      <protection hidden="1"/>
    </xf>
    <xf numFmtId="0" fontId="26" fillId="35" borderId="19" xfId="0" applyFont="1" applyFill="1" applyBorder="1" applyProtection="1">
      <protection hidden="1"/>
    </xf>
    <xf numFmtId="0" fontId="27" fillId="35" borderId="0" xfId="0" applyFont="1" applyFill="1" applyAlignment="1" applyProtection="1">
      <alignment horizontal="center"/>
      <protection hidden="1"/>
    </xf>
    <xf numFmtId="44" fontId="27" fillId="35" borderId="0" xfId="43" applyFont="1" applyFill="1" applyBorder="1" applyProtection="1">
      <protection hidden="1"/>
    </xf>
    <xf numFmtId="0" fontId="32" fillId="0" borderId="0" xfId="0" applyFont="1" applyAlignment="1" applyProtection="1">
      <alignment horizontal="left" vertical="top" wrapText="1"/>
      <protection hidden="1"/>
    </xf>
    <xf numFmtId="0" fontId="27" fillId="35" borderId="19" xfId="0" applyFont="1" applyFill="1" applyBorder="1" applyAlignment="1" applyProtection="1">
      <alignment horizontal="right"/>
      <protection hidden="1"/>
    </xf>
    <xf numFmtId="9" fontId="27" fillId="35" borderId="0" xfId="44" applyFont="1" applyFill="1" applyBorder="1" applyAlignment="1" applyProtection="1">
      <alignment horizontal="center"/>
      <protection hidden="1"/>
    </xf>
    <xf numFmtId="0" fontId="0" fillId="33" borderId="11" xfId="0" applyFill="1" applyBorder="1" applyAlignment="1" applyProtection="1">
      <alignment horizontal="left" vertical="center"/>
      <protection hidden="1"/>
    </xf>
    <xf numFmtId="0" fontId="0" fillId="33" borderId="11" xfId="0" applyFill="1" applyBorder="1" applyAlignment="1" applyProtection="1">
      <alignment horizontal="center" vertical="center"/>
      <protection hidden="1"/>
    </xf>
    <xf numFmtId="44" fontId="0" fillId="33" borderId="11" xfId="43" applyFont="1" applyFill="1" applyBorder="1" applyAlignment="1" applyProtection="1">
      <alignment horizontal="center" vertical="center"/>
      <protection hidden="1"/>
    </xf>
    <xf numFmtId="0" fontId="27" fillId="35" borderId="19" xfId="0" applyFont="1" applyFill="1" applyBorder="1" applyAlignment="1" applyProtection="1">
      <alignment horizontal="left"/>
      <protection hidden="1"/>
    </xf>
    <xf numFmtId="0" fontId="33" fillId="33" borderId="11" xfId="0" applyFont="1" applyFill="1" applyBorder="1" applyAlignment="1" applyProtection="1">
      <alignment horizontal="left" vertical="center"/>
      <protection hidden="1"/>
    </xf>
    <xf numFmtId="0" fontId="35" fillId="33" borderId="11" xfId="0" applyFont="1" applyFill="1" applyBorder="1" applyAlignment="1" applyProtection="1">
      <alignment horizontal="center" vertical="center"/>
      <protection hidden="1"/>
    </xf>
    <xf numFmtId="44" fontId="35" fillId="33" borderId="11" xfId="43" applyFont="1" applyFill="1" applyBorder="1" applyAlignment="1" applyProtection="1">
      <alignment horizontal="center" vertical="center"/>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0" fillId="43" borderId="11" xfId="0" applyFill="1" applyBorder="1" applyAlignment="1" applyProtection="1">
      <alignment horizontal="left" vertical="center"/>
      <protection hidden="1"/>
    </xf>
    <xf numFmtId="0" fontId="0" fillId="43" borderId="11" xfId="0" applyFill="1" applyBorder="1" applyAlignment="1" applyProtection="1">
      <alignment horizontal="center" vertical="center"/>
      <protection hidden="1"/>
    </xf>
    <xf numFmtId="44" fontId="0" fillId="43" borderId="11" xfId="43" applyFont="1" applyFill="1" applyBorder="1" applyAlignment="1" applyProtection="1">
      <alignment horizontal="center" vertical="center"/>
      <protection hidden="1"/>
    </xf>
    <xf numFmtId="0" fontId="28" fillId="35" borderId="19" xfId="0" applyFont="1" applyFill="1" applyBorder="1" applyAlignment="1" applyProtection="1">
      <alignment horizontal="left"/>
      <protection hidden="1"/>
    </xf>
    <xf numFmtId="9" fontId="6" fillId="35" borderId="0" xfId="44" applyFont="1" applyFill="1" applyBorder="1" applyAlignment="1" applyProtection="1">
      <alignment horizontal="center"/>
      <protection hidden="1"/>
    </xf>
    <xf numFmtId="44" fontId="6" fillId="35" borderId="0" xfId="43" applyFont="1" applyFill="1" applyBorder="1" applyProtection="1">
      <protection hidden="1"/>
    </xf>
    <xf numFmtId="0" fontId="0" fillId="37" borderId="11" xfId="0" applyFill="1" applyBorder="1" applyAlignment="1" applyProtection="1">
      <alignment horizontal="left" vertical="center"/>
      <protection hidden="1"/>
    </xf>
    <xf numFmtId="0" fontId="0" fillId="37" borderId="11" xfId="0" applyFill="1" applyBorder="1" applyAlignment="1" applyProtection="1">
      <alignment horizontal="center" vertical="center"/>
      <protection hidden="1"/>
    </xf>
    <xf numFmtId="44" fontId="0" fillId="37" borderId="11" xfId="43" applyFont="1" applyFill="1" applyBorder="1" applyAlignment="1" applyProtection="1">
      <alignment horizontal="center" vertical="center"/>
      <protection hidden="1"/>
    </xf>
    <xf numFmtId="0" fontId="19" fillId="35" borderId="19" xfId="0" applyFont="1" applyFill="1" applyBorder="1" applyAlignment="1" applyProtection="1">
      <alignment horizontal="right"/>
      <protection hidden="1"/>
    </xf>
    <xf numFmtId="165" fontId="19" fillId="35" borderId="0" xfId="44" applyNumberFormat="1" applyFont="1" applyFill="1" applyBorder="1" applyAlignment="1" applyProtection="1">
      <alignment horizontal="center"/>
      <protection hidden="1"/>
    </xf>
    <xf numFmtId="44" fontId="19" fillId="35" borderId="0" xfId="43" applyFont="1" applyFill="1" applyBorder="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44" fontId="0" fillId="38" borderId="11" xfId="43" applyFont="1" applyFill="1" applyBorder="1" applyAlignment="1" applyProtection="1">
      <alignment horizontal="center" vertical="center"/>
      <protection hidden="1"/>
    </xf>
    <xf numFmtId="0" fontId="0" fillId="39" borderId="11" xfId="0" applyFill="1" applyBorder="1" applyAlignment="1" applyProtection="1">
      <alignment horizontal="left" vertical="center"/>
      <protection hidden="1"/>
    </xf>
    <xf numFmtId="0" fontId="0" fillId="39" borderId="11" xfId="0" applyFill="1" applyBorder="1" applyAlignment="1" applyProtection="1">
      <alignment horizontal="center" vertical="center"/>
      <protection hidden="1"/>
    </xf>
    <xf numFmtId="44" fontId="0" fillId="39" borderId="11" xfId="43" applyFont="1" applyFill="1" applyBorder="1" applyAlignment="1" applyProtection="1">
      <alignment horizontal="center" vertical="center"/>
      <protection hidden="1"/>
    </xf>
    <xf numFmtId="0" fontId="19" fillId="35" borderId="0" xfId="0" applyFont="1" applyFill="1" applyAlignment="1" applyProtection="1">
      <alignment horizontal="center"/>
      <protection hidden="1"/>
    </xf>
    <xf numFmtId="0" fontId="0" fillId="42" borderId="11" xfId="0" applyFill="1" applyBorder="1" applyAlignment="1" applyProtection="1">
      <alignment horizontal="left" vertical="center"/>
      <protection hidden="1"/>
    </xf>
    <xf numFmtId="0" fontId="0" fillId="42" borderId="11" xfId="0" applyFill="1" applyBorder="1" applyAlignment="1" applyProtection="1">
      <alignment horizontal="center" vertical="center"/>
      <protection hidden="1"/>
    </xf>
    <xf numFmtId="44" fontId="0" fillId="42" borderId="11" xfId="43" applyFont="1" applyFill="1" applyBorder="1" applyAlignment="1" applyProtection="1">
      <alignment horizontal="center" vertical="center"/>
      <protection hidden="1"/>
    </xf>
    <xf numFmtId="0" fontId="6" fillId="35" borderId="19" xfId="0" applyFont="1" applyFill="1" applyBorder="1" applyProtection="1">
      <protection hidden="1"/>
    </xf>
    <xf numFmtId="0" fontId="6" fillId="35" borderId="0" xfId="0" applyFont="1" applyFill="1" applyProtection="1">
      <protection hidden="1"/>
    </xf>
    <xf numFmtId="0" fontId="6" fillId="35" borderId="19" xfId="0" applyFont="1" applyFill="1" applyBorder="1" applyAlignment="1" applyProtection="1">
      <alignment horizontal="left"/>
      <protection hidden="1"/>
    </xf>
    <xf numFmtId="0" fontId="0" fillId="41" borderId="11" xfId="0" applyFill="1" applyBorder="1" applyAlignment="1" applyProtection="1">
      <alignment horizontal="left" vertical="center"/>
      <protection hidden="1"/>
    </xf>
    <xf numFmtId="0" fontId="0" fillId="41" borderId="11" xfId="0" applyFill="1" applyBorder="1" applyAlignment="1" applyProtection="1">
      <alignment horizontal="center" vertical="center"/>
      <protection hidden="1"/>
    </xf>
    <xf numFmtId="44" fontId="0" fillId="41" borderId="11" xfId="43" applyFont="1" applyFill="1" applyBorder="1" applyAlignment="1" applyProtection="1">
      <alignment horizontal="center" vertical="center"/>
      <protection hidden="1"/>
    </xf>
    <xf numFmtId="0" fontId="6" fillId="35" borderId="19" xfId="0" applyFont="1" applyFill="1" applyBorder="1" applyAlignment="1" applyProtection="1">
      <alignment horizontal="right"/>
      <protection hidden="1"/>
    </xf>
    <xf numFmtId="0" fontId="0" fillId="46" borderId="11" xfId="0" applyFill="1" applyBorder="1" applyAlignment="1" applyProtection="1">
      <alignment horizontal="left" vertical="center"/>
      <protection hidden="1"/>
    </xf>
    <xf numFmtId="0" fontId="0" fillId="46" borderId="11" xfId="0" applyFill="1" applyBorder="1" applyAlignment="1" applyProtection="1">
      <alignment horizontal="center" vertical="center"/>
      <protection hidden="1"/>
    </xf>
    <xf numFmtId="44" fontId="0" fillId="46" borderId="11" xfId="43" applyFont="1" applyFill="1" applyBorder="1" applyAlignment="1" applyProtection="1">
      <alignment horizontal="center" vertical="center"/>
      <protection hidden="1"/>
    </xf>
    <xf numFmtId="0" fontId="0" fillId="47" borderId="11" xfId="0" applyFill="1" applyBorder="1" applyAlignment="1" applyProtection="1">
      <alignment horizontal="left" vertical="center"/>
      <protection hidden="1"/>
    </xf>
    <xf numFmtId="0" fontId="0" fillId="47" borderId="11" xfId="0" applyFill="1" applyBorder="1" applyAlignment="1" applyProtection="1">
      <alignment horizontal="center" vertical="center"/>
      <protection hidden="1"/>
    </xf>
    <xf numFmtId="44" fontId="0" fillId="47" borderId="11" xfId="43" applyFont="1" applyFill="1" applyBorder="1" applyAlignment="1" applyProtection="1">
      <alignment horizontal="center" vertical="center"/>
      <protection hidden="1"/>
    </xf>
    <xf numFmtId="0" fontId="29" fillId="0" borderId="0" xfId="0" applyFont="1" applyProtection="1">
      <protection hidden="1"/>
    </xf>
    <xf numFmtId="0" fontId="21" fillId="35" borderId="15" xfId="0" applyFont="1" applyFill="1" applyBorder="1" applyAlignment="1" applyProtection="1">
      <alignment horizontal="left"/>
      <protection hidden="1"/>
    </xf>
    <xf numFmtId="0" fontId="21" fillId="35" borderId="16" xfId="0" applyFont="1" applyFill="1" applyBorder="1" applyProtection="1">
      <protection hidden="1"/>
    </xf>
    <xf numFmtId="164" fontId="21" fillId="38" borderId="18" xfId="42" applyFont="1" applyFill="1" applyBorder="1" applyAlignment="1" applyProtection="1">
      <alignment horizontal="center" vertical="center"/>
      <protection hidden="1"/>
    </xf>
    <xf numFmtId="0" fontId="0" fillId="45" borderId="11" xfId="0" applyFill="1" applyBorder="1" applyAlignment="1" applyProtection="1">
      <alignment horizontal="left" vertical="center"/>
      <protection hidden="1"/>
    </xf>
    <xf numFmtId="0" fontId="0" fillId="45" borderId="11" xfId="0" applyFill="1" applyBorder="1" applyAlignment="1" applyProtection="1">
      <alignment horizontal="center" vertical="center"/>
      <protection hidden="1"/>
    </xf>
    <xf numFmtId="44" fontId="0" fillId="45" borderId="11" xfId="43" applyFont="1" applyFill="1" applyBorder="1" applyAlignment="1" applyProtection="1">
      <alignment horizontal="center" vertical="center"/>
      <protection hidden="1"/>
    </xf>
    <xf numFmtId="0" fontId="0" fillId="0" borderId="10" xfId="0" applyBorder="1" applyAlignment="1" applyProtection="1">
      <alignment horizontal="center"/>
      <protection hidden="1"/>
    </xf>
    <xf numFmtId="44" fontId="0" fillId="40" borderId="10" xfId="43" applyFont="1" applyFill="1" applyBorder="1" applyAlignment="1" applyProtection="1">
      <alignment horizontal="center" vertical="center"/>
      <protection hidden="1"/>
    </xf>
    <xf numFmtId="44" fontId="35" fillId="41" borderId="10" xfId="43" applyFont="1" applyFill="1" applyBorder="1" applyAlignment="1" applyProtection="1">
      <alignment horizontal="center" vertical="center"/>
      <protection hidden="1"/>
    </xf>
    <xf numFmtId="44" fontId="0" fillId="33" borderId="10" xfId="43" applyFont="1" applyFill="1" applyBorder="1" applyAlignment="1" applyProtection="1">
      <alignment horizontal="center" vertical="center"/>
      <protection hidden="1"/>
    </xf>
    <xf numFmtId="44" fontId="35" fillId="33"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44" fontId="0" fillId="43" borderId="10" xfId="43" applyFont="1" applyFill="1" applyBorder="1" applyAlignment="1" applyProtection="1">
      <alignment horizontal="center" vertical="center"/>
      <protection hidden="1"/>
    </xf>
    <xf numFmtId="44" fontId="0" fillId="37" borderId="10"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44" fontId="0" fillId="39" borderId="10" xfId="43" applyFont="1" applyFill="1" applyBorder="1" applyAlignment="1" applyProtection="1">
      <alignment horizontal="center" vertical="center"/>
      <protection hidden="1"/>
    </xf>
    <xf numFmtId="44" fontId="0" fillId="42" borderId="10" xfId="43" applyFont="1" applyFill="1" applyBorder="1" applyAlignment="1" applyProtection="1">
      <alignment horizontal="center" vertical="center"/>
      <protection hidden="1"/>
    </xf>
    <xf numFmtId="44" fontId="0" fillId="41" borderId="10" xfId="43" applyFont="1" applyFill="1" applyBorder="1" applyAlignment="1" applyProtection="1">
      <alignment horizontal="center" vertical="center"/>
      <protection hidden="1"/>
    </xf>
    <xf numFmtId="44" fontId="0" fillId="46" borderId="10" xfId="43" applyFont="1" applyFill="1" applyBorder="1" applyAlignment="1" applyProtection="1">
      <alignment horizontal="center" vertical="center"/>
      <protection hidden="1"/>
    </xf>
    <xf numFmtId="44" fontId="0" fillId="47" borderId="10" xfId="43" applyFont="1" applyFill="1" applyBorder="1" applyAlignment="1" applyProtection="1">
      <alignment horizontal="center" vertical="center"/>
      <protection hidden="1"/>
    </xf>
    <xf numFmtId="44" fontId="0" fillId="45" borderId="10" xfId="43" applyFont="1" applyFill="1" applyBorder="1" applyAlignment="1" applyProtection="1">
      <alignment horizontal="center" vertical="center"/>
      <protection hidden="1"/>
    </xf>
    <xf numFmtId="0" fontId="28" fillId="34" borderId="21" xfId="0" applyFont="1" applyFill="1" applyBorder="1" applyProtection="1">
      <protection hidden="1"/>
    </xf>
    <xf numFmtId="0" fontId="38" fillId="34" borderId="23" xfId="0" applyFont="1" applyFill="1" applyBorder="1" applyAlignment="1" applyProtection="1">
      <alignment horizontal="right"/>
      <protection hidden="1"/>
    </xf>
    <xf numFmtId="44" fontId="36" fillId="34" borderId="18" xfId="0" applyNumberFormat="1" applyFont="1" applyFill="1" applyBorder="1" applyProtection="1">
      <protection hidden="1"/>
    </xf>
    <xf numFmtId="44" fontId="37" fillId="0" borderId="0" xfId="0" applyNumberFormat="1" applyFont="1" applyProtection="1">
      <protection hidden="1"/>
    </xf>
    <xf numFmtId="0" fontId="37" fillId="0" borderId="0" xfId="0" applyFont="1" applyProtection="1">
      <protection hidden="1"/>
    </xf>
    <xf numFmtId="10" fontId="0" fillId="40" borderId="11" xfId="44" applyNumberFormat="1" applyFont="1" applyFill="1" applyBorder="1" applyAlignment="1" applyProtection="1">
      <alignment horizontal="center" vertical="center"/>
      <protection locked="0" hidden="1"/>
    </xf>
    <xf numFmtId="0" fontId="35" fillId="0" borderId="0" xfId="0" applyFont="1" applyProtection="1">
      <protection hidden="1"/>
    </xf>
    <xf numFmtId="0" fontId="35" fillId="35" borderId="20" xfId="0" applyFont="1" applyFill="1" applyBorder="1" applyProtection="1">
      <protection hidden="1"/>
    </xf>
    <xf numFmtId="0" fontId="35" fillId="35" borderId="17" xfId="0" applyFont="1" applyFill="1" applyBorder="1" applyProtection="1">
      <protection hidden="1"/>
    </xf>
    <xf numFmtId="44" fontId="39" fillId="0" borderId="0" xfId="0" applyNumberFormat="1" applyFont="1" applyAlignment="1" applyProtection="1">
      <alignment horizontal="center" vertical="center"/>
      <protection hidden="1"/>
    </xf>
    <xf numFmtId="10" fontId="39" fillId="0" borderId="0" xfId="44" applyNumberFormat="1" applyFont="1" applyBorder="1" applyAlignment="1" applyProtection="1">
      <alignment horizontal="left" vertical="center" indent="3"/>
      <protection hidden="1"/>
    </xf>
    <xf numFmtId="10" fontId="0" fillId="40" borderId="10" xfId="44" applyNumberFormat="1" applyFont="1" applyFill="1" applyBorder="1" applyAlignment="1" applyProtection="1">
      <alignment horizontal="center" vertical="center"/>
      <protection hidden="1"/>
    </xf>
    <xf numFmtId="10" fontId="35" fillId="41" borderId="10" xfId="44" applyNumberFormat="1" applyFont="1" applyFill="1" applyBorder="1" applyAlignment="1" applyProtection="1">
      <alignment horizontal="center" vertical="center"/>
      <protection hidden="1"/>
    </xf>
    <xf numFmtId="10" fontId="0" fillId="33" borderId="10" xfId="44" applyNumberFormat="1" applyFont="1" applyFill="1" applyBorder="1" applyAlignment="1" applyProtection="1">
      <alignment horizontal="center" vertical="center"/>
      <protection hidden="1"/>
    </xf>
    <xf numFmtId="10" fontId="35" fillId="33"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43" borderId="10" xfId="44" applyNumberFormat="1" applyFont="1" applyFill="1" applyBorder="1" applyAlignment="1" applyProtection="1">
      <alignment horizontal="center" vertical="center"/>
      <protection hidden="1"/>
    </xf>
    <xf numFmtId="10" fontId="0" fillId="37"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10" fontId="0" fillId="39" borderId="10" xfId="44" applyNumberFormat="1" applyFont="1" applyFill="1" applyBorder="1" applyAlignment="1" applyProtection="1">
      <alignment horizontal="center" vertical="center"/>
      <protection hidden="1"/>
    </xf>
    <xf numFmtId="10" fontId="0" fillId="42" borderId="10" xfId="44" applyNumberFormat="1" applyFont="1" applyFill="1" applyBorder="1" applyAlignment="1" applyProtection="1">
      <alignment horizontal="center" vertical="center"/>
      <protection hidden="1"/>
    </xf>
    <xf numFmtId="10" fontId="0" fillId="41" borderId="10" xfId="44" applyNumberFormat="1" applyFont="1" applyFill="1" applyBorder="1" applyAlignment="1" applyProtection="1">
      <alignment horizontal="center" vertical="center"/>
      <protection hidden="1"/>
    </xf>
    <xf numFmtId="10" fontId="0" fillId="46" borderId="10" xfId="44" applyNumberFormat="1" applyFont="1" applyFill="1" applyBorder="1" applyAlignment="1" applyProtection="1">
      <alignment horizontal="center" vertical="center"/>
      <protection hidden="1"/>
    </xf>
    <xf numFmtId="10" fontId="0" fillId="47" borderId="10" xfId="44" applyNumberFormat="1" applyFont="1" applyFill="1" applyBorder="1" applyAlignment="1" applyProtection="1">
      <alignment horizontal="center" vertical="center"/>
      <protection hidden="1"/>
    </xf>
    <xf numFmtId="10" fontId="0" fillId="45" borderId="10" xfId="44" applyNumberFormat="1" applyFont="1" applyFill="1" applyBorder="1" applyAlignment="1" applyProtection="1">
      <alignment horizontal="center" vertical="center"/>
      <protection hidden="1"/>
    </xf>
    <xf numFmtId="0" fontId="18" fillId="44" borderId="12" xfId="0" applyFont="1" applyFill="1" applyBorder="1" applyAlignment="1" applyProtection="1">
      <alignment horizontal="center" vertical="center"/>
      <protection hidden="1"/>
    </xf>
    <xf numFmtId="0" fontId="18" fillId="44" borderId="13" xfId="0" applyFont="1" applyFill="1" applyBorder="1" applyAlignment="1" applyProtection="1">
      <alignment horizontal="center" vertical="center"/>
      <protection hidden="1"/>
    </xf>
    <xf numFmtId="0" fontId="18" fillId="44" borderId="14" xfId="0" applyFont="1" applyFill="1" applyBorder="1" applyAlignment="1" applyProtection="1">
      <alignment horizontal="center" vertical="center"/>
      <protection hidden="1"/>
    </xf>
    <xf numFmtId="0" fontId="18" fillId="44" borderId="15" xfId="0" applyFont="1" applyFill="1" applyBorder="1" applyAlignment="1" applyProtection="1">
      <alignment horizontal="center" vertical="center"/>
      <protection hidden="1"/>
    </xf>
    <xf numFmtId="0" fontId="18" fillId="44" borderId="16" xfId="0" applyFont="1" applyFill="1" applyBorder="1" applyAlignment="1" applyProtection="1">
      <alignment horizontal="center" vertical="center"/>
      <protection hidden="1"/>
    </xf>
    <xf numFmtId="0" fontId="18" fillId="44" borderId="17" xfId="0" applyFont="1" applyFill="1" applyBorder="1" applyAlignment="1" applyProtection="1">
      <alignment horizontal="center" vertical="center"/>
      <protection hidden="1"/>
    </xf>
    <xf numFmtId="0" fontId="2" fillId="0" borderId="21"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25" fillId="0" borderId="23" xfId="0" applyFont="1" applyBorder="1" applyAlignment="1" applyProtection="1">
      <alignment horizontal="center" vertical="center" wrapText="1"/>
      <protection hidden="1"/>
    </xf>
    <xf numFmtId="0" fontId="28" fillId="0" borderId="21" xfId="0" applyFont="1" applyBorder="1" applyAlignment="1" applyProtection="1">
      <alignment horizontal="center" vertical="center"/>
      <protection hidden="1"/>
    </xf>
    <xf numFmtId="0" fontId="28" fillId="0" borderId="22" xfId="0" applyFont="1" applyBorder="1" applyAlignment="1" applyProtection="1">
      <alignment horizontal="center" vertical="center"/>
      <protection hidden="1"/>
    </xf>
    <xf numFmtId="0" fontId="28" fillId="0" borderId="23" xfId="0" applyFont="1" applyBorder="1" applyAlignment="1" applyProtection="1">
      <alignment horizontal="center" vertical="center"/>
      <protection hidden="1"/>
    </xf>
    <xf numFmtId="0" fontId="40" fillId="34" borderId="12" xfId="0" applyFont="1" applyFill="1" applyBorder="1" applyAlignment="1" applyProtection="1">
      <alignment horizontal="left" vertical="center" wrapText="1"/>
      <protection hidden="1"/>
    </xf>
    <xf numFmtId="0" fontId="40" fillId="34" borderId="13" xfId="0" applyFont="1" applyFill="1" applyBorder="1" applyAlignment="1" applyProtection="1">
      <alignment horizontal="left" vertical="center" wrapText="1"/>
      <protection hidden="1"/>
    </xf>
    <xf numFmtId="0" fontId="40" fillId="34" borderId="14" xfId="0" applyFont="1" applyFill="1" applyBorder="1" applyAlignment="1" applyProtection="1">
      <alignment horizontal="left" vertical="center" wrapText="1"/>
      <protection hidden="1"/>
    </xf>
    <xf numFmtId="0" fontId="40" fillId="34" borderId="19" xfId="0" applyFont="1" applyFill="1" applyBorder="1" applyAlignment="1" applyProtection="1">
      <alignment horizontal="left" vertical="center" wrapText="1"/>
      <protection hidden="1"/>
    </xf>
    <xf numFmtId="0" fontId="40" fillId="34" borderId="0" xfId="0" applyFont="1" applyFill="1" applyAlignment="1" applyProtection="1">
      <alignment horizontal="left" vertical="center" wrapText="1"/>
      <protection hidden="1"/>
    </xf>
    <xf numFmtId="0" fontId="40" fillId="34" borderId="20" xfId="0" applyFont="1" applyFill="1" applyBorder="1" applyAlignment="1" applyProtection="1">
      <alignment horizontal="left" vertical="center" wrapText="1"/>
      <protection hidden="1"/>
    </xf>
    <xf numFmtId="0" fontId="40" fillId="34" borderId="15" xfId="0" applyFont="1" applyFill="1" applyBorder="1" applyAlignment="1" applyProtection="1">
      <alignment horizontal="left" vertical="center" wrapText="1"/>
      <protection hidden="1"/>
    </xf>
    <xf numFmtId="0" fontId="40" fillId="34" borderId="16" xfId="0" applyFont="1" applyFill="1" applyBorder="1" applyAlignment="1" applyProtection="1">
      <alignment horizontal="left" vertical="center" wrapText="1"/>
      <protection hidden="1"/>
    </xf>
    <xf numFmtId="0" fontId="40" fillId="34" borderId="17" xfId="0" applyFont="1" applyFill="1" applyBorder="1" applyAlignment="1" applyProtection="1">
      <alignment horizontal="left" vertical="center" wrapText="1"/>
      <protection hidden="1"/>
    </xf>
    <xf numFmtId="10" fontId="35" fillId="41" borderId="11" xfId="44" applyNumberFormat="1" applyFont="1" applyFill="1" applyBorder="1" applyAlignment="1" applyProtection="1">
      <alignment horizontal="center" vertical="center"/>
      <protection locked="0" hidden="1"/>
    </xf>
    <xf numFmtId="10" fontId="0" fillId="33" borderId="11" xfId="44" applyNumberFormat="1" applyFont="1" applyFill="1" applyBorder="1" applyAlignment="1" applyProtection="1">
      <alignment horizontal="center" vertical="center"/>
      <protection locked="0" hidden="1"/>
    </xf>
    <xf numFmtId="10" fontId="35" fillId="33" borderId="11" xfId="44" applyNumberFormat="1" applyFont="1" applyFill="1" applyBorder="1" applyAlignment="1" applyProtection="1">
      <alignment horizontal="center" vertical="center"/>
      <protection locked="0" hidden="1"/>
    </xf>
    <xf numFmtId="10" fontId="0" fillId="36" borderId="11" xfId="44" applyNumberFormat="1" applyFont="1" applyFill="1" applyBorder="1" applyAlignment="1" applyProtection="1">
      <alignment horizontal="center" vertical="center"/>
      <protection locked="0" hidden="1"/>
    </xf>
    <xf numFmtId="10" fontId="0" fillId="43" borderId="11" xfId="44" applyNumberFormat="1" applyFont="1" applyFill="1" applyBorder="1" applyAlignment="1" applyProtection="1">
      <alignment horizontal="center" vertical="center"/>
      <protection locked="0" hidden="1"/>
    </xf>
    <xf numFmtId="10" fontId="0" fillId="37"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0" fillId="39" borderId="11" xfId="44" applyNumberFormat="1" applyFont="1" applyFill="1" applyBorder="1" applyAlignment="1" applyProtection="1">
      <alignment horizontal="center" vertical="center"/>
      <protection locked="0" hidden="1"/>
    </xf>
    <xf numFmtId="10" fontId="0" fillId="42" borderId="11" xfId="44" applyNumberFormat="1" applyFont="1" applyFill="1" applyBorder="1" applyAlignment="1" applyProtection="1">
      <alignment horizontal="center" vertical="center"/>
      <protection locked="0" hidden="1"/>
    </xf>
    <xf numFmtId="10" fontId="0" fillId="41" borderId="11" xfId="44" applyNumberFormat="1" applyFont="1" applyFill="1" applyBorder="1" applyAlignment="1" applyProtection="1">
      <alignment horizontal="center" vertical="center"/>
      <protection locked="0" hidden="1"/>
    </xf>
    <xf numFmtId="10" fontId="0" fillId="46" borderId="11" xfId="44" applyNumberFormat="1" applyFont="1" applyFill="1" applyBorder="1" applyAlignment="1" applyProtection="1">
      <alignment horizontal="center" vertical="center"/>
      <protection locked="0" hidden="1"/>
    </xf>
    <xf numFmtId="10" fontId="0" fillId="47" borderId="11" xfId="44" applyNumberFormat="1" applyFont="1" applyFill="1" applyBorder="1" applyAlignment="1" applyProtection="1">
      <alignment horizontal="center" vertical="center"/>
      <protection locked="0" hidden="1"/>
    </xf>
    <xf numFmtId="10" fontId="0" fillId="45" borderId="11" xfId="44" applyNumberFormat="1" applyFont="1" applyFill="1" applyBorder="1" applyAlignment="1" applyProtection="1">
      <alignment horizontal="center" vertical="center"/>
      <protection locked="0"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0"/>
  <sheetViews>
    <sheetView showGridLines="0" tabSelected="1" zoomScale="110" zoomScaleNormal="110" workbookViewId="0">
      <selection activeCell="F6" sqref="F6:G15"/>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38.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97" customWidth="1"/>
    <col min="16" max="21" width="15.33203125" style="97" hidden="1" customWidth="1"/>
    <col min="22" max="22" width="3.6640625" style="97" customWidth="1"/>
    <col min="23" max="23" width="5.83203125" style="2" hidden="1" customWidth="1"/>
    <col min="24" max="24" width="3" style="2" hidden="1" customWidth="1"/>
    <col min="25" max="25" width="8.83203125" style="2" hidden="1" customWidth="1"/>
    <col min="26" max="26" width="42.6640625" style="2" hidden="1" customWidth="1"/>
    <col min="27" max="16384" width="8.83203125" style="2" hidden="1"/>
  </cols>
  <sheetData>
    <row r="1" spans="5:26" x14ac:dyDescent="0.2">
      <c r="E1" s="1"/>
    </row>
    <row r="2" spans="5:26" ht="17" thickBot="1" x14ac:dyDescent="0.25">
      <c r="E2" s="5"/>
    </row>
    <row r="3" spans="5:26" ht="65.25" customHeight="1" thickBot="1" x14ac:dyDescent="0.25">
      <c r="E3" s="122" t="s">
        <v>40</v>
      </c>
      <c r="F3" s="123"/>
      <c r="G3" s="123"/>
      <c r="H3" s="123"/>
      <c r="I3" s="123"/>
      <c r="J3" s="123"/>
      <c r="K3" s="123"/>
      <c r="L3" s="124"/>
    </row>
    <row r="4" spans="5:26" ht="15" customHeight="1" x14ac:dyDescent="0.2">
      <c r="E4" s="6"/>
      <c r="F4" s="7"/>
      <c r="G4" s="7"/>
      <c r="H4" s="7"/>
      <c r="I4" s="7"/>
      <c r="J4" s="7"/>
      <c r="K4" s="7"/>
      <c r="L4" s="7"/>
    </row>
    <row r="5" spans="5:26" ht="65.25" customHeight="1" thickBot="1" x14ac:dyDescent="0.25">
      <c r="E5" s="8" t="s">
        <v>14</v>
      </c>
      <c r="F5" s="9" t="s">
        <v>16</v>
      </c>
      <c r="G5" s="10" t="s">
        <v>12</v>
      </c>
      <c r="H5" s="10" t="s">
        <v>1</v>
      </c>
      <c r="I5" s="11" t="s">
        <v>13</v>
      </c>
      <c r="L5" s="2"/>
      <c r="N5" s="2"/>
    </row>
    <row r="6" spans="5:26" ht="16" thickBot="1" x14ac:dyDescent="0.25">
      <c r="E6" s="12" t="s">
        <v>17</v>
      </c>
      <c r="F6" s="96"/>
      <c r="G6" s="96"/>
      <c r="H6" s="96"/>
      <c r="I6" s="102">
        <f>U6</f>
        <v>0</v>
      </c>
      <c r="L6" s="125" t="s">
        <v>41</v>
      </c>
      <c r="M6" s="126"/>
      <c r="N6" s="126"/>
      <c r="O6" s="127"/>
      <c r="P6" s="100">
        <f>$N$8*F6</f>
        <v>0</v>
      </c>
      <c r="Q6" s="100">
        <f>$N$8-P6</f>
        <v>500</v>
      </c>
      <c r="R6" s="100">
        <f>Q6*G6</f>
        <v>0</v>
      </c>
      <c r="S6" s="100">
        <f>Q6*H6</f>
        <v>0</v>
      </c>
      <c r="T6" s="100">
        <f>Q6+R6+S6</f>
        <v>500</v>
      </c>
      <c r="U6" s="101">
        <f>($N$8-T6)/$N$8</f>
        <v>0</v>
      </c>
    </row>
    <row r="7" spans="5:26" x14ac:dyDescent="0.2">
      <c r="E7" s="15" t="s">
        <v>33</v>
      </c>
      <c r="F7" s="137"/>
      <c r="G7" s="137"/>
      <c r="H7" s="137"/>
      <c r="I7" s="103">
        <f t="shared" ref="I7:I23" si="0">U7</f>
        <v>0</v>
      </c>
      <c r="L7" s="18" t="s">
        <v>6</v>
      </c>
      <c r="M7" s="19"/>
      <c r="N7" s="20"/>
      <c r="O7" s="98"/>
      <c r="P7" s="100">
        <f t="shared" ref="P7:P21" si="1">$N$8*F7</f>
        <v>0</v>
      </c>
      <c r="Q7" s="100">
        <f t="shared" ref="Q7:Q23" si="2">$N$8-P7</f>
        <v>500</v>
      </c>
      <c r="R7" s="100">
        <f t="shared" ref="R7:R23" si="3">Q7*G7</f>
        <v>0</v>
      </c>
      <c r="S7" s="100">
        <f t="shared" ref="S7:S23" si="4">Q7*H7</f>
        <v>0</v>
      </c>
      <c r="T7" s="100">
        <f t="shared" ref="T7:T21" si="5">Q7+R7+S7</f>
        <v>500</v>
      </c>
      <c r="U7" s="101">
        <f t="shared" ref="U7:U23" si="6">($N$8-T7)/$N$8</f>
        <v>0</v>
      </c>
      <c r="Z7" s="21"/>
    </row>
    <row r="8" spans="5:26" x14ac:dyDescent="0.2">
      <c r="E8" s="15" t="s">
        <v>30</v>
      </c>
      <c r="F8" s="137"/>
      <c r="G8" s="137"/>
      <c r="H8" s="137"/>
      <c r="I8" s="103">
        <f t="shared" si="0"/>
        <v>0</v>
      </c>
      <c r="L8" s="22" t="s">
        <v>7</v>
      </c>
      <c r="M8" s="23"/>
      <c r="N8" s="20">
        <v>500</v>
      </c>
      <c r="O8" s="98"/>
      <c r="P8" s="100">
        <f t="shared" si="1"/>
        <v>0</v>
      </c>
      <c r="Q8" s="100">
        <f t="shared" si="2"/>
        <v>500</v>
      </c>
      <c r="R8" s="100">
        <f t="shared" si="3"/>
        <v>0</v>
      </c>
      <c r="S8" s="100">
        <f t="shared" si="4"/>
        <v>0</v>
      </c>
      <c r="T8" s="100">
        <f t="shared" si="5"/>
        <v>500</v>
      </c>
      <c r="U8" s="101">
        <f t="shared" si="6"/>
        <v>0</v>
      </c>
      <c r="Z8" s="21"/>
    </row>
    <row r="9" spans="5:26" x14ac:dyDescent="0.2">
      <c r="E9" s="24" t="s">
        <v>18</v>
      </c>
      <c r="F9" s="138"/>
      <c r="G9" s="138"/>
      <c r="H9" s="138"/>
      <c r="I9" s="104">
        <f t="shared" si="0"/>
        <v>0</v>
      </c>
      <c r="L9" s="27"/>
      <c r="M9" s="23"/>
      <c r="N9" s="20"/>
      <c r="O9" s="98"/>
      <c r="P9" s="100">
        <f t="shared" si="1"/>
        <v>0</v>
      </c>
      <c r="Q9" s="100">
        <f t="shared" si="2"/>
        <v>500</v>
      </c>
      <c r="R9" s="100">
        <f t="shared" si="3"/>
        <v>0</v>
      </c>
      <c r="S9" s="100">
        <f t="shared" si="4"/>
        <v>0</v>
      </c>
      <c r="T9" s="100">
        <f t="shared" si="5"/>
        <v>500</v>
      </c>
      <c r="U9" s="101">
        <f t="shared" si="6"/>
        <v>0</v>
      </c>
      <c r="Z9" s="21"/>
    </row>
    <row r="10" spans="5:26" x14ac:dyDescent="0.2">
      <c r="E10" s="28" t="s">
        <v>34</v>
      </c>
      <c r="F10" s="139"/>
      <c r="G10" s="139"/>
      <c r="H10" s="139"/>
      <c r="I10" s="105">
        <f t="shared" si="0"/>
        <v>0</v>
      </c>
      <c r="L10" s="27" t="s">
        <v>8</v>
      </c>
      <c r="M10" s="23">
        <v>0.4</v>
      </c>
      <c r="N10" s="20">
        <f>N8*M10</f>
        <v>200</v>
      </c>
      <c r="O10" s="98"/>
      <c r="P10" s="100">
        <f t="shared" si="1"/>
        <v>0</v>
      </c>
      <c r="Q10" s="100">
        <f t="shared" si="2"/>
        <v>500</v>
      </c>
      <c r="R10" s="100">
        <f t="shared" si="3"/>
        <v>0</v>
      </c>
      <c r="S10" s="100">
        <f t="shared" si="4"/>
        <v>0</v>
      </c>
      <c r="T10" s="100">
        <f t="shared" si="5"/>
        <v>500</v>
      </c>
      <c r="U10" s="101">
        <f t="shared" si="6"/>
        <v>0</v>
      </c>
      <c r="Z10" s="21"/>
    </row>
    <row r="11" spans="5:26" x14ac:dyDescent="0.2">
      <c r="E11" s="31" t="s">
        <v>19</v>
      </c>
      <c r="F11" s="140"/>
      <c r="G11" s="140"/>
      <c r="H11" s="140"/>
      <c r="I11" s="106">
        <f t="shared" si="0"/>
        <v>0</v>
      </c>
      <c r="L11" s="22" t="s">
        <v>0</v>
      </c>
      <c r="M11" s="23"/>
      <c r="N11" s="20">
        <f>N8-N10</f>
        <v>300</v>
      </c>
      <c r="O11" s="98"/>
      <c r="P11" s="100">
        <f t="shared" si="1"/>
        <v>0</v>
      </c>
      <c r="Q11" s="100">
        <f t="shared" si="2"/>
        <v>500</v>
      </c>
      <c r="R11" s="100">
        <f t="shared" si="3"/>
        <v>0</v>
      </c>
      <c r="S11" s="100">
        <f t="shared" si="4"/>
        <v>0</v>
      </c>
      <c r="T11" s="100">
        <f t="shared" si="5"/>
        <v>500</v>
      </c>
      <c r="U11" s="101">
        <f t="shared" si="6"/>
        <v>0</v>
      </c>
      <c r="Z11" s="21"/>
    </row>
    <row r="12" spans="5:26" x14ac:dyDescent="0.2">
      <c r="E12" s="34" t="s">
        <v>31</v>
      </c>
      <c r="F12" s="141"/>
      <c r="G12" s="141"/>
      <c r="H12" s="141"/>
      <c r="I12" s="107">
        <f t="shared" si="0"/>
        <v>0</v>
      </c>
      <c r="L12" s="37" t="s">
        <v>5</v>
      </c>
      <c r="M12" s="38"/>
      <c r="N12" s="39"/>
      <c r="O12" s="98"/>
      <c r="P12" s="100">
        <f t="shared" si="1"/>
        <v>0</v>
      </c>
      <c r="Q12" s="100">
        <f t="shared" si="2"/>
        <v>500</v>
      </c>
      <c r="R12" s="100">
        <f t="shared" si="3"/>
        <v>0</v>
      </c>
      <c r="S12" s="100">
        <f t="shared" si="4"/>
        <v>0</v>
      </c>
      <c r="T12" s="100">
        <f t="shared" si="5"/>
        <v>500</v>
      </c>
      <c r="U12" s="101">
        <f t="shared" si="6"/>
        <v>0</v>
      </c>
      <c r="Z12" s="21"/>
    </row>
    <row r="13" spans="5:26" ht="16" x14ac:dyDescent="0.2">
      <c r="E13" s="40" t="s">
        <v>32</v>
      </c>
      <c r="F13" s="142"/>
      <c r="G13" s="142"/>
      <c r="H13" s="142"/>
      <c r="I13" s="108">
        <f t="shared" si="0"/>
        <v>0</v>
      </c>
      <c r="L13" s="43" t="s">
        <v>2</v>
      </c>
      <c r="M13" s="44">
        <v>0.05</v>
      </c>
      <c r="N13" s="45">
        <f>N11*M13</f>
        <v>15</v>
      </c>
      <c r="O13" s="98"/>
      <c r="P13" s="100">
        <f t="shared" si="1"/>
        <v>0</v>
      </c>
      <c r="Q13" s="100">
        <f t="shared" si="2"/>
        <v>500</v>
      </c>
      <c r="R13" s="100">
        <f t="shared" si="3"/>
        <v>0</v>
      </c>
      <c r="S13" s="100">
        <f t="shared" si="4"/>
        <v>0</v>
      </c>
      <c r="T13" s="100">
        <f t="shared" si="5"/>
        <v>500</v>
      </c>
      <c r="U13" s="101">
        <f t="shared" si="6"/>
        <v>0</v>
      </c>
      <c r="Z13" s="21"/>
    </row>
    <row r="14" spans="5:26" x14ac:dyDescent="0.2">
      <c r="E14" s="46" t="s">
        <v>20</v>
      </c>
      <c r="F14" s="143"/>
      <c r="G14" s="143"/>
      <c r="H14" s="143"/>
      <c r="I14" s="109">
        <f t="shared" si="0"/>
        <v>0</v>
      </c>
      <c r="L14" s="43" t="s">
        <v>1</v>
      </c>
      <c r="M14" s="44">
        <v>7.4999999999999997E-2</v>
      </c>
      <c r="N14" s="45">
        <f>N11*M14</f>
        <v>22.5</v>
      </c>
      <c r="O14" s="98"/>
      <c r="P14" s="100">
        <f t="shared" si="1"/>
        <v>0</v>
      </c>
      <c r="Q14" s="100">
        <f t="shared" si="2"/>
        <v>500</v>
      </c>
      <c r="R14" s="100">
        <f t="shared" si="3"/>
        <v>0</v>
      </c>
      <c r="S14" s="100">
        <f t="shared" si="4"/>
        <v>0</v>
      </c>
      <c r="T14" s="100">
        <f t="shared" si="5"/>
        <v>500</v>
      </c>
      <c r="U14" s="101">
        <f t="shared" si="6"/>
        <v>0</v>
      </c>
      <c r="Z14" s="21"/>
    </row>
    <row r="15" spans="5:26" x14ac:dyDescent="0.2">
      <c r="E15" s="49" t="s">
        <v>21</v>
      </c>
      <c r="F15" s="144"/>
      <c r="G15" s="144"/>
      <c r="H15" s="144"/>
      <c r="I15" s="110">
        <f t="shared" si="0"/>
        <v>0</v>
      </c>
      <c r="L15" s="43" t="s">
        <v>3</v>
      </c>
      <c r="M15" s="52"/>
      <c r="N15" s="45">
        <f>SUM(N11:N14)</f>
        <v>337.5</v>
      </c>
      <c r="O15" s="98"/>
      <c r="P15" s="100">
        <f t="shared" si="1"/>
        <v>0</v>
      </c>
      <c r="Q15" s="100">
        <f t="shared" si="2"/>
        <v>500</v>
      </c>
      <c r="R15" s="100">
        <f t="shared" si="3"/>
        <v>0</v>
      </c>
      <c r="S15" s="100">
        <f t="shared" si="4"/>
        <v>0</v>
      </c>
      <c r="T15" s="100">
        <f t="shared" si="5"/>
        <v>500</v>
      </c>
      <c r="U15" s="101">
        <f t="shared" si="6"/>
        <v>0</v>
      </c>
      <c r="Z15" s="21"/>
    </row>
    <row r="16" spans="5:26" x14ac:dyDescent="0.2">
      <c r="E16" s="53" t="s">
        <v>22</v>
      </c>
      <c r="F16" s="145"/>
      <c r="G16" s="145"/>
      <c r="H16" s="145"/>
      <c r="I16" s="111">
        <f t="shared" si="0"/>
        <v>0</v>
      </c>
      <c r="L16" s="56"/>
      <c r="M16" s="57"/>
      <c r="N16" s="39"/>
      <c r="O16" s="98"/>
      <c r="P16" s="100">
        <f t="shared" si="1"/>
        <v>0</v>
      </c>
      <c r="Q16" s="100">
        <f t="shared" si="2"/>
        <v>500</v>
      </c>
      <c r="R16" s="100">
        <f t="shared" si="3"/>
        <v>0</v>
      </c>
      <c r="S16" s="100">
        <f t="shared" si="4"/>
        <v>0</v>
      </c>
      <c r="T16" s="100">
        <f t="shared" si="5"/>
        <v>500</v>
      </c>
      <c r="U16" s="101">
        <f t="shared" si="6"/>
        <v>0</v>
      </c>
      <c r="Z16" s="21"/>
    </row>
    <row r="17" spans="5:26" x14ac:dyDescent="0.2">
      <c r="E17" s="12" t="s">
        <v>23</v>
      </c>
      <c r="F17" s="96"/>
      <c r="G17" s="96"/>
      <c r="H17" s="96"/>
      <c r="I17" s="102">
        <f t="shared" si="0"/>
        <v>0</v>
      </c>
      <c r="L17" s="58" t="s">
        <v>9</v>
      </c>
      <c r="M17" s="57"/>
      <c r="N17" s="39"/>
      <c r="O17" s="98"/>
      <c r="P17" s="100">
        <f t="shared" si="1"/>
        <v>0</v>
      </c>
      <c r="Q17" s="100">
        <f t="shared" si="2"/>
        <v>500</v>
      </c>
      <c r="R17" s="100">
        <f t="shared" si="3"/>
        <v>0</v>
      </c>
      <c r="S17" s="100">
        <f t="shared" si="4"/>
        <v>0</v>
      </c>
      <c r="T17" s="100">
        <f t="shared" si="5"/>
        <v>500</v>
      </c>
      <c r="U17" s="101">
        <f t="shared" si="6"/>
        <v>0</v>
      </c>
      <c r="Z17" s="21"/>
    </row>
    <row r="18" spans="5:26" x14ac:dyDescent="0.2">
      <c r="E18" s="59" t="s">
        <v>24</v>
      </c>
      <c r="F18" s="146"/>
      <c r="G18" s="146"/>
      <c r="H18" s="146"/>
      <c r="I18" s="112">
        <f t="shared" si="0"/>
        <v>0</v>
      </c>
      <c r="L18" s="62" t="s">
        <v>7</v>
      </c>
      <c r="M18" s="57"/>
      <c r="N18" s="39">
        <f>N8</f>
        <v>500</v>
      </c>
      <c r="O18" s="98"/>
      <c r="P18" s="100">
        <f t="shared" si="1"/>
        <v>0</v>
      </c>
      <c r="Q18" s="100">
        <f t="shared" si="2"/>
        <v>500</v>
      </c>
      <c r="R18" s="100">
        <f t="shared" si="3"/>
        <v>0</v>
      </c>
      <c r="S18" s="100">
        <f t="shared" si="4"/>
        <v>0</v>
      </c>
      <c r="T18" s="100">
        <f t="shared" si="5"/>
        <v>500</v>
      </c>
      <c r="U18" s="101">
        <f t="shared" si="6"/>
        <v>0</v>
      </c>
      <c r="Z18" s="21"/>
    </row>
    <row r="19" spans="5:26" ht="16" thickBot="1" x14ac:dyDescent="0.25">
      <c r="E19" s="63" t="s">
        <v>25</v>
      </c>
      <c r="F19" s="147"/>
      <c r="G19" s="147"/>
      <c r="H19" s="147"/>
      <c r="I19" s="113">
        <f t="shared" si="0"/>
        <v>0</v>
      </c>
      <c r="L19" s="62" t="s">
        <v>15</v>
      </c>
      <c r="M19" s="57"/>
      <c r="N19" s="39">
        <f>N15</f>
        <v>337.5</v>
      </c>
      <c r="O19" s="98"/>
      <c r="P19" s="100">
        <f t="shared" si="1"/>
        <v>0</v>
      </c>
      <c r="Q19" s="100">
        <f t="shared" si="2"/>
        <v>500</v>
      </c>
      <c r="R19" s="100">
        <f t="shared" si="3"/>
        <v>0</v>
      </c>
      <c r="S19" s="100">
        <f t="shared" si="4"/>
        <v>0</v>
      </c>
      <c r="T19" s="100">
        <f t="shared" si="5"/>
        <v>500</v>
      </c>
      <c r="U19" s="101">
        <f t="shared" si="6"/>
        <v>0</v>
      </c>
      <c r="Z19" s="21"/>
    </row>
    <row r="20" spans="5:26" ht="16" thickBot="1" x14ac:dyDescent="0.25">
      <c r="E20" s="66" t="s">
        <v>26</v>
      </c>
      <c r="F20" s="148"/>
      <c r="G20" s="148"/>
      <c r="H20" s="148"/>
      <c r="I20" s="114">
        <f t="shared" si="0"/>
        <v>0</v>
      </c>
      <c r="K20" s="69"/>
      <c r="L20" s="70" t="s">
        <v>42</v>
      </c>
      <c r="M20" s="71"/>
      <c r="N20" s="72">
        <f>(N8-N19)/N8*100</f>
        <v>32.5</v>
      </c>
      <c r="O20" s="99" t="s">
        <v>4</v>
      </c>
      <c r="P20" s="100">
        <f t="shared" si="1"/>
        <v>0</v>
      </c>
      <c r="Q20" s="100">
        <f t="shared" si="2"/>
        <v>500</v>
      </c>
      <c r="R20" s="100">
        <f t="shared" si="3"/>
        <v>0</v>
      </c>
      <c r="S20" s="100">
        <f t="shared" si="4"/>
        <v>0</v>
      </c>
      <c r="T20" s="100">
        <f t="shared" si="5"/>
        <v>500</v>
      </c>
      <c r="U20" s="101">
        <f t="shared" si="6"/>
        <v>0</v>
      </c>
      <c r="Z20" s="21"/>
    </row>
    <row r="21" spans="5:26" x14ac:dyDescent="0.2">
      <c r="E21" s="24" t="s">
        <v>27</v>
      </c>
      <c r="F21" s="138"/>
      <c r="G21" s="138"/>
      <c r="H21" s="138"/>
      <c r="I21" s="104">
        <f t="shared" si="0"/>
        <v>0</v>
      </c>
      <c r="K21" s="69"/>
      <c r="P21" s="100">
        <f t="shared" si="1"/>
        <v>0</v>
      </c>
      <c r="Q21" s="100">
        <f t="shared" si="2"/>
        <v>500</v>
      </c>
      <c r="R21" s="100">
        <f t="shared" si="3"/>
        <v>0</v>
      </c>
      <c r="S21" s="100">
        <f t="shared" si="4"/>
        <v>0</v>
      </c>
      <c r="T21" s="100">
        <f t="shared" si="5"/>
        <v>500</v>
      </c>
      <c r="U21" s="101">
        <f t="shared" si="6"/>
        <v>0</v>
      </c>
      <c r="Z21" s="21"/>
    </row>
    <row r="22" spans="5:26" x14ac:dyDescent="0.2">
      <c r="E22" s="31" t="s">
        <v>28</v>
      </c>
      <c r="F22" s="140"/>
      <c r="G22" s="140"/>
      <c r="H22" s="140"/>
      <c r="I22" s="106">
        <f t="shared" si="0"/>
        <v>0</v>
      </c>
      <c r="P22" s="100">
        <f t="shared" ref="P22:P23" si="7">$N$8*F22</f>
        <v>0</v>
      </c>
      <c r="Q22" s="100">
        <f t="shared" si="2"/>
        <v>500</v>
      </c>
      <c r="R22" s="100">
        <f t="shared" si="3"/>
        <v>0</v>
      </c>
      <c r="S22" s="100">
        <f t="shared" si="4"/>
        <v>0</v>
      </c>
      <c r="T22" s="100">
        <f t="shared" ref="T22:T23" si="8">Q22+R22+S22</f>
        <v>500</v>
      </c>
      <c r="U22" s="101">
        <f t="shared" si="6"/>
        <v>0</v>
      </c>
      <c r="Z22" s="21"/>
    </row>
    <row r="23" spans="5:26" x14ac:dyDescent="0.2">
      <c r="E23" s="73" t="s">
        <v>29</v>
      </c>
      <c r="F23" s="149"/>
      <c r="G23" s="149"/>
      <c r="H23" s="149"/>
      <c r="I23" s="115">
        <f t="shared" si="0"/>
        <v>0</v>
      </c>
      <c r="P23" s="100">
        <f t="shared" si="7"/>
        <v>0</v>
      </c>
      <c r="Q23" s="100">
        <f t="shared" si="2"/>
        <v>500</v>
      </c>
      <c r="R23" s="100">
        <f t="shared" si="3"/>
        <v>0</v>
      </c>
      <c r="S23" s="100">
        <f t="shared" si="4"/>
        <v>0</v>
      </c>
      <c r="T23" s="100">
        <f t="shared" si="8"/>
        <v>500</v>
      </c>
      <c r="U23" s="101">
        <f t="shared" si="6"/>
        <v>0</v>
      </c>
    </row>
    <row r="24" spans="5:26" x14ac:dyDescent="0.2"/>
    <row r="25" spans="5:26" ht="16" thickBot="1" x14ac:dyDescent="0.25">
      <c r="F25" s="76" t="s">
        <v>35</v>
      </c>
      <c r="G25" s="76" t="s">
        <v>37</v>
      </c>
      <c r="H25" s="76" t="s">
        <v>36</v>
      </c>
      <c r="I25" s="76" t="s">
        <v>38</v>
      </c>
      <c r="K25" s="69"/>
    </row>
    <row r="26" spans="5:26" ht="15" customHeight="1" x14ac:dyDescent="0.2">
      <c r="E26" s="12" t="s">
        <v>17</v>
      </c>
      <c r="F26" s="13">
        <v>25</v>
      </c>
      <c r="G26" s="14">
        <v>500</v>
      </c>
      <c r="H26" s="14">
        <f>G26-(G26*I6)</f>
        <v>500</v>
      </c>
      <c r="I26" s="77">
        <f>F26*H26</f>
        <v>12500</v>
      </c>
      <c r="L26" s="128" t="s">
        <v>44</v>
      </c>
      <c r="M26" s="129"/>
      <c r="N26" s="129"/>
      <c r="O26" s="130"/>
    </row>
    <row r="27" spans="5:26" x14ac:dyDescent="0.2">
      <c r="E27" s="15" t="s">
        <v>33</v>
      </c>
      <c r="F27" s="16">
        <v>100</v>
      </c>
      <c r="G27" s="17">
        <v>500</v>
      </c>
      <c r="H27" s="17">
        <f t="shared" ref="H27:H43" si="9">G27-(G27*I7)</f>
        <v>500</v>
      </c>
      <c r="I27" s="78">
        <f t="shared" ref="I27:I42" si="10">F27*H27</f>
        <v>50000</v>
      </c>
      <c r="L27" s="131"/>
      <c r="M27" s="132"/>
      <c r="N27" s="132"/>
      <c r="O27" s="133"/>
    </row>
    <row r="28" spans="5:26" ht="17" customHeight="1" x14ac:dyDescent="0.2">
      <c r="E28" s="15" t="s">
        <v>30</v>
      </c>
      <c r="F28" s="16">
        <v>25</v>
      </c>
      <c r="G28" s="17">
        <v>500</v>
      </c>
      <c r="H28" s="17">
        <f t="shared" si="9"/>
        <v>500</v>
      </c>
      <c r="I28" s="78">
        <f t="shared" si="10"/>
        <v>12500</v>
      </c>
      <c r="L28" s="131"/>
      <c r="M28" s="132"/>
      <c r="N28" s="132"/>
      <c r="O28" s="133"/>
    </row>
    <row r="29" spans="5:26" x14ac:dyDescent="0.2">
      <c r="E29" s="24" t="s">
        <v>18</v>
      </c>
      <c r="F29" s="25">
        <v>100</v>
      </c>
      <c r="G29" s="26">
        <v>500</v>
      </c>
      <c r="H29" s="26">
        <f t="shared" si="9"/>
        <v>500</v>
      </c>
      <c r="I29" s="79">
        <f t="shared" si="10"/>
        <v>50000</v>
      </c>
      <c r="J29" s="69"/>
      <c r="L29" s="131"/>
      <c r="M29" s="132"/>
      <c r="N29" s="132"/>
      <c r="O29" s="133"/>
    </row>
    <row r="30" spans="5:26" x14ac:dyDescent="0.2">
      <c r="E30" s="28" t="s">
        <v>34</v>
      </c>
      <c r="F30" s="29">
        <v>25</v>
      </c>
      <c r="G30" s="30">
        <v>500</v>
      </c>
      <c r="H30" s="30">
        <f t="shared" si="9"/>
        <v>500</v>
      </c>
      <c r="I30" s="80">
        <f t="shared" si="10"/>
        <v>12500</v>
      </c>
      <c r="J30" s="69"/>
      <c r="L30" s="131"/>
      <c r="M30" s="132"/>
      <c r="N30" s="132"/>
      <c r="O30" s="133"/>
    </row>
    <row r="31" spans="5:26" ht="18" customHeight="1" x14ac:dyDescent="0.2">
      <c r="E31" s="31" t="s">
        <v>19</v>
      </c>
      <c r="F31" s="32">
        <v>50</v>
      </c>
      <c r="G31" s="33">
        <v>500</v>
      </c>
      <c r="H31" s="33">
        <f t="shared" si="9"/>
        <v>500</v>
      </c>
      <c r="I31" s="81">
        <f t="shared" si="10"/>
        <v>25000</v>
      </c>
      <c r="L31" s="131"/>
      <c r="M31" s="132"/>
      <c r="N31" s="132"/>
      <c r="O31" s="133"/>
    </row>
    <row r="32" spans="5:26" ht="15" customHeight="1" thickBot="1" x14ac:dyDescent="0.25">
      <c r="E32" s="34" t="s">
        <v>31</v>
      </c>
      <c r="F32" s="35">
        <v>100</v>
      </c>
      <c r="G32" s="36">
        <v>500</v>
      </c>
      <c r="H32" s="36">
        <f t="shared" si="9"/>
        <v>500</v>
      </c>
      <c r="I32" s="82">
        <f t="shared" si="10"/>
        <v>50000</v>
      </c>
      <c r="L32" s="134"/>
      <c r="M32" s="135"/>
      <c r="N32" s="135"/>
      <c r="O32" s="136"/>
    </row>
    <row r="33" spans="5:14" ht="17" customHeight="1" x14ac:dyDescent="0.2">
      <c r="E33" s="40" t="s">
        <v>32</v>
      </c>
      <c r="F33" s="41">
        <v>25</v>
      </c>
      <c r="G33" s="42">
        <v>500</v>
      </c>
      <c r="H33" s="42">
        <f t="shared" si="9"/>
        <v>500</v>
      </c>
      <c r="I33" s="83">
        <f t="shared" si="10"/>
        <v>12500</v>
      </c>
      <c r="L33" s="2"/>
      <c r="N33" s="2"/>
    </row>
    <row r="34" spans="5:14" x14ac:dyDescent="0.2">
      <c r="E34" s="46" t="s">
        <v>20</v>
      </c>
      <c r="F34" s="47">
        <v>25</v>
      </c>
      <c r="G34" s="48">
        <v>500</v>
      </c>
      <c r="H34" s="48">
        <f t="shared" si="9"/>
        <v>500</v>
      </c>
      <c r="I34" s="84">
        <f t="shared" si="10"/>
        <v>12500</v>
      </c>
      <c r="L34" s="2"/>
      <c r="N34" s="2"/>
    </row>
    <row r="35" spans="5:14" ht="17" customHeight="1" x14ac:dyDescent="0.2">
      <c r="E35" s="49" t="s">
        <v>21</v>
      </c>
      <c r="F35" s="50">
        <v>20</v>
      </c>
      <c r="G35" s="51">
        <v>500</v>
      </c>
      <c r="H35" s="51">
        <f t="shared" si="9"/>
        <v>500</v>
      </c>
      <c r="I35" s="85">
        <f t="shared" si="10"/>
        <v>10000</v>
      </c>
      <c r="L35" s="2"/>
      <c r="N35" s="2"/>
    </row>
    <row r="36" spans="5:14" ht="16" customHeight="1" x14ac:dyDescent="0.2">
      <c r="E36" s="53" t="s">
        <v>22</v>
      </c>
      <c r="F36" s="54">
        <v>10</v>
      </c>
      <c r="G36" s="55">
        <v>2500</v>
      </c>
      <c r="H36" s="55">
        <f t="shared" si="9"/>
        <v>2500</v>
      </c>
      <c r="I36" s="86">
        <f t="shared" si="10"/>
        <v>25000</v>
      </c>
      <c r="J36" s="69"/>
      <c r="L36" s="2"/>
      <c r="N36" s="2"/>
    </row>
    <row r="37" spans="5:14" x14ac:dyDescent="0.2">
      <c r="E37" s="12" t="s">
        <v>23</v>
      </c>
      <c r="F37" s="13">
        <v>10</v>
      </c>
      <c r="G37" s="14">
        <v>2500</v>
      </c>
      <c r="H37" s="14">
        <f t="shared" si="9"/>
        <v>2500</v>
      </c>
      <c r="I37" s="77">
        <f t="shared" si="10"/>
        <v>25000</v>
      </c>
      <c r="L37" s="2"/>
      <c r="N37" s="2"/>
    </row>
    <row r="38" spans="5:14" x14ac:dyDescent="0.2">
      <c r="E38" s="59" t="s">
        <v>24</v>
      </c>
      <c r="F38" s="60">
        <v>25</v>
      </c>
      <c r="G38" s="61">
        <v>500</v>
      </c>
      <c r="H38" s="61">
        <f t="shared" si="9"/>
        <v>500</v>
      </c>
      <c r="I38" s="87">
        <f t="shared" si="10"/>
        <v>12500</v>
      </c>
      <c r="L38" s="2"/>
      <c r="N38" s="2"/>
    </row>
    <row r="39" spans="5:14" x14ac:dyDescent="0.2">
      <c r="E39" s="63" t="s">
        <v>25</v>
      </c>
      <c r="F39" s="64">
        <v>25</v>
      </c>
      <c r="G39" s="65">
        <v>500</v>
      </c>
      <c r="H39" s="65">
        <f t="shared" si="9"/>
        <v>500</v>
      </c>
      <c r="I39" s="88">
        <f t="shared" si="10"/>
        <v>12500</v>
      </c>
      <c r="L39" s="2"/>
      <c r="N39" s="2"/>
    </row>
    <row r="40" spans="5:14" ht="17" customHeight="1" x14ac:dyDescent="0.2">
      <c r="E40" s="66" t="s">
        <v>26</v>
      </c>
      <c r="F40" s="67">
        <v>25</v>
      </c>
      <c r="G40" s="68">
        <v>500</v>
      </c>
      <c r="H40" s="68">
        <f t="shared" si="9"/>
        <v>500</v>
      </c>
      <c r="I40" s="89">
        <f t="shared" si="10"/>
        <v>12500</v>
      </c>
      <c r="L40" s="2"/>
      <c r="N40" s="2"/>
    </row>
    <row r="41" spans="5:14" x14ac:dyDescent="0.2">
      <c r="E41" s="24" t="s">
        <v>27</v>
      </c>
      <c r="F41" s="25">
        <v>25</v>
      </c>
      <c r="G41" s="26">
        <v>500</v>
      </c>
      <c r="H41" s="26">
        <f t="shared" si="9"/>
        <v>500</v>
      </c>
      <c r="I41" s="79">
        <f t="shared" si="10"/>
        <v>12500</v>
      </c>
      <c r="L41" s="2"/>
      <c r="N41" s="2"/>
    </row>
    <row r="42" spans="5:14" x14ac:dyDescent="0.2">
      <c r="E42" s="31" t="s">
        <v>28</v>
      </c>
      <c r="F42" s="32">
        <v>25</v>
      </c>
      <c r="G42" s="33">
        <v>500</v>
      </c>
      <c r="H42" s="33">
        <f t="shared" si="9"/>
        <v>500</v>
      </c>
      <c r="I42" s="81">
        <f t="shared" si="10"/>
        <v>12500</v>
      </c>
      <c r="L42" s="2"/>
      <c r="N42" s="2"/>
    </row>
    <row r="43" spans="5:14" ht="16" thickBot="1" x14ac:dyDescent="0.25">
      <c r="E43" s="73" t="s">
        <v>29</v>
      </c>
      <c r="F43" s="74">
        <v>100</v>
      </c>
      <c r="G43" s="75">
        <v>500</v>
      </c>
      <c r="H43" s="75">
        <f t="shared" si="9"/>
        <v>500</v>
      </c>
      <c r="I43" s="90">
        <f t="shared" ref="I43" si="11">F43*H43</f>
        <v>50000</v>
      </c>
      <c r="L43" s="2"/>
      <c r="N43" s="2"/>
    </row>
    <row r="44" spans="5:14" ht="16" thickBot="1" x14ac:dyDescent="0.25">
      <c r="F44" s="91"/>
      <c r="G44" s="92" t="s">
        <v>39</v>
      </c>
      <c r="H44" s="93">
        <f>I44/F45</f>
        <v>554.05405405405406</v>
      </c>
      <c r="I44" s="94">
        <f>SUM(I26:I43)</f>
        <v>410000</v>
      </c>
      <c r="J44" s="69"/>
      <c r="L44" s="2"/>
      <c r="N44" s="2"/>
    </row>
    <row r="45" spans="5:14" ht="17" customHeight="1" x14ac:dyDescent="0.2">
      <c r="F45" s="95">
        <f>SUM(F26:F43)</f>
        <v>740</v>
      </c>
      <c r="G45" s="69"/>
      <c r="H45" s="69"/>
      <c r="I45" s="69"/>
      <c r="J45" s="69"/>
      <c r="L45" s="2"/>
      <c r="N45" s="2"/>
    </row>
    <row r="46" spans="5:14" x14ac:dyDescent="0.2">
      <c r="E46" s="69" t="s">
        <v>10</v>
      </c>
      <c r="F46" s="69"/>
      <c r="G46" s="69"/>
      <c r="H46" s="69"/>
      <c r="I46" s="69"/>
      <c r="J46" s="69"/>
      <c r="L46" s="2"/>
      <c r="N46" s="2"/>
    </row>
    <row r="47" spans="5:14" ht="16" thickBot="1" x14ac:dyDescent="0.25">
      <c r="E47" s="69" t="s">
        <v>11</v>
      </c>
      <c r="L47" s="2"/>
      <c r="N47" s="2"/>
    </row>
    <row r="48" spans="5:14" x14ac:dyDescent="0.2">
      <c r="E48" s="116" t="s">
        <v>43</v>
      </c>
      <c r="F48" s="117"/>
      <c r="G48" s="117"/>
      <c r="H48" s="117"/>
      <c r="I48" s="117"/>
      <c r="J48" s="118"/>
      <c r="L48" s="2"/>
      <c r="N48" s="2"/>
    </row>
    <row r="49" spans="5:10" ht="16" thickBot="1" x14ac:dyDescent="0.25">
      <c r="E49" s="119"/>
      <c r="F49" s="120"/>
      <c r="G49" s="120"/>
      <c r="H49" s="120"/>
      <c r="I49" s="120"/>
      <c r="J49" s="121"/>
    </row>
    <row r="50" spans="5:10" x14ac:dyDescent="0.2"/>
  </sheetData>
  <sheetProtection algorithmName="SHA-512" hashValue="o9s9Nd0qow5bjbRl6JRcv2yVhxpdMw/655dbLZApofYKomSARd4YQ0k2AzUB1dNt7SkR97wsY9trFYgaPF3qxw==" saltValue="jzqtGZrXsP3Vmnl6F2UoXA==" spinCount="100000" sheet="1" objects="1" scenarios="1"/>
  <mergeCells count="4">
    <mergeCell ref="E48:J49"/>
    <mergeCell ref="E3:L3"/>
    <mergeCell ref="L6:O6"/>
    <mergeCell ref="L26:O32"/>
  </mergeCells>
  <phoneticPr fontId="34" type="noConversion"/>
  <pageMargins left="0.70866141732283472" right="0.70866141732283472" top="0.55118110236220474" bottom="0.55118110236220474" header="0.31496062992125984" footer="0.31496062992125984"/>
  <pageSetup paperSize="9" scale="78" orientation="landscape"/>
  <ignoredErrors>
    <ignoredError sqref="I6:I23"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2024-01-09T12:12:01Z</dcterms:modified>
  <cp:category/>
</cp:coreProperties>
</file>