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I:\inkoop\Initiële Inkoop\2023\L-EU-23-02 Stoomsterilisatordestructie autoclaaf PDC CCB\2c. Aanbestedingssdocumenten (PVE)\Nieuwe publicatie\"/>
    </mc:Choice>
  </mc:AlternateContent>
  <xr:revisionPtr revIDLastSave="0" documentId="13_ncr:1_{F731B1DE-39CE-4409-9242-F5628BE94912}" xr6:coauthVersionLast="47" xr6:coauthVersionMax="47" xr10:uidLastSave="{00000000-0000-0000-0000-000000000000}"/>
  <bookViews>
    <workbookView xWindow="28680" yWindow="-120" windowWidth="29040" windowHeight="17640" tabRatio="800" activeTab="2" xr2:uid="{00000000-000D-0000-FFFF-FFFF00000000}"/>
  </bookViews>
  <sheets>
    <sheet name="G1.1 Aanschafprijs" sheetId="20" r:id="rId1"/>
    <sheet name="G1.2 Preventief onderhoud" sheetId="18" r:id="rId2"/>
    <sheet name="G1.3 Correctief onderhoud" sheetId="21" r:id="rId3"/>
  </sheets>
  <definedNames>
    <definedName name="MaxPnt" localSheetId="0">'G1.1 Aanschafprijs'!$B$18</definedName>
    <definedName name="MaxPnt" localSheetId="1">'G1.2 Preventief onderhoud'!$B$18</definedName>
    <definedName name="MaxPnt" localSheetId="2">'G1.3 Correctief onderhoud'!$B$18</definedName>
    <definedName name="MaxPnt">#REF!</definedName>
    <definedName name="PrIn" localSheetId="0">'G1.1 Aanschafprijs'!$B$21</definedName>
    <definedName name="PrIn" localSheetId="1">'G1.2 Preventief onderhoud'!$B$21</definedName>
    <definedName name="PrIn" localSheetId="2">'G1.3 Correctief onderhoud'!$B$21</definedName>
    <definedName name="PrIn">#REF!</definedName>
    <definedName name="PrKn" localSheetId="0">'G1.1 Aanschafprijs'!$B$15</definedName>
    <definedName name="PrKn" localSheetId="1">'G1.2 Preventief onderhoud'!$B$15</definedName>
    <definedName name="PrKn" localSheetId="2">'G1.3 Correctief onderhoud'!$B$15</definedName>
    <definedName name="PrKn">#REF!</definedName>
    <definedName name="PrMax" localSheetId="0">'G1.1 Aanschafprijs'!$B$17</definedName>
    <definedName name="PrMax" localSheetId="1">'G1.2 Preventief onderhoud'!$B$17</definedName>
    <definedName name="PrMax" localSheetId="2">'G1.3 Correctief onderhoud'!$B$17</definedName>
    <definedName name="PrMax">#REF!</definedName>
    <definedName name="PuKn" localSheetId="0">'G1.1 Aanschafprijs'!$B$16</definedName>
    <definedName name="PuKn" localSheetId="1">'G1.2 Preventief onderhoud'!$B$16</definedName>
    <definedName name="PuKn" localSheetId="2">'G1.3 Correctief onderhoud'!$B$16</definedName>
    <definedName name="PuK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1" i="21" l="1"/>
  <c r="M16" i="21" s="1"/>
  <c r="C28" i="21"/>
  <c r="B28" i="21"/>
  <c r="C27" i="21"/>
  <c r="B27" i="21"/>
  <c r="M19" i="21"/>
  <c r="L19" i="21"/>
  <c r="N18" i="21"/>
  <c r="M18" i="21"/>
  <c r="J16" i="21"/>
  <c r="I16" i="21"/>
  <c r="M15" i="21"/>
  <c r="K15" i="21"/>
  <c r="J15" i="21"/>
  <c r="A31" i="20"/>
  <c r="M16" i="20" s="1"/>
  <c r="C28" i="20"/>
  <c r="B28" i="20"/>
  <c r="C27" i="20"/>
  <c r="B27" i="20"/>
  <c r="M19" i="20"/>
  <c r="L19" i="20"/>
  <c r="N18" i="20"/>
  <c r="M18" i="20"/>
  <c r="J16" i="20"/>
  <c r="I16" i="20"/>
  <c r="M15" i="20"/>
  <c r="K15" i="20"/>
  <c r="J15" i="20"/>
  <c r="A31" i="18"/>
  <c r="M16" i="18" s="1"/>
  <c r="C28" i="18"/>
  <c r="B28" i="18"/>
  <c r="C27" i="18"/>
  <c r="B27" i="18"/>
  <c r="M19" i="18"/>
  <c r="L19" i="18"/>
  <c r="N18" i="18"/>
  <c r="M18" i="18"/>
  <c r="J16" i="18"/>
  <c r="I16" i="18"/>
  <c r="M15" i="18"/>
  <c r="K15" i="18"/>
  <c r="J15" i="18"/>
</calcChain>
</file>

<file path=xl/sharedStrings.xml><?xml version="1.0" encoding="utf-8"?>
<sst xmlns="http://schemas.openxmlformats.org/spreadsheetml/2006/main" count="87" uniqueCount="28">
  <si>
    <t>Prijsknippunt</t>
  </si>
  <si>
    <t>Puntenknippunt</t>
  </si>
  <si>
    <t>Maximale prijs</t>
  </si>
  <si>
    <t>Inschrijvingsprijs</t>
  </si>
  <si>
    <t>x</t>
  </si>
  <si>
    <t>y</t>
  </si>
  <si>
    <t>euro</t>
  </si>
  <si>
    <t>punten</t>
  </si>
  <si>
    <t>Gegevens perceel</t>
  </si>
  <si>
    <t>Gegevens inschrijver</t>
  </si>
  <si>
    <t>Berekende gegevens grafiek</t>
  </si>
  <si>
    <t>Deel 1</t>
  </si>
  <si>
    <t>Deel 2</t>
  </si>
  <si>
    <t>A</t>
  </si>
  <si>
    <t>B</t>
  </si>
  <si>
    <t>Score</t>
  </si>
  <si>
    <r>
      <t>Grafiekformule: Punten =</t>
    </r>
    <r>
      <rPr>
        <i/>
        <sz val="11"/>
        <color theme="1"/>
        <rFont val="Calibri"/>
        <family val="2"/>
        <scheme val="minor"/>
      </rPr>
      <t xml:space="preserve"> </t>
    </r>
    <r>
      <rPr>
        <b/>
        <i/>
        <sz val="11"/>
        <color rgb="FFFF0000"/>
        <rFont val="Calibri"/>
        <family val="2"/>
        <scheme val="minor"/>
      </rPr>
      <t>A</t>
    </r>
    <r>
      <rPr>
        <sz val="11"/>
        <color theme="1"/>
        <rFont val="Calibri"/>
        <family val="2"/>
        <scheme val="minor"/>
      </rPr>
      <t xml:space="preserve"> x Inschrijvingsprijs + </t>
    </r>
    <r>
      <rPr>
        <b/>
        <i/>
        <sz val="11"/>
        <color rgb="FFFF0000"/>
        <rFont val="Calibri"/>
        <family val="2"/>
        <scheme val="minor"/>
      </rPr>
      <t>B</t>
    </r>
  </si>
  <si>
    <t>Maximum pnt</t>
  </si>
  <si>
    <t>Naam</t>
  </si>
  <si>
    <t>PrKn</t>
  </si>
  <si>
    <t>PuKn</t>
  </si>
  <si>
    <t>PrMax</t>
  </si>
  <si>
    <t>Rekenblad gunningscriterium G1.5</t>
  </si>
  <si>
    <t>Aanschafprijs</t>
  </si>
  <si>
    <t>Onderhoud 10 jaar</t>
  </si>
  <si>
    <t>Inschrijver dient in de blauwe cel: B21 zijn prijs voor het leveren van correctief onderhoud van twee autoclaven in te dienen. Na het invullen van de prijs in de blauwe cel: B21, wordt automatisch het aantal punten wat inschrijver ontvangt voor G1.3 weergegeven in de groene cellen onder het kopje score (regel 30). Het aantal punten wordt vervolgens gewogen.
Bij de inschrijfprijs zitten alle kosten voor de levering en productie inbegrepen. Inschrijver mag geen extra kosten in rekening brengen. Inschrijver is zelf verantwoordelijk voor het indienen van de juistheid van zijn inschrijfprijs. De prijs is inclusief BTW. Bij het niet correct invullen van de prijs, wordt de inschrijving terzijde gelegd. Prijzen kunnen niet geindexeerd worden.</t>
  </si>
  <si>
    <r>
      <t>Inschrijver dient in de blauwe cel: B21 zijn prijs voor het leveren van preventief onderhoud van twee autoclaven in te dienen. Na het invullen van de prijs in de blauwe cel: B21, wordt automatisch het aantal punten wat inschrijver ontvangt voor G1 weergegeven in de groene cellen onder het kopje score (regel 30). Het aantal punten wordt vervolgens gewogen.
Bij de inschrijfprijs zitten alle kosten voor het preventief onderhoud (zoals beschreven in het programma van eisen) inbegrepen. Inschrijver mag geen extra kosten in rekening brengen. Inschrijver is zelf verantwoordelijk voor het indienen van de juistheid van zijn inschrijfprijs. De prijs i</t>
    </r>
    <r>
      <rPr>
        <sz val="11"/>
        <rFont val="Calibri"/>
        <family val="2"/>
        <scheme val="minor"/>
      </rPr>
      <t>s inclusief BTW. Bij h</t>
    </r>
    <r>
      <rPr>
        <sz val="11"/>
        <color theme="1"/>
        <rFont val="Calibri"/>
        <family val="2"/>
        <scheme val="minor"/>
      </rPr>
      <t>et niet correct invullen van de prijs, wordt de inschrijving terzijde gelegd. Prijzen kunnen niet geindexeerd worden.</t>
    </r>
  </si>
  <si>
    <r>
      <t>Inschrijver dient in de blauwe cel: B21 zijn prijs voor het leveren van twee autoclaven in te dienen. Na het invullen van de prijs in de blauwe cel: B21, wordt automatisch het aantal punten wat inschrijver ontvangt voor G1 weergegeven in de groene cellen onder het kopje score (regel 30). Het aantal punten wordt vervolgens gewogen.
Bij de inschrijfprijs zitten alle kosten voor de levering, productie inbegrepen en demonteren/verwijderen van oude autoclaaf. Inschrijver mag geen extra kosten in rekening brengen. Inschrijver is zelf verantwoordelijk voor het indienen van de juistheid van zijn inschrijfprijs. De prijs i</t>
    </r>
    <r>
      <rPr>
        <sz val="11"/>
        <rFont val="Calibri"/>
        <family val="2"/>
        <scheme val="minor"/>
      </rPr>
      <t>s inclusief BTW. B</t>
    </r>
    <r>
      <rPr>
        <sz val="11"/>
        <color theme="1"/>
        <rFont val="Calibri"/>
        <family val="2"/>
        <scheme val="minor"/>
      </rPr>
      <t xml:space="preserve">ij het niet correct invullen van de prijs, wordt de inschrijving terzijde gelegd.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</si>
</sst>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
  </numFmts>
  <fonts count="6" x14ac:knownFonts="1">
    <font>
      <sz val="11"/>
      <color theme="1"/>
      <name val="Calibri"/>
      <family val="2"/>
      <scheme val="minor"/>
    </font>
    <font>
      <b/>
      <sz val="11"/>
      <color theme="1"/>
      <name val="Calibri"/>
      <family val="2"/>
      <scheme val="minor"/>
    </font>
    <font>
      <i/>
      <sz val="11"/>
      <color theme="1"/>
      <name val="Calibri"/>
      <family val="2"/>
      <scheme val="minor"/>
    </font>
    <font>
      <b/>
      <i/>
      <sz val="11"/>
      <color rgb="FFFF0000"/>
      <name val="Calibri"/>
      <family val="2"/>
      <scheme val="minor"/>
    </font>
    <font>
      <b/>
      <sz val="22"/>
      <color theme="1"/>
      <name val="Calibri"/>
      <family val="2"/>
      <scheme val="minor"/>
    </font>
    <font>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00FF00"/>
        <bgColor indexed="64"/>
      </patternFill>
    </fill>
    <fill>
      <patternFill patternType="solid">
        <fgColor theme="3" tint="0.39997558519241921"/>
        <bgColor indexed="64"/>
      </patternFill>
    </fill>
  </fills>
  <borders count="1">
    <border>
      <left/>
      <right/>
      <top/>
      <bottom/>
      <diagonal/>
    </border>
  </borders>
  <cellStyleXfs count="1">
    <xf numFmtId="0" fontId="0" fillId="0" borderId="0"/>
  </cellStyleXfs>
  <cellXfs count="20">
    <xf numFmtId="0" fontId="0" fillId="0" borderId="0" xfId="0"/>
    <xf numFmtId="0" fontId="0" fillId="5" borderId="0" xfId="0" applyFill="1" applyProtection="1">
      <protection locked="0"/>
    </xf>
    <xf numFmtId="0" fontId="1" fillId="0" borderId="0" xfId="0" applyFont="1" applyFill="1" applyAlignment="1" applyProtection="1"/>
    <xf numFmtId="0" fontId="0" fillId="0" borderId="0" xfId="0" applyFill="1" applyProtection="1"/>
    <xf numFmtId="0" fontId="1" fillId="3" borderId="0" xfId="0" applyFont="1" applyFill="1" applyProtection="1"/>
    <xf numFmtId="0" fontId="0" fillId="0" borderId="0" xfId="0" applyProtection="1"/>
    <xf numFmtId="0" fontId="1" fillId="0" borderId="0" xfId="0" applyFont="1" applyFill="1" applyProtection="1"/>
    <xf numFmtId="0" fontId="0" fillId="2" borderId="0" xfId="0" applyFill="1" applyProtection="1"/>
    <xf numFmtId="0" fontId="0" fillId="0" borderId="0" xfId="0" applyAlignment="1" applyProtection="1">
      <alignment horizontal="right"/>
    </xf>
    <xf numFmtId="1" fontId="0" fillId="0" borderId="0" xfId="0" applyNumberFormat="1" applyProtection="1"/>
    <xf numFmtId="0" fontId="3" fillId="0" borderId="0" xfId="0" applyFont="1" applyAlignment="1" applyProtection="1">
      <alignment horizontal="center"/>
    </xf>
    <xf numFmtId="164" fontId="1" fillId="4" borderId="0" xfId="0" applyNumberFormat="1" applyFont="1" applyFill="1" applyProtection="1"/>
    <xf numFmtId="0" fontId="0" fillId="3" borderId="0" xfId="0" applyFill="1" applyAlignment="1" applyProtection="1">
      <alignment horizontal="center"/>
    </xf>
    <xf numFmtId="0" fontId="1" fillId="3" borderId="0" xfId="0" applyFont="1" applyFill="1" applyAlignment="1" applyProtection="1">
      <alignment horizontal="center"/>
    </xf>
    <xf numFmtId="165" fontId="4" fillId="4" borderId="0" xfId="0" applyNumberFormat="1" applyFont="1" applyFill="1" applyAlignment="1" applyProtection="1">
      <alignment horizontal="center" vertical="center"/>
    </xf>
    <xf numFmtId="1" fontId="4" fillId="0" borderId="0" xfId="0" applyNumberFormat="1" applyFont="1" applyFill="1" applyAlignment="1" applyProtection="1">
      <alignment horizontal="center" vertical="center"/>
    </xf>
    <xf numFmtId="0" fontId="0" fillId="0" borderId="0" xfId="0" applyAlignment="1" applyProtection="1">
      <alignment horizontal="left" vertical="top" wrapText="1"/>
    </xf>
    <xf numFmtId="0" fontId="1" fillId="2" borderId="0" xfId="0" applyFont="1" applyFill="1" applyAlignment="1" applyProtection="1">
      <alignment horizontal="right"/>
    </xf>
    <xf numFmtId="0" fontId="1" fillId="0" borderId="0" xfId="0" applyFont="1" applyFill="1" applyAlignment="1" applyProtection="1">
      <alignment horizontal="right"/>
    </xf>
    <xf numFmtId="0" fontId="5" fillId="0" borderId="0" xfId="0" applyFont="1" applyAlignment="1" applyProtection="1">
      <alignment horizontal="left" vertical="top" wrapText="1"/>
    </xf>
  </cellXfs>
  <cellStyles count="1">
    <cellStyle name="Standaard" xfId="0" builtinId="0"/>
  </cellStyles>
  <dxfs count="3">
    <dxf>
      <fill>
        <patternFill>
          <bgColor rgb="FF00FF00"/>
        </patternFill>
      </fill>
    </dxf>
    <dxf>
      <fill>
        <patternFill>
          <bgColor rgb="FF00FF00"/>
        </patternFill>
      </fill>
    </dxf>
    <dxf>
      <fill>
        <patternFill>
          <bgColor rgb="FF00FF00"/>
        </patternFill>
      </fill>
    </dxf>
  </dxfs>
  <tableStyles count="0" defaultTableStyle="TableStyleMedium2" defaultPivotStyle="PivotStyleLight16"/>
  <colors>
    <mruColors>
      <color rgb="FF00FF00"/>
      <color rgb="FFFF0000"/>
      <color rgb="FF09AF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a:t>Gunningscriterium</a:t>
            </a:r>
          </a:p>
        </c:rich>
      </c:tx>
      <c:overlay val="0"/>
    </c:title>
    <c:autoTitleDeleted val="0"/>
    <c:plotArea>
      <c:layout>
        <c:manualLayout>
          <c:layoutTarget val="inner"/>
          <c:xMode val="edge"/>
          <c:yMode val="edge"/>
          <c:x val="3.527948463662179E-2"/>
          <c:y val="9.9516014854989593E-2"/>
          <c:w val="0.92917455442029184"/>
          <c:h val="0.75592881802637779"/>
        </c:manualLayout>
      </c:layout>
      <c:scatterChart>
        <c:scatterStyle val="lineMarker"/>
        <c:varyColors val="0"/>
        <c:ser>
          <c:idx val="0"/>
          <c:order val="0"/>
          <c:marker>
            <c:symbol val="diamond"/>
            <c:size val="5"/>
          </c:marker>
          <c:dLbls>
            <c:dLbl>
              <c:idx val="0"/>
              <c:delete val="1"/>
              <c:extLst>
                <c:ext xmlns:c15="http://schemas.microsoft.com/office/drawing/2012/chart" uri="{CE6537A1-D6FC-4f65-9D91-7224C49458BB}"/>
                <c:ext xmlns:c16="http://schemas.microsoft.com/office/drawing/2014/chart" uri="{C3380CC4-5D6E-409C-BE32-E72D297353CC}">
                  <c16:uniqueId val="{00000000-4449-4412-98C9-ABD72346850B}"/>
                </c:ext>
              </c:extLst>
            </c:dLbl>
            <c:spPr>
              <a:noFill/>
              <a:ln>
                <a:noFill/>
              </a:ln>
              <a:effectLst/>
            </c:spPr>
            <c:dLblPos val="t"/>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'G1.1 Aanschafprijs'!$I$15:$J$15</c:f>
              <c:numCache>
                <c:formatCode>General</c:formatCode>
                <c:ptCount val="2"/>
                <c:pt idx="0">
                  <c:v>0</c:v>
                </c:pt>
                <c:pt idx="1">
                  <c:v>340000</c:v>
                </c:pt>
              </c:numCache>
            </c:numRef>
          </c:xVal>
          <c:yVal>
            <c:numRef>
              <c:f>'G1.1 Aanschafprijs'!$I$16:$J$16</c:f>
              <c:numCache>
                <c:formatCode>General</c:formatCode>
                <c:ptCount val="2"/>
                <c:pt idx="0">
                  <c:v>100</c:v>
                </c:pt>
                <c:pt idx="1">
                  <c:v>100</c:v>
                </c:pt>
              </c:numCache>
            </c:numRef>
          </c:yVal>
          <c:smooth val="0"/>
          <c:extLst>
            <c:ext xmlns:c16="http://schemas.microsoft.com/office/drawing/2014/chart" uri="{C3380CC4-5D6E-409C-BE32-E72D297353CC}">
              <c16:uniqueId val="{00000001-4449-4412-98C9-ABD72346850B}"/>
            </c:ext>
          </c:extLst>
        </c:ser>
        <c:ser>
          <c:idx val="1"/>
          <c:order val="1"/>
          <c:tx>
            <c:v>twee</c:v>
          </c:tx>
          <c:marker>
            <c:symbol val="diamond"/>
            <c:size val="5"/>
          </c:marker>
          <c:dLbls>
            <c:dLbl>
              <c:idx val="1"/>
              <c:delete val="1"/>
              <c:extLst>
                <c:ext xmlns:c15="http://schemas.microsoft.com/office/drawing/2012/chart" uri="{CE6537A1-D6FC-4f65-9D91-7224C49458BB}"/>
                <c:ext xmlns:c16="http://schemas.microsoft.com/office/drawing/2014/chart" uri="{C3380CC4-5D6E-409C-BE32-E72D297353CC}">
                  <c16:uniqueId val="{00000002-4449-4412-98C9-ABD72346850B}"/>
                </c:ext>
              </c:extLst>
            </c:dLbl>
            <c:spPr>
              <a:noFill/>
              <a:ln>
                <a:noFill/>
              </a:ln>
              <a:effectLst/>
            </c:spPr>
            <c:dLblPos val="t"/>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'G1.1 Aanschafprijs'!$J$15:$K$15</c:f>
              <c:numCache>
                <c:formatCode>General</c:formatCode>
                <c:ptCount val="2"/>
                <c:pt idx="0">
                  <c:v>340000</c:v>
                </c:pt>
                <c:pt idx="1">
                  <c:v>420000</c:v>
                </c:pt>
              </c:numCache>
            </c:numRef>
          </c:xVal>
          <c:yVal>
            <c:numRef>
              <c:f>'G1.1 Aanschafprijs'!$J$16:$K$16</c:f>
              <c:numCache>
                <c:formatCode>General</c:formatCode>
                <c:ptCount val="2"/>
                <c:pt idx="0">
                  <c:v>100</c:v>
                </c:pt>
                <c:pt idx="1">
                  <c:v>0</c:v>
                </c:pt>
              </c:numCache>
            </c:numRef>
          </c:yVal>
          <c:smooth val="0"/>
          <c:extLst>
            <c:ext xmlns:c16="http://schemas.microsoft.com/office/drawing/2014/chart" uri="{C3380CC4-5D6E-409C-BE32-E72D297353CC}">
              <c16:uniqueId val="{00000003-4449-4412-98C9-ABD72346850B}"/>
            </c:ext>
          </c:extLst>
        </c:ser>
        <c:ser>
          <c:idx val="2"/>
          <c:order val="2"/>
          <c:tx>
            <c:v>drie</c:v>
          </c:tx>
          <c:marker>
            <c:symbol val="square"/>
            <c:size val="10"/>
            <c:spPr>
              <a:solidFill>
                <a:srgbClr val="00FF00"/>
              </a:solidFill>
            </c:spPr>
          </c:marker>
          <c:dPt>
            <c:idx val="0"/>
            <c:marker>
              <c:spPr>
                <a:solidFill>
                  <a:srgbClr val="00FF00"/>
                </a:solidFill>
                <a:ln>
                  <a:solidFill>
                    <a:schemeClr val="accent2">
                      <a:lumMod val="40000"/>
                      <a:lumOff val="60000"/>
                    </a:schemeClr>
                  </a:solidFill>
                </a:ln>
              </c:spPr>
            </c:marker>
            <c:bubble3D val="0"/>
            <c:extLst>
              <c:ext xmlns:c16="http://schemas.microsoft.com/office/drawing/2014/chart" uri="{C3380CC4-5D6E-409C-BE32-E72D297353CC}">
                <c16:uniqueId val="{00000004-4449-4412-98C9-ABD72346850B}"/>
              </c:ext>
            </c:extLst>
          </c:dPt>
          <c:dLbls>
            <c:dLbl>
              <c:idx val="0"/>
              <c:layout>
                <c:manualLayout>
                  <c:x val="-6.3377048800797933E-2"/>
                  <c:y val="8.7511972474762348E-2"/>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4449-4412-98C9-ABD72346850B}"/>
                </c:ext>
              </c:extLst>
            </c:dLbl>
            <c:spPr>
              <a:noFill/>
            </c:spPr>
            <c:txPr>
              <a:bodyPr/>
              <a:lstStyle/>
              <a:p>
                <a:pPr>
                  <a:defRPr b="1">
                    <a:solidFill>
                      <a:srgbClr val="00B050"/>
                    </a:solidFill>
                  </a:defRPr>
                </a:pPr>
                <a:endParaRPr lang="nl-NL"/>
              </a:p>
            </c:txPr>
            <c:dLblPos val="b"/>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'G1.1 Aanschafprijs'!$M$15</c:f>
              <c:numCache>
                <c:formatCode>General</c:formatCode>
                <c:ptCount val="1"/>
                <c:pt idx="0">
                  <c:v>0</c:v>
                </c:pt>
              </c:numCache>
            </c:numRef>
          </c:xVal>
          <c:yVal>
            <c:numRef>
              <c:f>'G1.1 Aanschafprijs'!$M$16</c:f>
              <c:numCache>
                <c:formatCode>0</c:formatCode>
                <c:ptCount val="1"/>
                <c:pt idx="0">
                  <c:v>100</c:v>
                </c:pt>
              </c:numCache>
            </c:numRef>
          </c:yVal>
          <c:smooth val="0"/>
          <c:extLst>
            <c:ext xmlns:c16="http://schemas.microsoft.com/office/drawing/2014/chart" uri="{C3380CC4-5D6E-409C-BE32-E72D297353CC}">
              <c16:uniqueId val="{00000005-4449-4412-98C9-ABD72346850B}"/>
            </c:ext>
          </c:extLst>
        </c:ser>
        <c:ser>
          <c:idx val="3"/>
          <c:order val="3"/>
          <c:tx>
            <c:v>vier</c:v>
          </c:tx>
          <c:spPr>
            <a:ln w="6350">
              <a:solidFill>
                <a:schemeClr val="tx1"/>
              </a:solidFill>
              <a:prstDash val="sysDot"/>
            </a:ln>
          </c:spPr>
          <c:marker>
            <c:symbol val="x"/>
            <c:size val="3"/>
            <c:spPr>
              <a:solidFill>
                <a:schemeClr val="bg1"/>
              </a:solidFill>
            </c:spPr>
          </c:marker>
          <c:dLbls>
            <c:delete val="1"/>
          </c:dLbls>
          <c:xVal>
            <c:numRef>
              <c:f>'G1.1 Aanschafprijs'!$L$18:$M$18</c:f>
              <c:numCache>
                <c:formatCode>General</c:formatCode>
                <c:ptCount val="2"/>
                <c:pt idx="0">
                  <c:v>0</c:v>
                </c:pt>
                <c:pt idx="1">
                  <c:v>340000</c:v>
                </c:pt>
              </c:numCache>
            </c:numRef>
          </c:xVal>
          <c:yVal>
            <c:numRef>
              <c:f>'G1.1 Aanschafprijs'!$L$19:$M$19</c:f>
              <c:numCache>
                <c:formatCode>General</c:formatCode>
                <c:ptCount val="2"/>
                <c:pt idx="0">
                  <c:v>100</c:v>
                </c:pt>
                <c:pt idx="1">
                  <c:v>100</c:v>
                </c:pt>
              </c:numCache>
            </c:numRef>
          </c:yVal>
          <c:smooth val="0"/>
          <c:extLst>
            <c:ext xmlns:c16="http://schemas.microsoft.com/office/drawing/2014/chart" uri="{C3380CC4-5D6E-409C-BE32-E72D297353CC}">
              <c16:uniqueId val="{00000006-4449-4412-98C9-ABD72346850B}"/>
            </c:ext>
          </c:extLst>
        </c:ser>
        <c:ser>
          <c:idx val="4"/>
          <c:order val="4"/>
          <c:tx>
            <c:v>vijf</c:v>
          </c:tx>
          <c:spPr>
            <a:ln w="6350">
              <a:solidFill>
                <a:schemeClr val="tx1"/>
              </a:solidFill>
              <a:prstDash val="sysDot"/>
            </a:ln>
          </c:spPr>
          <c:marker>
            <c:symbol val="x"/>
            <c:size val="3"/>
            <c:spPr>
              <a:solidFill>
                <a:schemeClr val="bg1"/>
              </a:solidFill>
            </c:spPr>
          </c:marker>
          <c:dLbls>
            <c:delete val="1"/>
          </c:dLbls>
          <c:xVal>
            <c:numRef>
              <c:f>'G1.1 Aanschafprijs'!$M$18:$N$18</c:f>
              <c:numCache>
                <c:formatCode>General</c:formatCode>
                <c:ptCount val="2"/>
                <c:pt idx="0">
                  <c:v>340000</c:v>
                </c:pt>
                <c:pt idx="1">
                  <c:v>340000</c:v>
                </c:pt>
              </c:numCache>
            </c:numRef>
          </c:xVal>
          <c:yVal>
            <c:numRef>
              <c:f>'G1.1 Aanschafprijs'!$M$19:$N$19</c:f>
              <c:numCache>
                <c:formatCode>General</c:formatCode>
                <c:ptCount val="2"/>
                <c:pt idx="0">
                  <c:v>100</c:v>
                </c:pt>
                <c:pt idx="1">
                  <c:v>0</c:v>
                </c:pt>
              </c:numCache>
            </c:numRef>
          </c:yVal>
          <c:smooth val="0"/>
          <c:extLst>
            <c:ext xmlns:c16="http://schemas.microsoft.com/office/drawing/2014/chart" uri="{C3380CC4-5D6E-409C-BE32-E72D297353CC}">
              <c16:uniqueId val="{00000007-4449-4412-98C9-ABD72346850B}"/>
            </c:ext>
          </c:extLst>
        </c:ser>
        <c:dLbls>
          <c:showLegendKey val="0"/>
          <c:showVal val="1"/>
          <c:showCatName val="1"/>
          <c:showSerName val="0"/>
          <c:showPercent val="0"/>
          <c:showBubbleSize val="0"/>
        </c:dLbls>
        <c:axId val="131378560"/>
        <c:axId val="131397120"/>
      </c:scatterChart>
      <c:valAx>
        <c:axId val="131378560"/>
        <c:scaling>
          <c:orientation val="minMax"/>
        </c:scaling>
        <c:delete val="0"/>
        <c:axPos val="b"/>
        <c:numFmt formatCode="General" sourceLinked="0"/>
        <c:majorTickMark val="none"/>
        <c:minorTickMark val="none"/>
        <c:tickLblPos val="nextTo"/>
        <c:crossAx val="131397120"/>
        <c:crossesAt val="0"/>
        <c:crossBetween val="midCat"/>
      </c:valAx>
      <c:valAx>
        <c:axId val="131397120"/>
        <c:scaling>
          <c:orientation val="minMax"/>
          <c:min val="0"/>
        </c:scaling>
        <c:delete val="0"/>
        <c:axPos val="l"/>
        <c:numFmt formatCode="General" sourceLinked="1"/>
        <c:majorTickMark val="out"/>
        <c:minorTickMark val="none"/>
        <c:tickLblPos val="nextTo"/>
        <c:crossAx val="131378560"/>
        <c:crossesAt val="0"/>
        <c:crossBetween val="midCat"/>
      </c:valAx>
      <c:spPr>
        <a:ln w="3175">
          <a:solidFill>
            <a:schemeClr val="tx1"/>
          </a:solidFill>
          <a:prstDash val="sysDot"/>
        </a:ln>
      </c:spPr>
    </c:plotArea>
    <c:plotVisOnly val="1"/>
    <c:dispBlanksAs val="gap"/>
    <c:showDLblsOverMax val="0"/>
  </c:chart>
  <c:printSettings>
    <c:headerFooter/>
    <c:pageMargins b="0.75000000000000011" l="0.70000000000000007" r="0.70000000000000007" t="0.75000000000000011" header="0.30000000000000004" footer="0.30000000000000004"/>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a:t>Gunningscriterium</a:t>
            </a:r>
          </a:p>
        </c:rich>
      </c:tx>
      <c:overlay val="0"/>
    </c:title>
    <c:autoTitleDeleted val="0"/>
    <c:plotArea>
      <c:layout>
        <c:manualLayout>
          <c:layoutTarget val="inner"/>
          <c:xMode val="edge"/>
          <c:yMode val="edge"/>
          <c:x val="3.527948463662179E-2"/>
          <c:y val="9.9516014854989593E-2"/>
          <c:w val="0.92917455442029184"/>
          <c:h val="0.75592881802637779"/>
        </c:manualLayout>
      </c:layout>
      <c:scatterChart>
        <c:scatterStyle val="lineMarker"/>
        <c:varyColors val="0"/>
        <c:ser>
          <c:idx val="0"/>
          <c:order val="0"/>
          <c:marker>
            <c:symbol val="diamond"/>
            <c:size val="5"/>
          </c:marker>
          <c:dLbls>
            <c:dLbl>
              <c:idx val="0"/>
              <c:delete val="1"/>
              <c:extLst>
                <c:ext xmlns:c15="http://schemas.microsoft.com/office/drawing/2012/chart" uri="{CE6537A1-D6FC-4f65-9D91-7224C49458BB}"/>
                <c:ext xmlns:c16="http://schemas.microsoft.com/office/drawing/2014/chart" uri="{C3380CC4-5D6E-409C-BE32-E72D297353CC}">
                  <c16:uniqueId val="{00000000-4C06-4419-AD23-AD114C856495}"/>
                </c:ext>
              </c:extLst>
            </c:dLbl>
            <c:spPr>
              <a:noFill/>
              <a:ln>
                <a:noFill/>
              </a:ln>
              <a:effectLst/>
            </c:spPr>
            <c:dLblPos val="t"/>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'G1.2 Preventief onderhoud'!$I$15:$J$15</c:f>
              <c:numCache>
                <c:formatCode>General</c:formatCode>
                <c:ptCount val="2"/>
                <c:pt idx="0">
                  <c:v>0</c:v>
                </c:pt>
                <c:pt idx="1">
                  <c:v>180000</c:v>
                </c:pt>
              </c:numCache>
            </c:numRef>
          </c:xVal>
          <c:yVal>
            <c:numRef>
              <c:f>'G1.2 Preventief onderhoud'!$I$16:$J$16</c:f>
              <c:numCache>
                <c:formatCode>General</c:formatCode>
                <c:ptCount val="2"/>
                <c:pt idx="0">
                  <c:v>100</c:v>
                </c:pt>
                <c:pt idx="1">
                  <c:v>100</c:v>
                </c:pt>
              </c:numCache>
            </c:numRef>
          </c:yVal>
          <c:smooth val="0"/>
          <c:extLst>
            <c:ext xmlns:c16="http://schemas.microsoft.com/office/drawing/2014/chart" uri="{C3380CC4-5D6E-409C-BE32-E72D297353CC}">
              <c16:uniqueId val="{00000001-4C06-4419-AD23-AD114C856495}"/>
            </c:ext>
          </c:extLst>
        </c:ser>
        <c:ser>
          <c:idx val="1"/>
          <c:order val="1"/>
          <c:tx>
            <c:v>twee</c:v>
          </c:tx>
          <c:marker>
            <c:symbol val="diamond"/>
            <c:size val="5"/>
          </c:marker>
          <c:dLbls>
            <c:dLbl>
              <c:idx val="1"/>
              <c:delete val="1"/>
              <c:extLst>
                <c:ext xmlns:c15="http://schemas.microsoft.com/office/drawing/2012/chart" uri="{CE6537A1-D6FC-4f65-9D91-7224C49458BB}"/>
                <c:ext xmlns:c16="http://schemas.microsoft.com/office/drawing/2014/chart" uri="{C3380CC4-5D6E-409C-BE32-E72D297353CC}">
                  <c16:uniqueId val="{00000002-4C06-4419-AD23-AD114C856495}"/>
                </c:ext>
              </c:extLst>
            </c:dLbl>
            <c:spPr>
              <a:noFill/>
              <a:ln>
                <a:noFill/>
              </a:ln>
              <a:effectLst/>
            </c:spPr>
            <c:dLblPos val="t"/>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'G1.2 Preventief onderhoud'!$J$15:$K$15</c:f>
              <c:numCache>
                <c:formatCode>General</c:formatCode>
                <c:ptCount val="2"/>
                <c:pt idx="0">
                  <c:v>180000</c:v>
                </c:pt>
                <c:pt idx="1">
                  <c:v>230000</c:v>
                </c:pt>
              </c:numCache>
            </c:numRef>
          </c:xVal>
          <c:yVal>
            <c:numRef>
              <c:f>'G1.2 Preventief onderhoud'!$J$16:$K$16</c:f>
              <c:numCache>
                <c:formatCode>General</c:formatCode>
                <c:ptCount val="2"/>
                <c:pt idx="0">
                  <c:v>100</c:v>
                </c:pt>
                <c:pt idx="1">
                  <c:v>0</c:v>
                </c:pt>
              </c:numCache>
            </c:numRef>
          </c:yVal>
          <c:smooth val="0"/>
          <c:extLst>
            <c:ext xmlns:c16="http://schemas.microsoft.com/office/drawing/2014/chart" uri="{C3380CC4-5D6E-409C-BE32-E72D297353CC}">
              <c16:uniqueId val="{00000003-4C06-4419-AD23-AD114C856495}"/>
            </c:ext>
          </c:extLst>
        </c:ser>
        <c:ser>
          <c:idx val="2"/>
          <c:order val="2"/>
          <c:tx>
            <c:v>drie</c:v>
          </c:tx>
          <c:marker>
            <c:symbol val="square"/>
            <c:size val="10"/>
            <c:spPr>
              <a:solidFill>
                <a:srgbClr val="00FF00"/>
              </a:solidFill>
            </c:spPr>
          </c:marker>
          <c:dPt>
            <c:idx val="0"/>
            <c:marker>
              <c:spPr>
                <a:solidFill>
                  <a:srgbClr val="00FF00"/>
                </a:solidFill>
                <a:ln>
                  <a:solidFill>
                    <a:schemeClr val="accent2">
                      <a:lumMod val="40000"/>
                      <a:lumOff val="60000"/>
                    </a:schemeClr>
                  </a:solidFill>
                </a:ln>
              </c:spPr>
            </c:marker>
            <c:bubble3D val="0"/>
            <c:extLst>
              <c:ext xmlns:c16="http://schemas.microsoft.com/office/drawing/2014/chart" uri="{C3380CC4-5D6E-409C-BE32-E72D297353CC}">
                <c16:uniqueId val="{00000004-4C06-4419-AD23-AD114C856495}"/>
              </c:ext>
            </c:extLst>
          </c:dPt>
          <c:dLbls>
            <c:dLbl>
              <c:idx val="0"/>
              <c:layout>
                <c:manualLayout>
                  <c:x val="-6.3377048800797933E-2"/>
                  <c:y val="8.7511972474762348E-2"/>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4C06-4419-AD23-AD114C856495}"/>
                </c:ext>
              </c:extLst>
            </c:dLbl>
            <c:spPr>
              <a:noFill/>
            </c:spPr>
            <c:txPr>
              <a:bodyPr/>
              <a:lstStyle/>
              <a:p>
                <a:pPr>
                  <a:defRPr b="1">
                    <a:solidFill>
                      <a:srgbClr val="00B050"/>
                    </a:solidFill>
                  </a:defRPr>
                </a:pPr>
                <a:endParaRPr lang="nl-NL"/>
              </a:p>
            </c:txPr>
            <c:dLblPos val="b"/>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'G1.2 Preventief onderhoud'!$M$15</c:f>
              <c:numCache>
                <c:formatCode>General</c:formatCode>
                <c:ptCount val="1"/>
                <c:pt idx="0">
                  <c:v>0</c:v>
                </c:pt>
              </c:numCache>
            </c:numRef>
          </c:xVal>
          <c:yVal>
            <c:numRef>
              <c:f>'G1.2 Preventief onderhoud'!$M$16</c:f>
              <c:numCache>
                <c:formatCode>0</c:formatCode>
                <c:ptCount val="1"/>
                <c:pt idx="0">
                  <c:v>100</c:v>
                </c:pt>
              </c:numCache>
            </c:numRef>
          </c:yVal>
          <c:smooth val="0"/>
          <c:extLst>
            <c:ext xmlns:c16="http://schemas.microsoft.com/office/drawing/2014/chart" uri="{C3380CC4-5D6E-409C-BE32-E72D297353CC}">
              <c16:uniqueId val="{00000005-4C06-4419-AD23-AD114C856495}"/>
            </c:ext>
          </c:extLst>
        </c:ser>
        <c:ser>
          <c:idx val="3"/>
          <c:order val="3"/>
          <c:tx>
            <c:v>vier</c:v>
          </c:tx>
          <c:spPr>
            <a:ln w="6350">
              <a:solidFill>
                <a:schemeClr val="tx1"/>
              </a:solidFill>
              <a:prstDash val="sysDot"/>
            </a:ln>
          </c:spPr>
          <c:marker>
            <c:symbol val="x"/>
            <c:size val="3"/>
            <c:spPr>
              <a:solidFill>
                <a:schemeClr val="bg1"/>
              </a:solidFill>
            </c:spPr>
          </c:marker>
          <c:dLbls>
            <c:delete val="1"/>
          </c:dLbls>
          <c:xVal>
            <c:numRef>
              <c:f>'G1.2 Preventief onderhoud'!$L$18:$M$18</c:f>
              <c:numCache>
                <c:formatCode>General</c:formatCode>
                <c:ptCount val="2"/>
                <c:pt idx="0">
                  <c:v>0</c:v>
                </c:pt>
                <c:pt idx="1">
                  <c:v>180000</c:v>
                </c:pt>
              </c:numCache>
            </c:numRef>
          </c:xVal>
          <c:yVal>
            <c:numRef>
              <c:f>'G1.2 Preventief onderhoud'!$L$19:$M$19</c:f>
              <c:numCache>
                <c:formatCode>General</c:formatCode>
                <c:ptCount val="2"/>
                <c:pt idx="0">
                  <c:v>100</c:v>
                </c:pt>
                <c:pt idx="1">
                  <c:v>100</c:v>
                </c:pt>
              </c:numCache>
            </c:numRef>
          </c:yVal>
          <c:smooth val="0"/>
          <c:extLst>
            <c:ext xmlns:c16="http://schemas.microsoft.com/office/drawing/2014/chart" uri="{C3380CC4-5D6E-409C-BE32-E72D297353CC}">
              <c16:uniqueId val="{00000006-4C06-4419-AD23-AD114C856495}"/>
            </c:ext>
          </c:extLst>
        </c:ser>
        <c:ser>
          <c:idx val="4"/>
          <c:order val="4"/>
          <c:tx>
            <c:v>vijf</c:v>
          </c:tx>
          <c:spPr>
            <a:ln w="6350">
              <a:solidFill>
                <a:schemeClr val="tx1"/>
              </a:solidFill>
              <a:prstDash val="sysDot"/>
            </a:ln>
          </c:spPr>
          <c:marker>
            <c:symbol val="x"/>
            <c:size val="3"/>
            <c:spPr>
              <a:solidFill>
                <a:schemeClr val="bg1"/>
              </a:solidFill>
            </c:spPr>
          </c:marker>
          <c:dLbls>
            <c:delete val="1"/>
          </c:dLbls>
          <c:xVal>
            <c:numRef>
              <c:f>'G1.2 Preventief onderhoud'!$M$18:$N$18</c:f>
              <c:numCache>
                <c:formatCode>General</c:formatCode>
                <c:ptCount val="2"/>
                <c:pt idx="0">
                  <c:v>180000</c:v>
                </c:pt>
                <c:pt idx="1">
                  <c:v>180000</c:v>
                </c:pt>
              </c:numCache>
            </c:numRef>
          </c:xVal>
          <c:yVal>
            <c:numRef>
              <c:f>'G1.2 Preventief onderhoud'!$M$19:$N$19</c:f>
              <c:numCache>
                <c:formatCode>General</c:formatCode>
                <c:ptCount val="2"/>
                <c:pt idx="0">
                  <c:v>100</c:v>
                </c:pt>
                <c:pt idx="1">
                  <c:v>0</c:v>
                </c:pt>
              </c:numCache>
            </c:numRef>
          </c:yVal>
          <c:smooth val="0"/>
          <c:extLst>
            <c:ext xmlns:c16="http://schemas.microsoft.com/office/drawing/2014/chart" uri="{C3380CC4-5D6E-409C-BE32-E72D297353CC}">
              <c16:uniqueId val="{00000007-4C06-4419-AD23-AD114C856495}"/>
            </c:ext>
          </c:extLst>
        </c:ser>
        <c:dLbls>
          <c:showLegendKey val="0"/>
          <c:showVal val="1"/>
          <c:showCatName val="1"/>
          <c:showSerName val="0"/>
          <c:showPercent val="0"/>
          <c:showBubbleSize val="0"/>
        </c:dLbls>
        <c:axId val="131378560"/>
        <c:axId val="131397120"/>
      </c:scatterChart>
      <c:valAx>
        <c:axId val="131378560"/>
        <c:scaling>
          <c:orientation val="minMax"/>
        </c:scaling>
        <c:delete val="0"/>
        <c:axPos val="b"/>
        <c:numFmt formatCode="General" sourceLinked="0"/>
        <c:majorTickMark val="none"/>
        <c:minorTickMark val="none"/>
        <c:tickLblPos val="nextTo"/>
        <c:crossAx val="131397120"/>
        <c:crossesAt val="0"/>
        <c:crossBetween val="midCat"/>
      </c:valAx>
      <c:valAx>
        <c:axId val="131397120"/>
        <c:scaling>
          <c:orientation val="minMax"/>
          <c:min val="0"/>
        </c:scaling>
        <c:delete val="0"/>
        <c:axPos val="l"/>
        <c:numFmt formatCode="General" sourceLinked="1"/>
        <c:majorTickMark val="out"/>
        <c:minorTickMark val="none"/>
        <c:tickLblPos val="nextTo"/>
        <c:crossAx val="131378560"/>
        <c:crossesAt val="0"/>
        <c:crossBetween val="midCat"/>
      </c:valAx>
      <c:spPr>
        <a:ln w="3175">
          <a:solidFill>
            <a:schemeClr val="tx1"/>
          </a:solidFill>
          <a:prstDash val="sysDot"/>
        </a:ln>
      </c:spPr>
    </c:plotArea>
    <c:plotVisOnly val="1"/>
    <c:dispBlanksAs val="gap"/>
    <c:showDLblsOverMax val="0"/>
  </c:chart>
  <c:printSettings>
    <c:headerFooter/>
    <c:pageMargins b="0.75000000000000011" l="0.70000000000000007" r="0.70000000000000007" t="0.75000000000000011" header="0.30000000000000004" footer="0.30000000000000004"/>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a:t>Gunningscriterium</a:t>
            </a:r>
          </a:p>
        </c:rich>
      </c:tx>
      <c:overlay val="0"/>
    </c:title>
    <c:autoTitleDeleted val="0"/>
    <c:plotArea>
      <c:layout>
        <c:manualLayout>
          <c:layoutTarget val="inner"/>
          <c:xMode val="edge"/>
          <c:yMode val="edge"/>
          <c:x val="3.527948463662179E-2"/>
          <c:y val="9.9516014854989593E-2"/>
          <c:w val="0.92917455442029184"/>
          <c:h val="0.75592881802637779"/>
        </c:manualLayout>
      </c:layout>
      <c:scatterChart>
        <c:scatterStyle val="lineMarker"/>
        <c:varyColors val="0"/>
        <c:ser>
          <c:idx val="0"/>
          <c:order val="0"/>
          <c:marker>
            <c:symbol val="diamond"/>
            <c:size val="5"/>
          </c:marker>
          <c:dLbls>
            <c:dLbl>
              <c:idx val="0"/>
              <c:delete val="1"/>
              <c:extLst>
                <c:ext xmlns:c15="http://schemas.microsoft.com/office/drawing/2012/chart" uri="{CE6537A1-D6FC-4f65-9D91-7224C49458BB}"/>
                <c:ext xmlns:c16="http://schemas.microsoft.com/office/drawing/2014/chart" uri="{C3380CC4-5D6E-409C-BE32-E72D297353CC}">
                  <c16:uniqueId val="{00000000-866D-4957-AD81-DC1422A9C937}"/>
                </c:ext>
              </c:extLst>
            </c:dLbl>
            <c:spPr>
              <a:noFill/>
              <a:ln>
                <a:noFill/>
              </a:ln>
              <a:effectLst/>
            </c:spPr>
            <c:dLblPos val="t"/>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'G1.3 Correctief onderhoud'!$I$15:$J$15</c:f>
              <c:numCache>
                <c:formatCode>General</c:formatCode>
                <c:ptCount val="2"/>
                <c:pt idx="0">
                  <c:v>0</c:v>
                </c:pt>
                <c:pt idx="1">
                  <c:v>120</c:v>
                </c:pt>
              </c:numCache>
            </c:numRef>
          </c:xVal>
          <c:yVal>
            <c:numRef>
              <c:f>'G1.3 Correctief onderhoud'!$I$16:$J$16</c:f>
              <c:numCache>
                <c:formatCode>General</c:formatCode>
                <c:ptCount val="2"/>
                <c:pt idx="0">
                  <c:v>100</c:v>
                </c:pt>
                <c:pt idx="1">
                  <c:v>100</c:v>
                </c:pt>
              </c:numCache>
            </c:numRef>
          </c:yVal>
          <c:smooth val="0"/>
          <c:extLst>
            <c:ext xmlns:c16="http://schemas.microsoft.com/office/drawing/2014/chart" uri="{C3380CC4-5D6E-409C-BE32-E72D297353CC}">
              <c16:uniqueId val="{00000001-866D-4957-AD81-DC1422A9C937}"/>
            </c:ext>
          </c:extLst>
        </c:ser>
        <c:ser>
          <c:idx val="1"/>
          <c:order val="1"/>
          <c:tx>
            <c:v>twee</c:v>
          </c:tx>
          <c:marker>
            <c:symbol val="diamond"/>
            <c:size val="5"/>
          </c:marker>
          <c:dLbls>
            <c:dLbl>
              <c:idx val="1"/>
              <c:delete val="1"/>
              <c:extLst>
                <c:ext xmlns:c15="http://schemas.microsoft.com/office/drawing/2012/chart" uri="{CE6537A1-D6FC-4f65-9D91-7224C49458BB}"/>
                <c:ext xmlns:c16="http://schemas.microsoft.com/office/drawing/2014/chart" uri="{C3380CC4-5D6E-409C-BE32-E72D297353CC}">
                  <c16:uniqueId val="{00000002-866D-4957-AD81-DC1422A9C937}"/>
                </c:ext>
              </c:extLst>
            </c:dLbl>
            <c:spPr>
              <a:noFill/>
              <a:ln>
                <a:noFill/>
              </a:ln>
              <a:effectLst/>
            </c:spPr>
            <c:dLblPos val="t"/>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'G1.3 Correctief onderhoud'!$J$15:$K$15</c:f>
              <c:numCache>
                <c:formatCode>General</c:formatCode>
                <c:ptCount val="2"/>
                <c:pt idx="0">
                  <c:v>120</c:v>
                </c:pt>
                <c:pt idx="1">
                  <c:v>170</c:v>
                </c:pt>
              </c:numCache>
            </c:numRef>
          </c:xVal>
          <c:yVal>
            <c:numRef>
              <c:f>'G1.3 Correctief onderhoud'!$J$16:$K$16</c:f>
              <c:numCache>
                <c:formatCode>General</c:formatCode>
                <c:ptCount val="2"/>
                <c:pt idx="0">
                  <c:v>100</c:v>
                </c:pt>
                <c:pt idx="1">
                  <c:v>0</c:v>
                </c:pt>
              </c:numCache>
            </c:numRef>
          </c:yVal>
          <c:smooth val="0"/>
          <c:extLst>
            <c:ext xmlns:c16="http://schemas.microsoft.com/office/drawing/2014/chart" uri="{C3380CC4-5D6E-409C-BE32-E72D297353CC}">
              <c16:uniqueId val="{00000003-866D-4957-AD81-DC1422A9C937}"/>
            </c:ext>
          </c:extLst>
        </c:ser>
        <c:ser>
          <c:idx val="2"/>
          <c:order val="2"/>
          <c:tx>
            <c:v>drie</c:v>
          </c:tx>
          <c:marker>
            <c:symbol val="square"/>
            <c:size val="10"/>
            <c:spPr>
              <a:solidFill>
                <a:srgbClr val="00FF00"/>
              </a:solidFill>
            </c:spPr>
          </c:marker>
          <c:dPt>
            <c:idx val="0"/>
            <c:marker>
              <c:spPr>
                <a:solidFill>
                  <a:srgbClr val="00FF00"/>
                </a:solidFill>
                <a:ln>
                  <a:solidFill>
                    <a:schemeClr val="accent2">
                      <a:lumMod val="40000"/>
                      <a:lumOff val="60000"/>
                    </a:schemeClr>
                  </a:solidFill>
                </a:ln>
              </c:spPr>
            </c:marker>
            <c:bubble3D val="0"/>
            <c:extLst>
              <c:ext xmlns:c16="http://schemas.microsoft.com/office/drawing/2014/chart" uri="{C3380CC4-5D6E-409C-BE32-E72D297353CC}">
                <c16:uniqueId val="{00000004-866D-4957-AD81-DC1422A9C937}"/>
              </c:ext>
            </c:extLst>
          </c:dPt>
          <c:dLbls>
            <c:dLbl>
              <c:idx val="0"/>
              <c:layout>
                <c:manualLayout>
                  <c:x val="-6.3377048800797933E-2"/>
                  <c:y val="8.7511972474762348E-2"/>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866D-4957-AD81-DC1422A9C937}"/>
                </c:ext>
              </c:extLst>
            </c:dLbl>
            <c:spPr>
              <a:noFill/>
            </c:spPr>
            <c:txPr>
              <a:bodyPr/>
              <a:lstStyle/>
              <a:p>
                <a:pPr>
                  <a:defRPr b="1">
                    <a:solidFill>
                      <a:srgbClr val="00B050"/>
                    </a:solidFill>
                  </a:defRPr>
                </a:pPr>
                <a:endParaRPr lang="nl-NL"/>
              </a:p>
            </c:txPr>
            <c:dLblPos val="b"/>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'G1.3 Correctief onderhoud'!$M$15</c:f>
              <c:numCache>
                <c:formatCode>General</c:formatCode>
                <c:ptCount val="1"/>
                <c:pt idx="0">
                  <c:v>0</c:v>
                </c:pt>
              </c:numCache>
            </c:numRef>
          </c:xVal>
          <c:yVal>
            <c:numRef>
              <c:f>'G1.3 Correctief onderhoud'!$M$16</c:f>
              <c:numCache>
                <c:formatCode>0</c:formatCode>
                <c:ptCount val="1"/>
                <c:pt idx="0">
                  <c:v>100</c:v>
                </c:pt>
              </c:numCache>
            </c:numRef>
          </c:yVal>
          <c:smooth val="0"/>
          <c:extLst>
            <c:ext xmlns:c16="http://schemas.microsoft.com/office/drawing/2014/chart" uri="{C3380CC4-5D6E-409C-BE32-E72D297353CC}">
              <c16:uniqueId val="{00000005-866D-4957-AD81-DC1422A9C937}"/>
            </c:ext>
          </c:extLst>
        </c:ser>
        <c:ser>
          <c:idx val="3"/>
          <c:order val="3"/>
          <c:tx>
            <c:v>vier</c:v>
          </c:tx>
          <c:spPr>
            <a:ln w="6350">
              <a:solidFill>
                <a:schemeClr val="tx1"/>
              </a:solidFill>
              <a:prstDash val="sysDot"/>
            </a:ln>
          </c:spPr>
          <c:marker>
            <c:symbol val="x"/>
            <c:size val="3"/>
            <c:spPr>
              <a:solidFill>
                <a:schemeClr val="bg1"/>
              </a:solidFill>
            </c:spPr>
          </c:marker>
          <c:dLbls>
            <c:delete val="1"/>
          </c:dLbls>
          <c:xVal>
            <c:numRef>
              <c:f>'G1.3 Correctief onderhoud'!$L$18:$M$18</c:f>
              <c:numCache>
                <c:formatCode>General</c:formatCode>
                <c:ptCount val="2"/>
                <c:pt idx="0">
                  <c:v>0</c:v>
                </c:pt>
                <c:pt idx="1">
                  <c:v>120</c:v>
                </c:pt>
              </c:numCache>
            </c:numRef>
          </c:xVal>
          <c:yVal>
            <c:numRef>
              <c:f>'G1.3 Correctief onderhoud'!$L$19:$M$19</c:f>
              <c:numCache>
                <c:formatCode>General</c:formatCode>
                <c:ptCount val="2"/>
                <c:pt idx="0">
                  <c:v>100</c:v>
                </c:pt>
                <c:pt idx="1">
                  <c:v>100</c:v>
                </c:pt>
              </c:numCache>
            </c:numRef>
          </c:yVal>
          <c:smooth val="0"/>
          <c:extLst>
            <c:ext xmlns:c16="http://schemas.microsoft.com/office/drawing/2014/chart" uri="{C3380CC4-5D6E-409C-BE32-E72D297353CC}">
              <c16:uniqueId val="{00000006-866D-4957-AD81-DC1422A9C937}"/>
            </c:ext>
          </c:extLst>
        </c:ser>
        <c:ser>
          <c:idx val="4"/>
          <c:order val="4"/>
          <c:tx>
            <c:v>vijf</c:v>
          </c:tx>
          <c:spPr>
            <a:ln w="6350">
              <a:solidFill>
                <a:schemeClr val="tx1"/>
              </a:solidFill>
              <a:prstDash val="sysDot"/>
            </a:ln>
          </c:spPr>
          <c:marker>
            <c:symbol val="x"/>
            <c:size val="3"/>
            <c:spPr>
              <a:solidFill>
                <a:schemeClr val="bg1"/>
              </a:solidFill>
            </c:spPr>
          </c:marker>
          <c:dLbls>
            <c:delete val="1"/>
          </c:dLbls>
          <c:xVal>
            <c:numRef>
              <c:f>'G1.3 Correctief onderhoud'!$M$18:$N$18</c:f>
              <c:numCache>
                <c:formatCode>General</c:formatCode>
                <c:ptCount val="2"/>
                <c:pt idx="0">
                  <c:v>120</c:v>
                </c:pt>
                <c:pt idx="1">
                  <c:v>120</c:v>
                </c:pt>
              </c:numCache>
            </c:numRef>
          </c:xVal>
          <c:yVal>
            <c:numRef>
              <c:f>'G1.3 Correctief onderhoud'!$M$19:$N$19</c:f>
              <c:numCache>
                <c:formatCode>General</c:formatCode>
                <c:ptCount val="2"/>
                <c:pt idx="0">
                  <c:v>100</c:v>
                </c:pt>
                <c:pt idx="1">
                  <c:v>0</c:v>
                </c:pt>
              </c:numCache>
            </c:numRef>
          </c:yVal>
          <c:smooth val="0"/>
          <c:extLst>
            <c:ext xmlns:c16="http://schemas.microsoft.com/office/drawing/2014/chart" uri="{C3380CC4-5D6E-409C-BE32-E72D297353CC}">
              <c16:uniqueId val="{00000007-866D-4957-AD81-DC1422A9C937}"/>
            </c:ext>
          </c:extLst>
        </c:ser>
        <c:dLbls>
          <c:showLegendKey val="0"/>
          <c:showVal val="1"/>
          <c:showCatName val="1"/>
          <c:showSerName val="0"/>
          <c:showPercent val="0"/>
          <c:showBubbleSize val="0"/>
        </c:dLbls>
        <c:axId val="131378560"/>
        <c:axId val="131397120"/>
      </c:scatterChart>
      <c:valAx>
        <c:axId val="131378560"/>
        <c:scaling>
          <c:orientation val="minMax"/>
        </c:scaling>
        <c:delete val="0"/>
        <c:axPos val="b"/>
        <c:numFmt formatCode="General" sourceLinked="0"/>
        <c:majorTickMark val="none"/>
        <c:minorTickMark val="none"/>
        <c:tickLblPos val="nextTo"/>
        <c:crossAx val="131397120"/>
        <c:crossesAt val="0"/>
        <c:crossBetween val="midCat"/>
      </c:valAx>
      <c:valAx>
        <c:axId val="131397120"/>
        <c:scaling>
          <c:orientation val="minMax"/>
          <c:min val="0"/>
        </c:scaling>
        <c:delete val="0"/>
        <c:axPos val="l"/>
        <c:numFmt formatCode="General" sourceLinked="1"/>
        <c:majorTickMark val="out"/>
        <c:minorTickMark val="none"/>
        <c:tickLblPos val="nextTo"/>
        <c:crossAx val="131378560"/>
        <c:crossesAt val="0"/>
        <c:crossBetween val="midCat"/>
      </c:valAx>
      <c:spPr>
        <a:ln w="3175">
          <a:solidFill>
            <a:schemeClr val="tx1"/>
          </a:solidFill>
          <a:prstDash val="sysDot"/>
        </a:ln>
      </c:spPr>
    </c:plotArea>
    <c:plotVisOnly val="1"/>
    <c:dispBlanksAs val="gap"/>
    <c:showDLblsOverMax val="0"/>
  </c:chart>
  <c:printSettings>
    <c:headerFooter/>
    <c:pageMargins b="0.75000000000000011" l="0.70000000000000007" r="0.70000000000000007" t="0.75000000000000011" header="0.30000000000000004" footer="0.30000000000000004"/>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5</xdr:col>
      <xdr:colOff>33336</xdr:colOff>
      <xdr:row>10</xdr:row>
      <xdr:rowOff>0</xdr:rowOff>
    </xdr:from>
    <xdr:to>
      <xdr:col>15</xdr:col>
      <xdr:colOff>609599</xdr:colOff>
      <xdr:row>34</xdr:row>
      <xdr:rowOff>19050</xdr:rowOff>
    </xdr:to>
    <xdr:graphicFrame macro="">
      <xdr:nvGraphicFramePr>
        <xdr:cNvPr id="2" name="Grafiek 1">
          <a:extLst>
            <a:ext uri="{FF2B5EF4-FFF2-40B4-BE49-F238E27FC236}">
              <a16:creationId xmlns:a16="http://schemas.microsoft.com/office/drawing/2014/main" id="{8E2EB757-8197-4003-B2FA-D9800464CF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0.03783</cdr:x>
      <cdr:y>0.08714</cdr:y>
    </cdr:from>
    <cdr:to>
      <cdr:x>0.12348</cdr:x>
      <cdr:y>0.12656</cdr:y>
    </cdr:to>
    <cdr:sp macro="" textlink="">
      <cdr:nvSpPr>
        <cdr:cNvPr id="6" name="Tekstvak 5"/>
        <cdr:cNvSpPr txBox="1"/>
      </cdr:nvSpPr>
      <cdr:spPr>
        <a:xfrm xmlns:a="http://schemas.openxmlformats.org/drawingml/2006/main">
          <a:off x="252414" y="400050"/>
          <a:ext cx="571500" cy="1809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l-NL" sz="1000" b="1"/>
            <a:t>Punten</a:t>
          </a:r>
        </a:p>
      </cdr:txBody>
    </cdr:sp>
  </cdr:relSizeAnchor>
  <cdr:relSizeAnchor xmlns:cdr="http://schemas.openxmlformats.org/drawingml/2006/chartDrawing">
    <cdr:from>
      <cdr:x>0.8858</cdr:x>
      <cdr:y>0.90664</cdr:y>
    </cdr:from>
    <cdr:to>
      <cdr:x>0.95432</cdr:x>
      <cdr:y>0.95851</cdr:y>
    </cdr:to>
    <cdr:sp macro="" textlink="">
      <cdr:nvSpPr>
        <cdr:cNvPr id="2" name="Tekstvak 1"/>
        <cdr:cNvSpPr txBox="1"/>
      </cdr:nvSpPr>
      <cdr:spPr>
        <a:xfrm xmlns:a="http://schemas.openxmlformats.org/drawingml/2006/main">
          <a:off x="5910265" y="4162425"/>
          <a:ext cx="4572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l-NL" sz="1000" b="1"/>
            <a:t>euro</a:t>
          </a:r>
        </a:p>
      </cdr:txBody>
    </cdr:sp>
  </cdr:relSizeAnchor>
</c:userShapes>
</file>

<file path=xl/drawings/drawing3.xml><?xml version="1.0" encoding="utf-8"?>
<xdr:wsDr xmlns:xdr="http://schemas.openxmlformats.org/drawingml/2006/spreadsheetDrawing" xmlns:a="http://schemas.openxmlformats.org/drawingml/2006/main">
  <xdr:twoCellAnchor>
    <xdr:from>
      <xdr:col>5</xdr:col>
      <xdr:colOff>33336</xdr:colOff>
      <xdr:row>10</xdr:row>
      <xdr:rowOff>0</xdr:rowOff>
    </xdr:from>
    <xdr:to>
      <xdr:col>15</xdr:col>
      <xdr:colOff>609599</xdr:colOff>
      <xdr:row>34</xdr:row>
      <xdr:rowOff>19050</xdr:rowOff>
    </xdr:to>
    <xdr:graphicFrame macro="">
      <xdr:nvGraphicFramePr>
        <xdr:cNvPr id="2" name="Grafiek 1">
          <a:extLst>
            <a:ext uri="{FF2B5EF4-FFF2-40B4-BE49-F238E27FC236}">
              <a16:creationId xmlns:a16="http://schemas.microsoft.com/office/drawing/2014/main" id="{DA6D2A17-D9C2-4513-9FDE-BDFFBA3E5B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0.03783</cdr:x>
      <cdr:y>0.08714</cdr:y>
    </cdr:from>
    <cdr:to>
      <cdr:x>0.12348</cdr:x>
      <cdr:y>0.12656</cdr:y>
    </cdr:to>
    <cdr:sp macro="" textlink="">
      <cdr:nvSpPr>
        <cdr:cNvPr id="6" name="Tekstvak 5"/>
        <cdr:cNvSpPr txBox="1"/>
      </cdr:nvSpPr>
      <cdr:spPr>
        <a:xfrm xmlns:a="http://schemas.openxmlformats.org/drawingml/2006/main">
          <a:off x="252414" y="400050"/>
          <a:ext cx="571500" cy="1809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l-NL" sz="1000" b="1"/>
            <a:t>Punten</a:t>
          </a:r>
        </a:p>
      </cdr:txBody>
    </cdr:sp>
  </cdr:relSizeAnchor>
  <cdr:relSizeAnchor xmlns:cdr="http://schemas.openxmlformats.org/drawingml/2006/chartDrawing">
    <cdr:from>
      <cdr:x>0.8858</cdr:x>
      <cdr:y>0.90664</cdr:y>
    </cdr:from>
    <cdr:to>
      <cdr:x>0.95432</cdr:x>
      <cdr:y>0.95851</cdr:y>
    </cdr:to>
    <cdr:sp macro="" textlink="">
      <cdr:nvSpPr>
        <cdr:cNvPr id="2" name="Tekstvak 1"/>
        <cdr:cNvSpPr txBox="1"/>
      </cdr:nvSpPr>
      <cdr:spPr>
        <a:xfrm xmlns:a="http://schemas.openxmlformats.org/drawingml/2006/main">
          <a:off x="5910265" y="4162425"/>
          <a:ext cx="4572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l-NL" sz="1000" b="1"/>
            <a:t>euro</a:t>
          </a:r>
        </a:p>
      </cdr:txBody>
    </cdr:sp>
  </cdr:relSizeAnchor>
</c:userShapes>
</file>

<file path=xl/drawings/drawing5.xml><?xml version="1.0" encoding="utf-8"?>
<xdr:wsDr xmlns:xdr="http://schemas.openxmlformats.org/drawingml/2006/spreadsheetDrawing" xmlns:a="http://schemas.openxmlformats.org/drawingml/2006/main">
  <xdr:twoCellAnchor>
    <xdr:from>
      <xdr:col>5</xdr:col>
      <xdr:colOff>33336</xdr:colOff>
      <xdr:row>10</xdr:row>
      <xdr:rowOff>0</xdr:rowOff>
    </xdr:from>
    <xdr:to>
      <xdr:col>15</xdr:col>
      <xdr:colOff>609599</xdr:colOff>
      <xdr:row>34</xdr:row>
      <xdr:rowOff>19050</xdr:rowOff>
    </xdr:to>
    <xdr:graphicFrame macro="">
      <xdr:nvGraphicFramePr>
        <xdr:cNvPr id="2" name="Grafiek 1">
          <a:extLst>
            <a:ext uri="{FF2B5EF4-FFF2-40B4-BE49-F238E27FC236}">
              <a16:creationId xmlns:a16="http://schemas.microsoft.com/office/drawing/2014/main" id="{E030005D-DE53-4DD8-9274-BB8481A0AC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0.03783</cdr:x>
      <cdr:y>0.08714</cdr:y>
    </cdr:from>
    <cdr:to>
      <cdr:x>0.12348</cdr:x>
      <cdr:y>0.12656</cdr:y>
    </cdr:to>
    <cdr:sp macro="" textlink="">
      <cdr:nvSpPr>
        <cdr:cNvPr id="6" name="Tekstvak 5"/>
        <cdr:cNvSpPr txBox="1"/>
      </cdr:nvSpPr>
      <cdr:spPr>
        <a:xfrm xmlns:a="http://schemas.openxmlformats.org/drawingml/2006/main">
          <a:off x="252414" y="400050"/>
          <a:ext cx="571500" cy="1809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l-NL" sz="1000" b="1"/>
            <a:t>Punten</a:t>
          </a:r>
        </a:p>
      </cdr:txBody>
    </cdr:sp>
  </cdr:relSizeAnchor>
  <cdr:relSizeAnchor xmlns:cdr="http://schemas.openxmlformats.org/drawingml/2006/chartDrawing">
    <cdr:from>
      <cdr:x>0.8858</cdr:x>
      <cdr:y>0.90664</cdr:y>
    </cdr:from>
    <cdr:to>
      <cdr:x>0.95432</cdr:x>
      <cdr:y>0.95851</cdr:y>
    </cdr:to>
    <cdr:sp macro="" textlink="">
      <cdr:nvSpPr>
        <cdr:cNvPr id="2" name="Tekstvak 1"/>
        <cdr:cNvSpPr txBox="1"/>
      </cdr:nvSpPr>
      <cdr:spPr>
        <a:xfrm xmlns:a="http://schemas.openxmlformats.org/drawingml/2006/main">
          <a:off x="5910265" y="4162425"/>
          <a:ext cx="4572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l-NL" sz="1000" b="1"/>
            <a:t>euro</a:t>
          </a:r>
        </a:p>
      </cdr:txBody>
    </cdr:sp>
  </cdr:relSizeAnchor>
</c:userShape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905EE-63BF-4793-87FA-04E891CE0E9D}">
  <sheetPr>
    <pageSetUpPr fitToPage="1"/>
  </sheetPr>
  <dimension ref="A1:T34"/>
  <sheetViews>
    <sheetView workbookViewId="0">
      <selection activeCell="B18" sqref="B18"/>
    </sheetView>
  </sheetViews>
  <sheetFormatPr defaultColWidth="9.140625" defaultRowHeight="15" x14ac:dyDescent="0.25"/>
  <cols>
    <col min="1" max="1" width="15.5703125" style="5" customWidth="1"/>
    <col min="2" max="3" width="13.7109375" style="5" customWidth="1"/>
    <col min="4" max="4" width="9.140625" style="5"/>
    <col min="5" max="5" width="4.140625" style="5" customWidth="1"/>
    <col min="6" max="16384" width="9.140625" style="5"/>
  </cols>
  <sheetData>
    <row r="1" spans="1:20" x14ac:dyDescent="0.25">
      <c r="A1" s="16" t="s">
        <v>27</v>
      </c>
      <c r="B1" s="16"/>
      <c r="C1" s="16"/>
      <c r="D1" s="16"/>
      <c r="E1" s="16"/>
      <c r="F1" s="16"/>
      <c r="G1" s="16"/>
      <c r="H1" s="16"/>
      <c r="I1" s="16"/>
      <c r="J1" s="16"/>
      <c r="K1" s="16"/>
      <c r="L1" s="16"/>
      <c r="M1" s="16"/>
      <c r="N1" s="16"/>
      <c r="O1" s="16"/>
      <c r="P1" s="16"/>
    </row>
    <row r="2" spans="1:20" x14ac:dyDescent="0.25">
      <c r="A2" s="16"/>
      <c r="B2" s="16"/>
      <c r="C2" s="16"/>
      <c r="D2" s="16"/>
      <c r="E2" s="16"/>
      <c r="F2" s="16"/>
      <c r="G2" s="16"/>
      <c r="H2" s="16"/>
      <c r="I2" s="16"/>
      <c r="J2" s="16"/>
      <c r="K2" s="16"/>
      <c r="L2" s="16"/>
      <c r="M2" s="16"/>
      <c r="N2" s="16"/>
      <c r="O2" s="16"/>
      <c r="P2" s="16"/>
    </row>
    <row r="3" spans="1:20" x14ac:dyDescent="0.25">
      <c r="A3" s="16"/>
      <c r="B3" s="16"/>
      <c r="C3" s="16"/>
      <c r="D3" s="16"/>
      <c r="E3" s="16"/>
      <c r="F3" s="16"/>
      <c r="G3" s="16"/>
      <c r="H3" s="16"/>
      <c r="I3" s="16"/>
      <c r="J3" s="16"/>
      <c r="K3" s="16"/>
      <c r="L3" s="16"/>
      <c r="M3" s="16"/>
      <c r="N3" s="16"/>
      <c r="O3" s="16"/>
      <c r="P3" s="16"/>
    </row>
    <row r="4" spans="1:20" x14ac:dyDescent="0.25">
      <c r="A4" s="16"/>
      <c r="B4" s="16"/>
      <c r="C4" s="16"/>
      <c r="D4" s="16"/>
      <c r="E4" s="16"/>
      <c r="F4" s="16"/>
      <c r="G4" s="16"/>
      <c r="H4" s="16"/>
      <c r="I4" s="16"/>
      <c r="J4" s="16"/>
      <c r="K4" s="16"/>
      <c r="L4" s="16"/>
      <c r="M4" s="16"/>
      <c r="N4" s="16"/>
      <c r="O4" s="16"/>
      <c r="P4" s="16"/>
    </row>
    <row r="5" spans="1:20" x14ac:dyDescent="0.25">
      <c r="A5" s="16"/>
      <c r="B5" s="16"/>
      <c r="C5" s="16"/>
      <c r="D5" s="16"/>
      <c r="E5" s="16"/>
      <c r="F5" s="16"/>
      <c r="G5" s="16"/>
      <c r="H5" s="16"/>
      <c r="I5" s="16"/>
      <c r="J5" s="16"/>
      <c r="K5" s="16"/>
      <c r="L5" s="16"/>
      <c r="M5" s="16"/>
      <c r="N5" s="16"/>
      <c r="O5" s="16"/>
      <c r="P5" s="16"/>
    </row>
    <row r="6" spans="1:20" x14ac:dyDescent="0.25">
      <c r="A6" s="16"/>
      <c r="B6" s="16"/>
      <c r="C6" s="16"/>
      <c r="D6" s="16"/>
      <c r="E6" s="16"/>
      <c r="F6" s="16"/>
      <c r="G6" s="16"/>
      <c r="H6" s="16"/>
      <c r="I6" s="16"/>
      <c r="J6" s="16"/>
      <c r="K6" s="16"/>
      <c r="L6" s="16"/>
      <c r="M6" s="16"/>
      <c r="N6" s="16"/>
      <c r="O6" s="16"/>
      <c r="P6" s="16"/>
    </row>
    <row r="9" spans="1:20" s="3" customFormat="1" x14ac:dyDescent="0.25">
      <c r="A9" s="13" t="s">
        <v>22</v>
      </c>
      <c r="B9" s="13"/>
      <c r="C9" s="13"/>
      <c r="D9" s="13"/>
      <c r="E9" s="13"/>
      <c r="F9" s="13"/>
      <c r="G9" s="13"/>
      <c r="H9" s="13"/>
      <c r="I9" s="13"/>
      <c r="J9" s="13"/>
      <c r="K9" s="13"/>
      <c r="L9" s="13"/>
      <c r="M9" s="13"/>
      <c r="N9" s="13"/>
      <c r="O9" s="13"/>
      <c r="P9" s="13"/>
      <c r="Q9" s="2"/>
      <c r="R9" s="2"/>
      <c r="S9" s="2"/>
      <c r="T9" s="2"/>
    </row>
    <row r="11" spans="1:20" x14ac:dyDescent="0.25">
      <c r="A11" s="4" t="s">
        <v>18</v>
      </c>
      <c r="B11" s="17" t="s">
        <v>23</v>
      </c>
      <c r="C11" s="17"/>
      <c r="D11" s="17"/>
      <c r="E11" s="3"/>
    </row>
    <row r="12" spans="1:20" x14ac:dyDescent="0.25">
      <c r="A12" s="6"/>
      <c r="B12" s="18"/>
      <c r="C12" s="18"/>
      <c r="D12" s="18"/>
      <c r="E12" s="3"/>
    </row>
    <row r="13" spans="1:20" x14ac:dyDescent="0.25">
      <c r="E13" s="3"/>
    </row>
    <row r="14" spans="1:20" x14ac:dyDescent="0.25">
      <c r="A14" s="12" t="s">
        <v>8</v>
      </c>
      <c r="B14" s="12"/>
      <c r="C14" s="12"/>
      <c r="D14" s="12"/>
      <c r="E14" s="3"/>
      <c r="I14" s="5" t="s">
        <v>4</v>
      </c>
      <c r="J14" s="5" t="s">
        <v>5</v>
      </c>
    </row>
    <row r="15" spans="1:20" x14ac:dyDescent="0.25">
      <c r="A15" s="5" t="s">
        <v>0</v>
      </c>
      <c r="B15" s="7">
        <v>340000</v>
      </c>
      <c r="C15" s="8" t="s">
        <v>6</v>
      </c>
      <c r="D15" s="5" t="s">
        <v>19</v>
      </c>
      <c r="E15" s="3"/>
      <c r="I15" s="5">
        <v>0</v>
      </c>
      <c r="J15" s="5">
        <f>PrKn</f>
        <v>340000</v>
      </c>
      <c r="K15" s="5">
        <f>PrMax</f>
        <v>420000</v>
      </c>
      <c r="M15" s="5">
        <f>PrIn</f>
        <v>0</v>
      </c>
    </row>
    <row r="16" spans="1:20" x14ac:dyDescent="0.25">
      <c r="A16" s="5" t="s">
        <v>1</v>
      </c>
      <c r="B16" s="7">
        <v>100</v>
      </c>
      <c r="C16" s="8" t="s">
        <v>7</v>
      </c>
      <c r="D16" s="5" t="s">
        <v>20</v>
      </c>
      <c r="E16" s="3"/>
      <c r="I16" s="5">
        <f>MaxPnt</f>
        <v>100</v>
      </c>
      <c r="J16" s="5">
        <f>PuKn</f>
        <v>100</v>
      </c>
      <c r="K16" s="5">
        <v>0</v>
      </c>
      <c r="M16" s="9">
        <f>IF(PrIn&lt;=PrMax,A31,0)</f>
        <v>100</v>
      </c>
    </row>
    <row r="17" spans="1:14" x14ac:dyDescent="0.25">
      <c r="A17" s="5" t="s">
        <v>2</v>
      </c>
      <c r="B17" s="7">
        <v>420000</v>
      </c>
      <c r="C17" s="8" t="s">
        <v>6</v>
      </c>
      <c r="D17" s="5" t="s">
        <v>21</v>
      </c>
      <c r="E17" s="3"/>
    </row>
    <row r="18" spans="1:14" x14ac:dyDescent="0.25">
      <c r="A18" s="5" t="s">
        <v>17</v>
      </c>
      <c r="B18" s="7">
        <v>100</v>
      </c>
      <c r="C18" s="8" t="s">
        <v>7</v>
      </c>
      <c r="E18" s="3"/>
      <c r="L18" s="5">
        <v>0</v>
      </c>
      <c r="M18" s="5">
        <f>PrKn</f>
        <v>340000</v>
      </c>
      <c r="N18" s="5">
        <f>PrKn</f>
        <v>340000</v>
      </c>
    </row>
    <row r="19" spans="1:14" x14ac:dyDescent="0.25">
      <c r="E19" s="3"/>
      <c r="L19" s="5">
        <f>PuKn</f>
        <v>100</v>
      </c>
      <c r="M19" s="5">
        <f>PuKn</f>
        <v>100</v>
      </c>
      <c r="N19" s="5">
        <v>0</v>
      </c>
    </row>
    <row r="20" spans="1:14" x14ac:dyDescent="0.25">
      <c r="A20" s="12" t="s">
        <v>9</v>
      </c>
      <c r="B20" s="12"/>
      <c r="C20" s="12"/>
      <c r="D20" s="12"/>
      <c r="E20" s="3"/>
    </row>
    <row r="21" spans="1:14" x14ac:dyDescent="0.25">
      <c r="A21" s="5" t="s">
        <v>3</v>
      </c>
      <c r="B21" s="1"/>
      <c r="C21" s="8" t="s">
        <v>6</v>
      </c>
      <c r="E21" s="3"/>
    </row>
    <row r="22" spans="1:14" x14ac:dyDescent="0.25">
      <c r="E22" s="3"/>
    </row>
    <row r="23" spans="1:14" x14ac:dyDescent="0.25">
      <c r="A23" s="12" t="s">
        <v>10</v>
      </c>
      <c r="B23" s="12"/>
      <c r="C23" s="12"/>
      <c r="D23" s="12"/>
      <c r="E23" s="3"/>
    </row>
    <row r="24" spans="1:14" x14ac:dyDescent="0.25">
      <c r="A24" s="5" t="s">
        <v>16</v>
      </c>
      <c r="E24" s="3"/>
    </row>
    <row r="25" spans="1:14" x14ac:dyDescent="0.25">
      <c r="E25" s="3"/>
    </row>
    <row r="26" spans="1:14" x14ac:dyDescent="0.25">
      <c r="B26" s="10" t="s">
        <v>13</v>
      </c>
      <c r="C26" s="10" t="s">
        <v>14</v>
      </c>
      <c r="E26" s="3"/>
    </row>
    <row r="27" spans="1:14" x14ac:dyDescent="0.25">
      <c r="A27" s="5" t="s">
        <v>11</v>
      </c>
      <c r="B27" s="11">
        <f>(PuKn-MaxPnt)/PrKn</f>
        <v>0</v>
      </c>
      <c r="C27" s="11">
        <f>MaxPnt</f>
        <v>100</v>
      </c>
      <c r="E27" s="3"/>
    </row>
    <row r="28" spans="1:14" x14ac:dyDescent="0.25">
      <c r="A28" s="5" t="s">
        <v>12</v>
      </c>
      <c r="B28" s="11">
        <f>(0-PuKn)/(PrMax-PrKn)</f>
        <v>-1.25E-3</v>
      </c>
      <c r="C28" s="11">
        <f>PrMax*PuKn/(PrMax-PrKn)</f>
        <v>525</v>
      </c>
      <c r="E28" s="3"/>
    </row>
    <row r="29" spans="1:14" x14ac:dyDescent="0.25">
      <c r="E29" s="3"/>
    </row>
    <row r="30" spans="1:14" x14ac:dyDescent="0.25">
      <c r="A30" s="13" t="s">
        <v>15</v>
      </c>
      <c r="B30" s="13"/>
      <c r="C30" s="13"/>
      <c r="D30" s="13"/>
      <c r="E30" s="3"/>
    </row>
    <row r="31" spans="1:14" x14ac:dyDescent="0.25">
      <c r="A31" s="14">
        <f>IF(PrIn&lt;=PrKn,ROUND((PuKn-MaxPnt)/PrKn*PrIn+MaxPnt,3),IF(PrIn&gt;=PrMax,"0",ROUND(((0-PuKn)/(PrMax-PrKn))*PrIn+PrMax*PuKn/(PrMax-PrKn),3)))</f>
        <v>100</v>
      </c>
      <c r="B31" s="14"/>
      <c r="C31" s="14"/>
      <c r="D31" s="14"/>
      <c r="E31" s="3"/>
    </row>
    <row r="32" spans="1:14" ht="15" customHeight="1" x14ac:dyDescent="0.25">
      <c r="A32" s="14"/>
      <c r="B32" s="14"/>
      <c r="C32" s="14"/>
      <c r="D32" s="14"/>
      <c r="E32" s="3"/>
    </row>
    <row r="33" spans="1:5" ht="15" customHeight="1" x14ac:dyDescent="0.25">
      <c r="A33" s="15" t="s">
        <v>7</v>
      </c>
      <c r="B33" s="15"/>
      <c r="C33" s="15"/>
      <c r="D33" s="15"/>
      <c r="E33" s="3"/>
    </row>
    <row r="34" spans="1:5" ht="15" customHeight="1" x14ac:dyDescent="0.25">
      <c r="A34" s="15"/>
      <c r="B34" s="15"/>
      <c r="C34" s="15"/>
      <c r="D34" s="15"/>
      <c r="E34" s="3"/>
    </row>
  </sheetData>
  <sheetProtection algorithmName="SHA-512" hashValue="RPqAAuUWIRI0Ahc0s/pWrAfM9Iry2GJqURtauNGQS59xvuVuxhELbg8cylmCk5VVyeXtFAWo2uS0/tCrPPG1jQ==" saltValue="DbfRTosJHDPr9Q4wdgvS4A==" spinCount="100000" sheet="1" objects="1" scenarios="1"/>
  <mergeCells count="10">
    <mergeCell ref="A23:D23"/>
    <mergeCell ref="A30:D30"/>
    <mergeCell ref="A31:D32"/>
    <mergeCell ref="A33:D34"/>
    <mergeCell ref="A1:P6"/>
    <mergeCell ref="A9:P9"/>
    <mergeCell ref="B11:D11"/>
    <mergeCell ref="B12:D12"/>
    <mergeCell ref="A14:D14"/>
    <mergeCell ref="A20:D20"/>
  </mergeCells>
  <conditionalFormatting sqref="A33:D34">
    <cfRule type="containsText" dxfId="2" priority="1" operator="containsText" text="punten">
      <formula>NOT(ISERROR(SEARCH("punten",A33)))</formula>
    </cfRule>
  </conditionalFormatting>
  <pageMargins left="0.51181102362204722" right="0.51181102362204722" top="0.74803149606299213" bottom="0.74803149606299213" header="0.31496062992125984" footer="0.31496062992125984"/>
  <pageSetup paperSize="9"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34"/>
  <sheetViews>
    <sheetView workbookViewId="0">
      <selection activeCell="A8" sqref="A8"/>
    </sheetView>
  </sheetViews>
  <sheetFormatPr defaultColWidth="9.140625" defaultRowHeight="15" x14ac:dyDescent="0.25"/>
  <cols>
    <col min="1" max="1" width="15.5703125" style="5" customWidth="1"/>
    <col min="2" max="3" width="13.7109375" style="5" customWidth="1"/>
    <col min="4" max="4" width="9.140625" style="5"/>
    <col min="5" max="5" width="4.140625" style="5" customWidth="1"/>
    <col min="6" max="16384" width="9.140625" style="5"/>
  </cols>
  <sheetData>
    <row r="1" spans="1:20" ht="15" customHeight="1" x14ac:dyDescent="0.25">
      <c r="A1" s="16" t="s">
        <v>26</v>
      </c>
      <c r="B1" s="16"/>
      <c r="C1" s="16"/>
      <c r="D1" s="16"/>
      <c r="E1" s="16"/>
      <c r="F1" s="16"/>
      <c r="G1" s="16"/>
      <c r="H1" s="16"/>
      <c r="I1" s="16"/>
      <c r="J1" s="16"/>
      <c r="K1" s="16"/>
      <c r="L1" s="16"/>
      <c r="M1" s="16"/>
      <c r="N1" s="16"/>
      <c r="O1" s="16"/>
      <c r="P1" s="16"/>
    </row>
    <row r="2" spans="1:20" x14ac:dyDescent="0.25">
      <c r="A2" s="16"/>
      <c r="B2" s="16"/>
      <c r="C2" s="16"/>
      <c r="D2" s="16"/>
      <c r="E2" s="16"/>
      <c r="F2" s="16"/>
      <c r="G2" s="16"/>
      <c r="H2" s="16"/>
      <c r="I2" s="16"/>
      <c r="J2" s="16"/>
      <c r="K2" s="16"/>
      <c r="L2" s="16"/>
      <c r="M2" s="16"/>
      <c r="N2" s="16"/>
      <c r="O2" s="16"/>
      <c r="P2" s="16"/>
    </row>
    <row r="3" spans="1:20" x14ac:dyDescent="0.25">
      <c r="A3" s="16"/>
      <c r="B3" s="16"/>
      <c r="C3" s="16"/>
      <c r="D3" s="16"/>
      <c r="E3" s="16"/>
      <c r="F3" s="16"/>
      <c r="G3" s="16"/>
      <c r="H3" s="16"/>
      <c r="I3" s="16"/>
      <c r="J3" s="16"/>
      <c r="K3" s="16"/>
      <c r="L3" s="16"/>
      <c r="M3" s="16"/>
      <c r="N3" s="16"/>
      <c r="O3" s="16"/>
      <c r="P3" s="16"/>
    </row>
    <row r="4" spans="1:20" x14ac:dyDescent="0.25">
      <c r="A4" s="16"/>
      <c r="B4" s="16"/>
      <c r="C4" s="16"/>
      <c r="D4" s="16"/>
      <c r="E4" s="16"/>
      <c r="F4" s="16"/>
      <c r="G4" s="16"/>
      <c r="H4" s="16"/>
      <c r="I4" s="16"/>
      <c r="J4" s="16"/>
      <c r="K4" s="16"/>
      <c r="L4" s="16"/>
      <c r="M4" s="16"/>
      <c r="N4" s="16"/>
      <c r="O4" s="16"/>
      <c r="P4" s="16"/>
    </row>
    <row r="5" spans="1:20" x14ac:dyDescent="0.25">
      <c r="A5" s="16"/>
      <c r="B5" s="16"/>
      <c r="C5" s="16"/>
      <c r="D5" s="16"/>
      <c r="E5" s="16"/>
      <c r="F5" s="16"/>
      <c r="G5" s="16"/>
      <c r="H5" s="16"/>
      <c r="I5" s="16"/>
      <c r="J5" s="16"/>
      <c r="K5" s="16"/>
      <c r="L5" s="16"/>
      <c r="M5" s="16"/>
      <c r="N5" s="16"/>
      <c r="O5" s="16"/>
      <c r="P5" s="16"/>
    </row>
    <row r="6" spans="1:20" x14ac:dyDescent="0.25">
      <c r="A6" s="16"/>
      <c r="B6" s="16"/>
      <c r="C6" s="16"/>
      <c r="D6" s="16"/>
      <c r="E6" s="16"/>
      <c r="F6" s="16"/>
      <c r="G6" s="16"/>
      <c r="H6" s="16"/>
      <c r="I6" s="16"/>
      <c r="J6" s="16"/>
      <c r="K6" s="16"/>
      <c r="L6" s="16"/>
      <c r="M6" s="16"/>
      <c r="N6" s="16"/>
      <c r="O6" s="16"/>
      <c r="P6" s="16"/>
    </row>
    <row r="7" spans="1:20" ht="24.75" customHeight="1" x14ac:dyDescent="0.25">
      <c r="A7" s="16"/>
      <c r="B7" s="16"/>
      <c r="C7" s="16"/>
      <c r="D7" s="16"/>
      <c r="E7" s="16"/>
      <c r="F7" s="16"/>
      <c r="G7" s="16"/>
      <c r="H7" s="16"/>
      <c r="I7" s="16"/>
      <c r="J7" s="16"/>
      <c r="K7" s="16"/>
      <c r="L7" s="16"/>
      <c r="M7" s="16"/>
      <c r="N7" s="16"/>
      <c r="O7" s="16"/>
      <c r="P7" s="16"/>
    </row>
    <row r="8" spans="1:20" ht="33.75" customHeight="1" x14ac:dyDescent="0.25"/>
    <row r="9" spans="1:20" s="3" customFormat="1" x14ac:dyDescent="0.25">
      <c r="A9" s="13" t="s">
        <v>22</v>
      </c>
      <c r="B9" s="13"/>
      <c r="C9" s="13"/>
      <c r="D9" s="13"/>
      <c r="E9" s="13"/>
      <c r="F9" s="13"/>
      <c r="G9" s="13"/>
      <c r="H9" s="13"/>
      <c r="I9" s="13"/>
      <c r="J9" s="13"/>
      <c r="K9" s="13"/>
      <c r="L9" s="13"/>
      <c r="M9" s="13"/>
      <c r="N9" s="13"/>
      <c r="O9" s="13"/>
      <c r="P9" s="13"/>
      <c r="Q9" s="2"/>
      <c r="R9" s="2"/>
      <c r="S9" s="2"/>
      <c r="T9" s="2"/>
    </row>
    <row r="11" spans="1:20" x14ac:dyDescent="0.25">
      <c r="A11" s="4" t="s">
        <v>18</v>
      </c>
      <c r="B11" s="17" t="s">
        <v>24</v>
      </c>
      <c r="C11" s="17"/>
      <c r="D11" s="17"/>
      <c r="E11" s="3"/>
    </row>
    <row r="12" spans="1:20" x14ac:dyDescent="0.25">
      <c r="A12" s="6"/>
      <c r="B12" s="18"/>
      <c r="C12" s="18"/>
      <c r="D12" s="18"/>
      <c r="E12" s="3"/>
    </row>
    <row r="13" spans="1:20" x14ac:dyDescent="0.25">
      <c r="E13" s="3"/>
    </row>
    <row r="14" spans="1:20" x14ac:dyDescent="0.25">
      <c r="A14" s="12" t="s">
        <v>8</v>
      </c>
      <c r="B14" s="12"/>
      <c r="C14" s="12"/>
      <c r="D14" s="12"/>
      <c r="E14" s="3"/>
      <c r="I14" s="5" t="s">
        <v>4</v>
      </c>
      <c r="J14" s="5" t="s">
        <v>5</v>
      </c>
    </row>
    <row r="15" spans="1:20" x14ac:dyDescent="0.25">
      <c r="A15" s="5" t="s">
        <v>0</v>
      </c>
      <c r="B15" s="7">
        <v>180000</v>
      </c>
      <c r="C15" s="8" t="s">
        <v>6</v>
      </c>
      <c r="D15" s="5" t="s">
        <v>19</v>
      </c>
      <c r="E15" s="3"/>
      <c r="I15" s="5">
        <v>0</v>
      </c>
      <c r="J15" s="5">
        <f>PrKn</f>
        <v>180000</v>
      </c>
      <c r="K15" s="5">
        <f>PrMax</f>
        <v>230000</v>
      </c>
      <c r="M15" s="5">
        <f>PrIn</f>
        <v>0</v>
      </c>
    </row>
    <row r="16" spans="1:20" x14ac:dyDescent="0.25">
      <c r="A16" s="5" t="s">
        <v>1</v>
      </c>
      <c r="B16" s="7">
        <v>100</v>
      </c>
      <c r="C16" s="8" t="s">
        <v>7</v>
      </c>
      <c r="D16" s="5" t="s">
        <v>20</v>
      </c>
      <c r="E16" s="3"/>
      <c r="I16" s="5">
        <f>MaxPnt</f>
        <v>100</v>
      </c>
      <c r="J16" s="5">
        <f>PuKn</f>
        <v>100</v>
      </c>
      <c r="K16" s="5">
        <v>0</v>
      </c>
      <c r="M16" s="9">
        <f>IF(PrIn&lt;=PrMax,A31,0)</f>
        <v>100</v>
      </c>
    </row>
    <row r="17" spans="1:14" x14ac:dyDescent="0.25">
      <c r="A17" s="5" t="s">
        <v>2</v>
      </c>
      <c r="B17" s="7">
        <v>230000</v>
      </c>
      <c r="C17" s="8" t="s">
        <v>6</v>
      </c>
      <c r="D17" s="5" t="s">
        <v>21</v>
      </c>
      <c r="E17" s="3"/>
    </row>
    <row r="18" spans="1:14" x14ac:dyDescent="0.25">
      <c r="A18" s="5" t="s">
        <v>17</v>
      </c>
      <c r="B18" s="7">
        <v>100</v>
      </c>
      <c r="C18" s="8" t="s">
        <v>7</v>
      </c>
      <c r="E18" s="3"/>
      <c r="L18" s="5">
        <v>0</v>
      </c>
      <c r="M18" s="5">
        <f>PrKn</f>
        <v>180000</v>
      </c>
      <c r="N18" s="5">
        <f>PrKn</f>
        <v>180000</v>
      </c>
    </row>
    <row r="19" spans="1:14" x14ac:dyDescent="0.25">
      <c r="E19" s="3"/>
      <c r="L19" s="5">
        <f>PuKn</f>
        <v>100</v>
      </c>
      <c r="M19" s="5">
        <f>PuKn</f>
        <v>100</v>
      </c>
      <c r="N19" s="5">
        <v>0</v>
      </c>
    </row>
    <row r="20" spans="1:14" x14ac:dyDescent="0.25">
      <c r="A20" s="12" t="s">
        <v>9</v>
      </c>
      <c r="B20" s="12"/>
      <c r="C20" s="12"/>
      <c r="D20" s="12"/>
      <c r="E20" s="3"/>
    </row>
    <row r="21" spans="1:14" x14ac:dyDescent="0.25">
      <c r="A21" s="5" t="s">
        <v>3</v>
      </c>
      <c r="B21" s="1"/>
      <c r="C21" s="8" t="s">
        <v>6</v>
      </c>
      <c r="E21" s="3"/>
    </row>
    <row r="22" spans="1:14" x14ac:dyDescent="0.25">
      <c r="E22" s="3"/>
    </row>
    <row r="23" spans="1:14" x14ac:dyDescent="0.25">
      <c r="A23" s="12" t="s">
        <v>10</v>
      </c>
      <c r="B23" s="12"/>
      <c r="C23" s="12"/>
      <c r="D23" s="12"/>
      <c r="E23" s="3"/>
    </row>
    <row r="24" spans="1:14" x14ac:dyDescent="0.25">
      <c r="A24" s="5" t="s">
        <v>16</v>
      </c>
      <c r="E24" s="3"/>
    </row>
    <row r="25" spans="1:14" x14ac:dyDescent="0.25">
      <c r="E25" s="3"/>
    </row>
    <row r="26" spans="1:14" x14ac:dyDescent="0.25">
      <c r="B26" s="10" t="s">
        <v>13</v>
      </c>
      <c r="C26" s="10" t="s">
        <v>14</v>
      </c>
      <c r="E26" s="3"/>
    </row>
    <row r="27" spans="1:14" x14ac:dyDescent="0.25">
      <c r="A27" s="5" t="s">
        <v>11</v>
      </c>
      <c r="B27" s="11">
        <f>(PuKn-MaxPnt)/PrKn</f>
        <v>0</v>
      </c>
      <c r="C27" s="11">
        <f>MaxPnt</f>
        <v>100</v>
      </c>
      <c r="E27" s="3"/>
    </row>
    <row r="28" spans="1:14" x14ac:dyDescent="0.25">
      <c r="A28" s="5" t="s">
        <v>12</v>
      </c>
      <c r="B28" s="11">
        <f>(0-PuKn)/(PrMax-PrKn)</f>
        <v>-2E-3</v>
      </c>
      <c r="C28" s="11">
        <f>PrMax*PuKn/(PrMax-PrKn)</f>
        <v>460</v>
      </c>
      <c r="E28" s="3"/>
    </row>
    <row r="29" spans="1:14" x14ac:dyDescent="0.25">
      <c r="E29" s="3"/>
    </row>
    <row r="30" spans="1:14" x14ac:dyDescent="0.25">
      <c r="A30" s="13" t="s">
        <v>15</v>
      </c>
      <c r="B30" s="13"/>
      <c r="C30" s="13"/>
      <c r="D30" s="13"/>
      <c r="E30" s="3"/>
    </row>
    <row r="31" spans="1:14" x14ac:dyDescent="0.25">
      <c r="A31" s="14">
        <f>IF(PrIn&lt;=PrKn,ROUND((PuKn-MaxPnt)/PrKn*PrIn+MaxPnt,3),IF(PrIn&gt;=PrMax,"0",ROUND(((0-PuKn)/(PrMax-PrKn))*PrIn+PrMax*PuKn/(PrMax-PrKn),3)))</f>
        <v>100</v>
      </c>
      <c r="B31" s="14"/>
      <c r="C31" s="14"/>
      <c r="D31" s="14"/>
      <c r="E31" s="3"/>
    </row>
    <row r="32" spans="1:14" ht="15" customHeight="1" x14ac:dyDescent="0.25">
      <c r="A32" s="14"/>
      <c r="B32" s="14"/>
      <c r="C32" s="14"/>
      <c r="D32" s="14"/>
      <c r="E32" s="3"/>
    </row>
    <row r="33" spans="1:5" ht="15" customHeight="1" x14ac:dyDescent="0.25">
      <c r="A33" s="15" t="s">
        <v>7</v>
      </c>
      <c r="B33" s="15"/>
      <c r="C33" s="15"/>
      <c r="D33" s="15"/>
      <c r="E33" s="3"/>
    </row>
    <row r="34" spans="1:5" ht="15" customHeight="1" x14ac:dyDescent="0.25">
      <c r="A34" s="15"/>
      <c r="B34" s="15"/>
      <c r="C34" s="15"/>
      <c r="D34" s="15"/>
      <c r="E34" s="3"/>
    </row>
  </sheetData>
  <sheetProtection algorithmName="SHA-512" hashValue="2QWww/OQ+4GhgLGIYPDjPQWWIAZCUVSOhaoP9aFaxFK/O97diCxxAVV2hsJ2rvxtHFqELUUQNsFJ4HqtJnarLA==" saltValue="3UjluBKkkpL28TV7LHfuBw==" spinCount="100000" sheet="1" objects="1" scenarios="1"/>
  <mergeCells count="10">
    <mergeCell ref="A1:P7"/>
    <mergeCell ref="A23:D23"/>
    <mergeCell ref="A30:D30"/>
    <mergeCell ref="A31:D32"/>
    <mergeCell ref="A33:D34"/>
    <mergeCell ref="A9:P9"/>
    <mergeCell ref="B11:D11"/>
    <mergeCell ref="B12:D12"/>
    <mergeCell ref="A14:D14"/>
    <mergeCell ref="A20:D20"/>
  </mergeCells>
  <conditionalFormatting sqref="A33:D34">
    <cfRule type="containsText" dxfId="1" priority="1" operator="containsText" text="punten">
      <formula>NOT(ISERROR(SEARCH("punten",A33)))</formula>
    </cfRule>
  </conditionalFormatting>
  <pageMargins left="0.51181102362204722" right="0.51181102362204722" top="0.74803149606299213" bottom="0.74803149606299213" header="0.31496062992125984" footer="0.31496062992125984"/>
  <pageSetup paperSize="9" scale="8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74857-2CED-4121-972A-321B57A5A5D8}">
  <sheetPr>
    <pageSetUpPr fitToPage="1"/>
  </sheetPr>
  <dimension ref="A1:T34"/>
  <sheetViews>
    <sheetView tabSelected="1" workbookViewId="0">
      <selection activeCell="A23" sqref="A23:D23"/>
    </sheetView>
  </sheetViews>
  <sheetFormatPr defaultColWidth="9.140625" defaultRowHeight="15" x14ac:dyDescent="0.25"/>
  <cols>
    <col min="1" max="1" width="15.5703125" style="5" customWidth="1"/>
    <col min="2" max="3" width="13.7109375" style="5" customWidth="1"/>
    <col min="4" max="4" width="9.140625" style="5"/>
    <col min="5" max="5" width="4.140625" style="5" customWidth="1"/>
    <col min="6" max="16384" width="9.140625" style="5"/>
  </cols>
  <sheetData>
    <row r="1" spans="1:20" x14ac:dyDescent="0.25">
      <c r="A1" s="19" t="s">
        <v>25</v>
      </c>
      <c r="B1" s="16"/>
      <c r="C1" s="16"/>
      <c r="D1" s="16"/>
      <c r="E1" s="16"/>
      <c r="F1" s="16"/>
      <c r="G1" s="16"/>
      <c r="H1" s="16"/>
      <c r="I1" s="16"/>
      <c r="J1" s="16"/>
      <c r="K1" s="16"/>
      <c r="L1" s="16"/>
      <c r="M1" s="16"/>
      <c r="N1" s="16"/>
      <c r="O1" s="16"/>
      <c r="P1" s="16"/>
    </row>
    <row r="2" spans="1:20" x14ac:dyDescent="0.25">
      <c r="A2" s="16"/>
      <c r="B2" s="16"/>
      <c r="C2" s="16"/>
      <c r="D2" s="16"/>
      <c r="E2" s="16"/>
      <c r="F2" s="16"/>
      <c r="G2" s="16"/>
      <c r="H2" s="16"/>
      <c r="I2" s="16"/>
      <c r="J2" s="16"/>
      <c r="K2" s="16"/>
      <c r="L2" s="16"/>
      <c r="M2" s="16"/>
      <c r="N2" s="16"/>
      <c r="O2" s="16"/>
      <c r="P2" s="16"/>
    </row>
    <row r="3" spans="1:20" x14ac:dyDescent="0.25">
      <c r="A3" s="16"/>
      <c r="B3" s="16"/>
      <c r="C3" s="16"/>
      <c r="D3" s="16"/>
      <c r="E3" s="16"/>
      <c r="F3" s="16"/>
      <c r="G3" s="16"/>
      <c r="H3" s="16"/>
      <c r="I3" s="16"/>
      <c r="J3" s="16"/>
      <c r="K3" s="16"/>
      <c r="L3" s="16"/>
      <c r="M3" s="16"/>
      <c r="N3" s="16"/>
      <c r="O3" s="16"/>
      <c r="P3" s="16"/>
    </row>
    <row r="4" spans="1:20" x14ac:dyDescent="0.25">
      <c r="A4" s="16"/>
      <c r="B4" s="16"/>
      <c r="C4" s="16"/>
      <c r="D4" s="16"/>
      <c r="E4" s="16"/>
      <c r="F4" s="16"/>
      <c r="G4" s="16"/>
      <c r="H4" s="16"/>
      <c r="I4" s="16"/>
      <c r="J4" s="16"/>
      <c r="K4" s="16"/>
      <c r="L4" s="16"/>
      <c r="M4" s="16"/>
      <c r="N4" s="16"/>
      <c r="O4" s="16"/>
      <c r="P4" s="16"/>
    </row>
    <row r="5" spans="1:20" x14ac:dyDescent="0.25">
      <c r="A5" s="16"/>
      <c r="B5" s="16"/>
      <c r="C5" s="16"/>
      <c r="D5" s="16"/>
      <c r="E5" s="16"/>
      <c r="F5" s="16"/>
      <c r="G5" s="16"/>
      <c r="H5" s="16"/>
      <c r="I5" s="16"/>
      <c r="J5" s="16"/>
      <c r="K5" s="16"/>
      <c r="L5" s="16"/>
      <c r="M5" s="16"/>
      <c r="N5" s="16"/>
      <c r="O5" s="16"/>
      <c r="P5" s="16"/>
    </row>
    <row r="6" spans="1:20" x14ac:dyDescent="0.25">
      <c r="A6" s="16"/>
      <c r="B6" s="16"/>
      <c r="C6" s="16"/>
      <c r="D6" s="16"/>
      <c r="E6" s="16"/>
      <c r="F6" s="16"/>
      <c r="G6" s="16"/>
      <c r="H6" s="16"/>
      <c r="I6" s="16"/>
      <c r="J6" s="16"/>
      <c r="K6" s="16"/>
      <c r="L6" s="16"/>
      <c r="M6" s="16"/>
      <c r="N6" s="16"/>
      <c r="O6" s="16"/>
      <c r="P6" s="16"/>
    </row>
    <row r="7" spans="1:20" x14ac:dyDescent="0.25">
      <c r="A7" s="16"/>
      <c r="B7" s="16"/>
      <c r="C7" s="16"/>
      <c r="D7" s="16"/>
      <c r="E7" s="16"/>
      <c r="F7" s="16"/>
      <c r="G7" s="16"/>
      <c r="H7" s="16"/>
      <c r="I7" s="16"/>
      <c r="J7" s="16"/>
      <c r="K7" s="16"/>
      <c r="L7" s="16"/>
      <c r="M7" s="16"/>
      <c r="N7" s="16"/>
      <c r="O7" s="16"/>
      <c r="P7" s="16"/>
    </row>
    <row r="8" spans="1:20" x14ac:dyDescent="0.25">
      <c r="A8" s="16"/>
      <c r="B8" s="16"/>
      <c r="C8" s="16"/>
      <c r="D8" s="16"/>
      <c r="E8" s="16"/>
      <c r="F8" s="16"/>
      <c r="G8" s="16"/>
      <c r="H8" s="16"/>
      <c r="I8" s="16"/>
      <c r="J8" s="16"/>
      <c r="K8" s="16"/>
      <c r="L8" s="16"/>
      <c r="M8" s="16"/>
      <c r="N8" s="16"/>
      <c r="O8" s="16"/>
      <c r="P8" s="16"/>
    </row>
    <row r="9" spans="1:20" s="3" customFormat="1" x14ac:dyDescent="0.25">
      <c r="A9" s="13" t="s">
        <v>22</v>
      </c>
      <c r="B9" s="13"/>
      <c r="C9" s="13"/>
      <c r="D9" s="13"/>
      <c r="E9" s="13"/>
      <c r="F9" s="13"/>
      <c r="G9" s="13"/>
      <c r="H9" s="13"/>
      <c r="I9" s="13"/>
      <c r="J9" s="13"/>
      <c r="K9" s="13"/>
      <c r="L9" s="13"/>
      <c r="M9" s="13"/>
      <c r="N9" s="13"/>
      <c r="O9" s="13"/>
      <c r="P9" s="13"/>
      <c r="Q9" s="2"/>
      <c r="R9" s="2"/>
      <c r="S9" s="2"/>
      <c r="T9" s="2"/>
    </row>
    <row r="11" spans="1:20" x14ac:dyDescent="0.25">
      <c r="A11" s="4" t="s">
        <v>18</v>
      </c>
      <c r="B11" s="17" t="s">
        <v>24</v>
      </c>
      <c r="C11" s="17"/>
      <c r="D11" s="17"/>
      <c r="E11" s="3"/>
    </row>
    <row r="12" spans="1:20" x14ac:dyDescent="0.25">
      <c r="A12" s="6"/>
      <c r="B12" s="18"/>
      <c r="C12" s="18"/>
      <c r="D12" s="18"/>
      <c r="E12" s="3"/>
    </row>
    <row r="13" spans="1:20" x14ac:dyDescent="0.25">
      <c r="E13" s="3"/>
    </row>
    <row r="14" spans="1:20" x14ac:dyDescent="0.25">
      <c r="A14" s="12" t="s">
        <v>8</v>
      </c>
      <c r="B14" s="12"/>
      <c r="C14" s="12"/>
      <c r="D14" s="12"/>
      <c r="E14" s="3"/>
      <c r="I14" s="5" t="s">
        <v>4</v>
      </c>
      <c r="J14" s="5" t="s">
        <v>5</v>
      </c>
    </row>
    <row r="15" spans="1:20" x14ac:dyDescent="0.25">
      <c r="A15" s="5" t="s">
        <v>0</v>
      </c>
      <c r="B15" s="7">
        <v>120</v>
      </c>
      <c r="C15" s="8" t="s">
        <v>6</v>
      </c>
      <c r="D15" s="5" t="s">
        <v>19</v>
      </c>
      <c r="E15" s="3"/>
      <c r="I15" s="5">
        <v>0</v>
      </c>
      <c r="J15" s="5">
        <f>PrKn</f>
        <v>120</v>
      </c>
      <c r="K15" s="5">
        <f>PrMax</f>
        <v>170</v>
      </c>
      <c r="M15" s="5">
        <f>PrIn</f>
        <v>0</v>
      </c>
    </row>
    <row r="16" spans="1:20" x14ac:dyDescent="0.25">
      <c r="A16" s="5" t="s">
        <v>1</v>
      </c>
      <c r="B16" s="7">
        <v>100</v>
      </c>
      <c r="C16" s="8" t="s">
        <v>7</v>
      </c>
      <c r="D16" s="5" t="s">
        <v>20</v>
      </c>
      <c r="E16" s="3"/>
      <c r="I16" s="5">
        <f>MaxPnt</f>
        <v>100</v>
      </c>
      <c r="J16" s="5">
        <f>PuKn</f>
        <v>100</v>
      </c>
      <c r="K16" s="5">
        <v>0</v>
      </c>
      <c r="M16" s="9">
        <f>IF(PrIn&lt;=PrMax,A31,0)</f>
        <v>100</v>
      </c>
    </row>
    <row r="17" spans="1:14" x14ac:dyDescent="0.25">
      <c r="A17" s="5" t="s">
        <v>2</v>
      </c>
      <c r="B17" s="7">
        <v>170</v>
      </c>
      <c r="C17" s="8" t="s">
        <v>6</v>
      </c>
      <c r="D17" s="5" t="s">
        <v>21</v>
      </c>
      <c r="E17" s="3"/>
    </row>
    <row r="18" spans="1:14" x14ac:dyDescent="0.25">
      <c r="A18" s="5" t="s">
        <v>17</v>
      </c>
      <c r="B18" s="7">
        <v>100</v>
      </c>
      <c r="C18" s="8" t="s">
        <v>7</v>
      </c>
      <c r="E18" s="3"/>
      <c r="L18" s="5">
        <v>0</v>
      </c>
      <c r="M18" s="5">
        <f>PrKn</f>
        <v>120</v>
      </c>
      <c r="N18" s="5">
        <f>PrKn</f>
        <v>120</v>
      </c>
    </row>
    <row r="19" spans="1:14" x14ac:dyDescent="0.25">
      <c r="E19" s="3"/>
      <c r="L19" s="5">
        <f>PuKn</f>
        <v>100</v>
      </c>
      <c r="M19" s="5">
        <f>PuKn</f>
        <v>100</v>
      </c>
      <c r="N19" s="5">
        <v>0</v>
      </c>
    </row>
    <row r="20" spans="1:14" x14ac:dyDescent="0.25">
      <c r="A20" s="12" t="s">
        <v>9</v>
      </c>
      <c r="B20" s="12"/>
      <c r="C20" s="12"/>
      <c r="D20" s="12"/>
      <c r="E20" s="3"/>
    </row>
    <row r="21" spans="1:14" x14ac:dyDescent="0.25">
      <c r="A21" s="5" t="s">
        <v>3</v>
      </c>
      <c r="B21" s="1"/>
      <c r="C21" s="8" t="s">
        <v>6</v>
      </c>
      <c r="E21" s="3"/>
    </row>
    <row r="22" spans="1:14" x14ac:dyDescent="0.25">
      <c r="E22" s="3"/>
    </row>
    <row r="23" spans="1:14" x14ac:dyDescent="0.25">
      <c r="A23" s="12" t="s">
        <v>10</v>
      </c>
      <c r="B23" s="12"/>
      <c r="C23" s="12"/>
      <c r="D23" s="12"/>
      <c r="E23" s="3"/>
    </row>
    <row r="24" spans="1:14" x14ac:dyDescent="0.25">
      <c r="A24" s="5" t="s">
        <v>16</v>
      </c>
      <c r="E24" s="3"/>
    </row>
    <row r="25" spans="1:14" x14ac:dyDescent="0.25">
      <c r="E25" s="3"/>
    </row>
    <row r="26" spans="1:14" x14ac:dyDescent="0.25">
      <c r="B26" s="10" t="s">
        <v>13</v>
      </c>
      <c r="C26" s="10" t="s">
        <v>14</v>
      </c>
      <c r="E26" s="3"/>
    </row>
    <row r="27" spans="1:14" x14ac:dyDescent="0.25">
      <c r="A27" s="5" t="s">
        <v>11</v>
      </c>
      <c r="B27" s="11">
        <f>(PuKn-MaxPnt)/PrKn</f>
        <v>0</v>
      </c>
      <c r="C27" s="11">
        <f>MaxPnt</f>
        <v>100</v>
      </c>
      <c r="E27" s="3"/>
    </row>
    <row r="28" spans="1:14" x14ac:dyDescent="0.25">
      <c r="A28" s="5" t="s">
        <v>12</v>
      </c>
      <c r="B28" s="11">
        <f>(0-PuKn)/(PrMax-PrKn)</f>
        <v>-2</v>
      </c>
      <c r="C28" s="11">
        <f>PrMax*PuKn/(PrMax-PrKn)</f>
        <v>340</v>
      </c>
      <c r="E28" s="3"/>
    </row>
    <row r="29" spans="1:14" x14ac:dyDescent="0.25">
      <c r="E29" s="3"/>
    </row>
    <row r="30" spans="1:14" x14ac:dyDescent="0.25">
      <c r="A30" s="13" t="s">
        <v>15</v>
      </c>
      <c r="B30" s="13"/>
      <c r="C30" s="13"/>
      <c r="D30" s="13"/>
      <c r="E30" s="3"/>
    </row>
    <row r="31" spans="1:14" x14ac:dyDescent="0.25">
      <c r="A31" s="14">
        <f>IF(PrIn&lt;=PrKn,ROUND((PuKn-MaxPnt)/PrKn*PrIn+MaxPnt,3),IF(PrIn&gt;=PrMax,"0",ROUND(((0-PuKn)/(PrMax-PrKn))*PrIn+PrMax*PuKn/(PrMax-PrKn),3)))</f>
        <v>100</v>
      </c>
      <c r="B31" s="14"/>
      <c r="C31" s="14"/>
      <c r="D31" s="14"/>
      <c r="E31" s="3"/>
    </row>
    <row r="32" spans="1:14" ht="15" customHeight="1" x14ac:dyDescent="0.25">
      <c r="A32" s="14"/>
      <c r="B32" s="14"/>
      <c r="C32" s="14"/>
      <c r="D32" s="14"/>
      <c r="E32" s="3"/>
    </row>
    <row r="33" spans="1:5" ht="15" customHeight="1" x14ac:dyDescent="0.25">
      <c r="A33" s="15" t="s">
        <v>7</v>
      </c>
      <c r="B33" s="15"/>
      <c r="C33" s="15"/>
      <c r="D33" s="15"/>
      <c r="E33" s="3"/>
    </row>
    <row r="34" spans="1:5" ht="15" customHeight="1" x14ac:dyDescent="0.25">
      <c r="A34" s="15"/>
      <c r="B34" s="15"/>
      <c r="C34" s="15"/>
      <c r="D34" s="15"/>
      <c r="E34" s="3"/>
    </row>
  </sheetData>
  <sheetProtection algorithmName="SHA-512" hashValue="Br8uyu/T3nLeeZNS6sfRwdvsKVppaVBckQYcHxk56tR1ED+tr/oQkUH1ECckY4Oy/TAuO2/HrkKh8HUVBTLSwA==" saltValue="8zKECEZW2dfph7p4FAadYA==" spinCount="100000" sheet="1" objects="1" scenarios="1"/>
  <mergeCells count="10">
    <mergeCell ref="A23:D23"/>
    <mergeCell ref="A30:D30"/>
    <mergeCell ref="A31:D32"/>
    <mergeCell ref="A33:D34"/>
    <mergeCell ref="A1:P8"/>
    <mergeCell ref="A9:P9"/>
    <mergeCell ref="B11:D11"/>
    <mergeCell ref="B12:D12"/>
    <mergeCell ref="A14:D14"/>
    <mergeCell ref="A20:D20"/>
  </mergeCells>
  <conditionalFormatting sqref="A33:D34">
    <cfRule type="containsText" dxfId="0" priority="1" operator="containsText" text="punten">
      <formula>NOT(ISERROR(SEARCH("punten",A33)))</formula>
    </cfRule>
  </conditionalFormatting>
  <pageMargins left="0.51181102362204722" right="0.51181102362204722" top="0.74803149606299213" bottom="0.74803149606299213" header="0.31496062992125984" footer="0.31496062992125984"/>
  <pageSetup paperSize="9" scale="8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15</vt:i4>
      </vt:variant>
    </vt:vector>
  </HeadingPairs>
  <TitlesOfParts>
    <vt:vector size="18" baseType="lpstr">
      <vt:lpstr>G1.1 Aanschafprijs</vt:lpstr>
      <vt:lpstr>G1.2 Preventief onderhoud</vt:lpstr>
      <vt:lpstr>G1.3 Correctief onderhoud</vt:lpstr>
      <vt:lpstr>'G1.1 Aanschafprijs'!MaxPnt</vt:lpstr>
      <vt:lpstr>'G1.2 Preventief onderhoud'!MaxPnt</vt:lpstr>
      <vt:lpstr>'G1.3 Correctief onderhoud'!MaxPnt</vt:lpstr>
      <vt:lpstr>'G1.1 Aanschafprijs'!PrIn</vt:lpstr>
      <vt:lpstr>'G1.2 Preventief onderhoud'!PrIn</vt:lpstr>
      <vt:lpstr>'G1.3 Correctief onderhoud'!PrIn</vt:lpstr>
      <vt:lpstr>'G1.1 Aanschafprijs'!PrKn</vt:lpstr>
      <vt:lpstr>'G1.2 Preventief onderhoud'!PrKn</vt:lpstr>
      <vt:lpstr>'G1.3 Correctief onderhoud'!PrKn</vt:lpstr>
      <vt:lpstr>'G1.1 Aanschafprijs'!PrMax</vt:lpstr>
      <vt:lpstr>'G1.2 Preventief onderhoud'!PrMax</vt:lpstr>
      <vt:lpstr>'G1.3 Correctief onderhoud'!PrMax</vt:lpstr>
      <vt:lpstr>'G1.1 Aanschafprijs'!PuKn</vt:lpstr>
      <vt:lpstr>'G1.2 Preventief onderhoud'!PuKn</vt:lpstr>
      <vt:lpstr>'G1.3 Correctief onderhoud'!PuKn</vt:lpstr>
    </vt:vector>
  </TitlesOfParts>
  <Company>Stanislascollege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diederik.bauw@inkopenvoor.nl</dc:creator>
  <cp:lastModifiedBy>Bauw, D.P. (FB-INKOOP)</cp:lastModifiedBy>
  <cp:lastPrinted>2015-01-20T17:54:55Z</cp:lastPrinted>
  <dcterms:created xsi:type="dcterms:W3CDTF">2015-01-19T14:52:11Z</dcterms:created>
  <dcterms:modified xsi:type="dcterms:W3CDTF">2023-11-29T09:48:42Z</dcterms:modified>
</cp:coreProperties>
</file>