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2023 CAT en WDA - Belastingdienst (voorheen '2020')\Herziening prijsformulier\"/>
    </mc:Choice>
  </mc:AlternateContent>
  <xr:revisionPtr revIDLastSave="0" documentId="13_ncr:1_{7A0F094D-1D19-4C72-936A-0D7236EBAFE7}" xr6:coauthVersionLast="47" xr6:coauthVersionMax="47" xr10:uidLastSave="{00000000-0000-0000-0000-000000000000}"/>
  <bookViews>
    <workbookView xWindow="-120" yWindow="-120" windowWidth="77040" windowHeight="21240" tabRatio="911" xr2:uid="{A92A679B-E630-46F0-8470-2B42A969A1FD}"/>
  </bookViews>
  <sheets>
    <sheet name="Inhoudsopgave" sheetId="2" r:id="rId1"/>
    <sheet name="AML, Stationsstraat 5" sheetId="4" r:id="rId2"/>
    <sheet name="APD, WBC complex" sheetId="5" r:id="rId3"/>
    <sheet name="APD, Quintax complex" sheetId="6" r:id="rId4"/>
    <sheet name="APD, Marowijne 32-34" sheetId="39" r:id="rId5"/>
    <sheet name="APD, Stadhoudersmolenw 53" sheetId="7" r:id="rId6"/>
    <sheet name="APD, Stationsplein 50" sheetId="8" r:id="rId7"/>
    <sheet name="APD, Tweelingenlaan 62" sheetId="9" r:id="rId8"/>
    <sheet name="ASN, Mandemaat 1" sheetId="10" r:id="rId9"/>
    <sheet name="ASN, Weverstraat 8" sheetId="12" r:id="rId10"/>
    <sheet name="DL, De Poppe 8" sheetId="13" r:id="rId11"/>
    <sheet name="EEM, Borkumweg 6" sheetId="14" r:id="rId12"/>
    <sheet name="EMN, Bendienplein 5" sheetId="15" r:id="rId13"/>
    <sheet name="EMN, Bendienplein 7" sheetId="16" r:id="rId14"/>
    <sheet name="EMN, Verlengde Spoorstraat 2" sheetId="17" r:id="rId15"/>
    <sheet name="ES, Hengelosestraat 75" sheetId="18" r:id="rId16"/>
    <sheet name="GRO, Cascadeplein 10" sheetId="19" r:id="rId17"/>
    <sheet name="GRO, Cascadeplein 5" sheetId="20" r:id="rId18"/>
    <sheet name="GRO, Eemsgolaan 7" sheetId="21" r:id="rId19"/>
    <sheet name="GRO, Emmasingel 1" sheetId="22" r:id="rId20"/>
    <sheet name="GRO, Leonard Springerlaan 31 " sheetId="23" r:id="rId21"/>
    <sheet name="GRO, Stationsweg 4" sheetId="24" r:id="rId22"/>
    <sheet name="HGL, Enschedesestraat 120-122" sheetId="25" r:id="rId23"/>
    <sheet name="HGZ, Techniekweg 1 " sheetId="26" r:id="rId24"/>
    <sheet name="LW, Tesselschadestraat 140" sheetId="27" r:id="rId25"/>
    <sheet name="WS, Transportbaan 12" sheetId="28" r:id="rId26"/>
    <sheet name="ZL, Burgerm. Drijbersingel 27" sheetId="29" r:id="rId27"/>
    <sheet name="ZL, Hanzelaan 310" sheetId="30" r:id="rId28"/>
    <sheet name="ZL, Lübeckplein 34" sheetId="31" r:id="rId29"/>
    <sheet name="ZL, Noordzeelaan 40-44" sheetId="32" r:id="rId30"/>
    <sheet name="ZL, Van Wevelinkhovenstraat 1" sheetId="33" r:id="rId31"/>
    <sheet name="ASN, Overcingellaan 5" sheetId="38" r:id="rId32"/>
    <sheet name="Vaste aanneemsommen locaties" sheetId="34" r:id="rId33"/>
    <sheet name="Drankenvoorzieningen" sheetId="1" r:id="rId34"/>
    <sheet name="Inschrijfprijs" sheetId="36" r:id="rId35"/>
    <sheet name="Overzicht perceel Noordoost" sheetId="37" r:id="rId36"/>
  </sheets>
  <definedNames>
    <definedName name="_xlnm._FilterDatabase" localSheetId="33" hidden="1">Drankenvoorzieningen!$A$6:$O$6</definedName>
    <definedName name="Brongegevens">#REF!</definedName>
    <definedName name="brongegevensNO">Drankenvoorzieningen!$A$7:$O$36</definedName>
    <definedName name="Index_Sheet_Kutools" localSheetId="34">#REF!</definedName>
    <definedName name="Index_Sheet_Kutool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6" l="1"/>
  <c r="B3" i="36"/>
  <c r="A4" i="36"/>
  <c r="BG59" i="1" l="1"/>
  <c r="BD53" i="1"/>
  <c r="BF53" i="1" s="1"/>
  <c r="BD52" i="1"/>
  <c r="BF52" i="1" s="1"/>
  <c r="BD51" i="1"/>
  <c r="BD46" i="1"/>
  <c r="BD47" i="1" s="1"/>
  <c r="BE45" i="1"/>
  <c r="BG45" i="1" s="1"/>
  <c r="BE44" i="1"/>
  <c r="AS38" i="1"/>
  <c r="AP38" i="1"/>
  <c r="AM38" i="1"/>
  <c r="AJ38" i="1"/>
  <c r="AG38" i="1"/>
  <c r="AF38" i="1"/>
  <c r="Y38" i="1"/>
  <c r="Q38" i="1"/>
  <c r="AX38" i="1"/>
  <c r="AW38" i="1"/>
  <c r="AT37" i="1"/>
  <c r="AV37" i="1" s="1"/>
  <c r="AQ37" i="1"/>
  <c r="AS37" i="1" s="1"/>
  <c r="AN37" i="1"/>
  <c r="AP37" i="1" s="1"/>
  <c r="AJ37" i="1"/>
  <c r="AF37" i="1"/>
  <c r="Y37" i="1"/>
  <c r="AC37" i="1" s="1"/>
  <c r="R37" i="1"/>
  <c r="V37" i="1" s="1"/>
  <c r="AK37" i="1" s="1"/>
  <c r="AT36" i="1"/>
  <c r="AV36" i="1" s="1"/>
  <c r="AQ36" i="1"/>
  <c r="AS36" i="1" s="1"/>
  <c r="AN36" i="1"/>
  <c r="AP36" i="1" s="1"/>
  <c r="AF36" i="1"/>
  <c r="AJ36" i="1" s="1"/>
  <c r="Y36" i="1"/>
  <c r="AC36" i="1" s="1"/>
  <c r="R36" i="1"/>
  <c r="V36" i="1" s="1"/>
  <c r="AK36" i="1" s="1"/>
  <c r="AV35" i="1"/>
  <c r="AT35" i="1"/>
  <c r="AQ35" i="1"/>
  <c r="AS35" i="1" s="1"/>
  <c r="AN35" i="1"/>
  <c r="AP35" i="1" s="1"/>
  <c r="AF35" i="1"/>
  <c r="AJ35" i="1" s="1"/>
  <c r="Y35" i="1"/>
  <c r="AC35" i="1" s="1"/>
  <c r="R35" i="1"/>
  <c r="V35" i="1" s="1"/>
  <c r="AK35" i="1" s="1"/>
  <c r="AT34" i="1"/>
  <c r="AV34" i="1" s="1"/>
  <c r="AQ34" i="1"/>
  <c r="AS34" i="1" s="1"/>
  <c r="AN34" i="1"/>
  <c r="AP34" i="1" s="1"/>
  <c r="AJ34" i="1"/>
  <c r="AF34" i="1"/>
  <c r="Y34" i="1"/>
  <c r="AC34" i="1" s="1"/>
  <c r="R34" i="1"/>
  <c r="V34" i="1" s="1"/>
  <c r="AK34" i="1" s="1"/>
  <c r="AT33" i="1"/>
  <c r="AV33" i="1" s="1"/>
  <c r="AQ33" i="1"/>
  <c r="AS33" i="1" s="1"/>
  <c r="AN33" i="1"/>
  <c r="AP33" i="1" s="1"/>
  <c r="AF33" i="1"/>
  <c r="AJ33" i="1" s="1"/>
  <c r="Y33" i="1"/>
  <c r="AC33" i="1" s="1"/>
  <c r="R33" i="1"/>
  <c r="V33" i="1" s="1"/>
  <c r="AK33" i="1" s="1"/>
  <c r="AV32" i="1"/>
  <c r="AT32" i="1"/>
  <c r="AQ32" i="1"/>
  <c r="AS32" i="1" s="1"/>
  <c r="AN32" i="1"/>
  <c r="AP32" i="1" s="1"/>
  <c r="AF32" i="1"/>
  <c r="AJ32" i="1" s="1"/>
  <c r="Y32" i="1"/>
  <c r="AC32" i="1" s="1"/>
  <c r="R32" i="1"/>
  <c r="V32" i="1" s="1"/>
  <c r="AK32" i="1" s="1"/>
  <c r="AT31" i="1"/>
  <c r="AV31" i="1" s="1"/>
  <c r="AQ31" i="1"/>
  <c r="AS31" i="1" s="1"/>
  <c r="AN31" i="1"/>
  <c r="AP31" i="1" s="1"/>
  <c r="AJ31" i="1"/>
  <c r="AF31" i="1"/>
  <c r="Y31" i="1"/>
  <c r="AC31" i="1" s="1"/>
  <c r="V31" i="1"/>
  <c r="AK31" i="1" s="1"/>
  <c r="R31" i="1"/>
  <c r="AT30" i="1"/>
  <c r="AV30" i="1" s="1"/>
  <c r="AQ30" i="1"/>
  <c r="AS30" i="1" s="1"/>
  <c r="AN30" i="1"/>
  <c r="AP30" i="1" s="1"/>
  <c r="AF30" i="1"/>
  <c r="AJ30" i="1" s="1"/>
  <c r="Y30" i="1"/>
  <c r="AC30" i="1" s="1"/>
  <c r="R30" i="1"/>
  <c r="V30" i="1" s="1"/>
  <c r="AK30" i="1" s="1"/>
  <c r="AV29" i="1"/>
  <c r="AT29" i="1"/>
  <c r="AQ29" i="1"/>
  <c r="AS29" i="1" s="1"/>
  <c r="AP29" i="1"/>
  <c r="AN29" i="1"/>
  <c r="AF29" i="1"/>
  <c r="AJ29" i="1" s="1"/>
  <c r="Y29" i="1"/>
  <c r="AC29" i="1" s="1"/>
  <c r="R29" i="1"/>
  <c r="V29" i="1" s="1"/>
  <c r="AK29" i="1" s="1"/>
  <c r="AT28" i="1"/>
  <c r="AV28" i="1" s="1"/>
  <c r="AQ28" i="1"/>
  <c r="AS28" i="1" s="1"/>
  <c r="AN28" i="1"/>
  <c r="AP28" i="1" s="1"/>
  <c r="AJ28" i="1"/>
  <c r="AF28" i="1"/>
  <c r="Y28" i="1"/>
  <c r="AC28" i="1" s="1"/>
  <c r="R28" i="1"/>
  <c r="V28" i="1" s="1"/>
  <c r="AK28" i="1" s="1"/>
  <c r="AT27" i="1"/>
  <c r="AV27" i="1" s="1"/>
  <c r="AQ27" i="1"/>
  <c r="AS27" i="1" s="1"/>
  <c r="AN27" i="1"/>
  <c r="AP27" i="1" s="1"/>
  <c r="AF27" i="1"/>
  <c r="AJ27" i="1" s="1"/>
  <c r="Y27" i="1"/>
  <c r="AC27" i="1" s="1"/>
  <c r="R27" i="1"/>
  <c r="V27" i="1" s="1"/>
  <c r="AK27" i="1" s="1"/>
  <c r="AV26" i="1"/>
  <c r="AT26" i="1"/>
  <c r="AQ26" i="1"/>
  <c r="AS26" i="1" s="1"/>
  <c r="AN26" i="1"/>
  <c r="AP26" i="1" s="1"/>
  <c r="AF26" i="1"/>
  <c r="AJ26" i="1" s="1"/>
  <c r="Y26" i="1"/>
  <c r="AC26" i="1" s="1"/>
  <c r="R26" i="1"/>
  <c r="V26" i="1" s="1"/>
  <c r="AK26" i="1" s="1"/>
  <c r="AT25" i="1"/>
  <c r="AV25" i="1" s="1"/>
  <c r="AQ25" i="1"/>
  <c r="AS25" i="1" s="1"/>
  <c r="AN25" i="1"/>
  <c r="AP25" i="1" s="1"/>
  <c r="AJ25" i="1"/>
  <c r="AF25" i="1"/>
  <c r="Y25" i="1"/>
  <c r="AC25" i="1" s="1"/>
  <c r="R25" i="1"/>
  <c r="V25" i="1" s="1"/>
  <c r="AT24" i="1"/>
  <c r="AV24" i="1" s="1"/>
  <c r="AQ24" i="1"/>
  <c r="AS24" i="1" s="1"/>
  <c r="AN24" i="1"/>
  <c r="AP24" i="1" s="1"/>
  <c r="AF24" i="1"/>
  <c r="AJ24" i="1" s="1"/>
  <c r="Y24" i="1"/>
  <c r="AC24" i="1" s="1"/>
  <c r="R24" i="1"/>
  <c r="V24" i="1" s="1"/>
  <c r="AK24" i="1" s="1"/>
  <c r="AV23" i="1"/>
  <c r="AT23" i="1"/>
  <c r="AQ23" i="1"/>
  <c r="AS23" i="1" s="1"/>
  <c r="AN23" i="1"/>
  <c r="AP23" i="1" s="1"/>
  <c r="AF23" i="1"/>
  <c r="AJ23" i="1" s="1"/>
  <c r="Y23" i="1"/>
  <c r="AC23" i="1" s="1"/>
  <c r="R23" i="1"/>
  <c r="V23" i="1" s="1"/>
  <c r="AK23" i="1" s="1"/>
  <c r="AT22" i="1"/>
  <c r="AV22" i="1" s="1"/>
  <c r="AQ22" i="1"/>
  <c r="AS22" i="1" s="1"/>
  <c r="AN22" i="1"/>
  <c r="AP22" i="1" s="1"/>
  <c r="AJ22" i="1"/>
  <c r="AF22" i="1"/>
  <c r="Y22" i="1"/>
  <c r="AC22" i="1" s="1"/>
  <c r="R22" i="1"/>
  <c r="V22" i="1" s="1"/>
  <c r="AK22" i="1" s="1"/>
  <c r="AT21" i="1"/>
  <c r="AV21" i="1" s="1"/>
  <c r="AQ21" i="1"/>
  <c r="AS21" i="1" s="1"/>
  <c r="AN21" i="1"/>
  <c r="AP21" i="1" s="1"/>
  <c r="AF21" i="1"/>
  <c r="AJ21" i="1" s="1"/>
  <c r="Y21" i="1"/>
  <c r="AC21" i="1" s="1"/>
  <c r="R21" i="1"/>
  <c r="V21" i="1" s="1"/>
  <c r="AK21" i="1" s="1"/>
  <c r="AV20" i="1"/>
  <c r="AT20" i="1"/>
  <c r="AQ20" i="1"/>
  <c r="AS20" i="1" s="1"/>
  <c r="AN20" i="1"/>
  <c r="AP20" i="1" s="1"/>
  <c r="AF20" i="1"/>
  <c r="AJ20" i="1" s="1"/>
  <c r="Y20" i="1"/>
  <c r="AC20" i="1" s="1"/>
  <c r="R20" i="1"/>
  <c r="V20" i="1" s="1"/>
  <c r="AT19" i="1"/>
  <c r="AV19" i="1" s="1"/>
  <c r="AQ19" i="1"/>
  <c r="AS19" i="1" s="1"/>
  <c r="AN19" i="1"/>
  <c r="AP19" i="1" s="1"/>
  <c r="AJ19" i="1"/>
  <c r="AF19" i="1"/>
  <c r="Y19" i="1"/>
  <c r="AC19" i="1" s="1"/>
  <c r="R19" i="1"/>
  <c r="V19" i="1" s="1"/>
  <c r="AK19" i="1" s="1"/>
  <c r="AT18" i="1"/>
  <c r="AV18" i="1" s="1"/>
  <c r="AQ18" i="1"/>
  <c r="AS18" i="1" s="1"/>
  <c r="AN18" i="1"/>
  <c r="AP18" i="1" s="1"/>
  <c r="AF18" i="1"/>
  <c r="AJ18" i="1" s="1"/>
  <c r="Y18" i="1"/>
  <c r="AC18" i="1" s="1"/>
  <c r="R18" i="1"/>
  <c r="V18" i="1" s="1"/>
  <c r="AK18" i="1" s="1"/>
  <c r="AV17" i="1"/>
  <c r="AT17" i="1"/>
  <c r="AQ17" i="1"/>
  <c r="AS17" i="1" s="1"/>
  <c r="AN17" i="1"/>
  <c r="AP17" i="1" s="1"/>
  <c r="AF17" i="1"/>
  <c r="AJ17" i="1" s="1"/>
  <c r="Y17" i="1"/>
  <c r="AC17" i="1" s="1"/>
  <c r="R17" i="1"/>
  <c r="V17" i="1" s="1"/>
  <c r="AK17" i="1" s="1"/>
  <c r="AT16" i="1"/>
  <c r="AV16" i="1" s="1"/>
  <c r="AQ16" i="1"/>
  <c r="AS16" i="1" s="1"/>
  <c r="AN16" i="1"/>
  <c r="AP16" i="1" s="1"/>
  <c r="AJ16" i="1"/>
  <c r="AF16" i="1"/>
  <c r="Y16" i="1"/>
  <c r="AC16" i="1" s="1"/>
  <c r="R16" i="1"/>
  <c r="V16" i="1" s="1"/>
  <c r="AK16" i="1" s="1"/>
  <c r="AT15" i="1"/>
  <c r="AV15" i="1" s="1"/>
  <c r="AQ15" i="1"/>
  <c r="AS15" i="1" s="1"/>
  <c r="AN15" i="1"/>
  <c r="AP15" i="1" s="1"/>
  <c r="AF15" i="1"/>
  <c r="AJ15" i="1" s="1"/>
  <c r="Y15" i="1"/>
  <c r="AC15" i="1" s="1"/>
  <c r="R15" i="1"/>
  <c r="V15" i="1" s="1"/>
  <c r="AK15" i="1" s="1"/>
  <c r="AV14" i="1"/>
  <c r="AT14" i="1"/>
  <c r="AQ14" i="1"/>
  <c r="AS14" i="1" s="1"/>
  <c r="AN14" i="1"/>
  <c r="AP14" i="1" s="1"/>
  <c r="AF14" i="1"/>
  <c r="AJ14" i="1" s="1"/>
  <c r="Y14" i="1"/>
  <c r="AC14" i="1" s="1"/>
  <c r="R14" i="1"/>
  <c r="V14" i="1" s="1"/>
  <c r="AK14" i="1" s="1"/>
  <c r="AT13" i="1"/>
  <c r="AV13" i="1" s="1"/>
  <c r="AQ13" i="1"/>
  <c r="AS13" i="1" s="1"/>
  <c r="AN13" i="1"/>
  <c r="AP13" i="1" s="1"/>
  <c r="AJ13" i="1"/>
  <c r="AF13" i="1"/>
  <c r="Y13" i="1"/>
  <c r="AC13" i="1" s="1"/>
  <c r="R13" i="1"/>
  <c r="V13" i="1" s="1"/>
  <c r="AT12" i="1"/>
  <c r="AV12" i="1" s="1"/>
  <c r="AQ12" i="1"/>
  <c r="AS12" i="1" s="1"/>
  <c r="AN12" i="1"/>
  <c r="AP12" i="1" s="1"/>
  <c r="AF12" i="1"/>
  <c r="AJ12" i="1" s="1"/>
  <c r="Y12" i="1"/>
  <c r="AC12" i="1" s="1"/>
  <c r="R12" i="1"/>
  <c r="V12" i="1" s="1"/>
  <c r="AK12" i="1" s="1"/>
  <c r="AV11" i="1"/>
  <c r="AT11" i="1"/>
  <c r="AQ11" i="1"/>
  <c r="AS11" i="1" s="1"/>
  <c r="AN11" i="1"/>
  <c r="AP11" i="1" s="1"/>
  <c r="AF11" i="1"/>
  <c r="AJ11" i="1" s="1"/>
  <c r="Y11" i="1"/>
  <c r="AC11" i="1" s="1"/>
  <c r="R11" i="1"/>
  <c r="V11" i="1" s="1"/>
  <c r="AK11" i="1" s="1"/>
  <c r="AT10" i="1"/>
  <c r="AV10" i="1" s="1"/>
  <c r="AQ10" i="1"/>
  <c r="AS10" i="1" s="1"/>
  <c r="AN10" i="1"/>
  <c r="AP10" i="1" s="1"/>
  <c r="AJ10" i="1"/>
  <c r="AF10" i="1"/>
  <c r="Y10" i="1"/>
  <c r="AC10" i="1" s="1"/>
  <c r="R10" i="1"/>
  <c r="V10" i="1" s="1"/>
  <c r="AK10" i="1" s="1"/>
  <c r="AT9" i="1"/>
  <c r="AV9" i="1" s="1"/>
  <c r="AQ9" i="1"/>
  <c r="AS9" i="1" s="1"/>
  <c r="AN9" i="1"/>
  <c r="AP9" i="1" s="1"/>
  <c r="AF9" i="1"/>
  <c r="AJ9" i="1" s="1"/>
  <c r="Y9" i="1"/>
  <c r="AC9" i="1" s="1"/>
  <c r="R9" i="1"/>
  <c r="V9" i="1" s="1"/>
  <c r="AK9" i="1" s="1"/>
  <c r="AV8" i="1"/>
  <c r="AT8" i="1"/>
  <c r="AQ8" i="1"/>
  <c r="AS8" i="1" s="1"/>
  <c r="AN8" i="1"/>
  <c r="AP8" i="1" s="1"/>
  <c r="AF8" i="1"/>
  <c r="AJ8" i="1" s="1"/>
  <c r="Y8" i="1"/>
  <c r="AC8" i="1" s="1"/>
  <c r="R8" i="1"/>
  <c r="V8" i="1" s="1"/>
  <c r="AK8" i="1" s="1"/>
  <c r="AT7" i="1"/>
  <c r="AV7" i="1" s="1"/>
  <c r="AQ7" i="1"/>
  <c r="AS7" i="1" s="1"/>
  <c r="AN7" i="1"/>
  <c r="AP7" i="1" s="1"/>
  <c r="AF7" i="1"/>
  <c r="AJ7" i="1" s="1"/>
  <c r="Y7" i="1"/>
  <c r="AC7" i="1" s="1"/>
  <c r="R7" i="1"/>
  <c r="V7" i="1" s="1"/>
  <c r="AK7" i="1" s="1"/>
  <c r="BD54" i="1" l="1"/>
  <c r="BF51" i="1"/>
  <c r="BF54" i="1" s="1"/>
  <c r="BE46" i="1"/>
  <c r="BI61" i="1" s="1"/>
  <c r="B4" i="36" s="1"/>
  <c r="BG44" i="1"/>
  <c r="BG46" i="1"/>
  <c r="BI63" i="1" s="1"/>
  <c r="C4" i="36" s="1"/>
  <c r="AW10" i="1"/>
  <c r="AM10" i="1"/>
  <c r="AX10" i="1" s="1"/>
  <c r="AM17" i="1"/>
  <c r="AX17" i="1" s="1"/>
  <c r="AW17" i="1"/>
  <c r="AW35" i="1"/>
  <c r="AM35" i="1"/>
  <c r="AX35" i="1" s="1"/>
  <c r="AW32" i="1"/>
  <c r="AM32" i="1"/>
  <c r="AX32" i="1" s="1"/>
  <c r="AW28" i="1"/>
  <c r="AM28" i="1"/>
  <c r="AX28" i="1" s="1"/>
  <c r="AM36" i="1"/>
  <c r="AX36" i="1" s="1"/>
  <c r="AW36" i="1"/>
  <c r="AM15" i="1"/>
  <c r="AX15" i="1" s="1"/>
  <c r="AW15" i="1"/>
  <c r="AM24" i="1"/>
  <c r="AX24" i="1" s="1"/>
  <c r="AW24" i="1"/>
  <c r="AW14" i="1"/>
  <c r="AM14" i="1"/>
  <c r="AX14" i="1" s="1"/>
  <c r="AW22" i="1"/>
  <c r="AM22" i="1"/>
  <c r="AX22" i="1" s="1"/>
  <c r="AW26" i="1"/>
  <c r="AM26" i="1"/>
  <c r="AX26" i="1" s="1"/>
  <c r="AW37" i="1"/>
  <c r="AM37" i="1"/>
  <c r="AX37" i="1" s="1"/>
  <c r="AW31" i="1"/>
  <c r="AM31" i="1"/>
  <c r="AX31" i="1" s="1"/>
  <c r="AM23" i="1"/>
  <c r="AX23" i="1" s="1"/>
  <c r="AW23" i="1"/>
  <c r="AW7" i="1"/>
  <c r="AM7" i="1"/>
  <c r="AX7" i="1" s="1"/>
  <c r="AW11" i="1"/>
  <c r="AM11" i="1"/>
  <c r="AX11" i="1" s="1"/>
  <c r="AM33" i="1"/>
  <c r="AX33" i="1" s="1"/>
  <c r="AW33" i="1"/>
  <c r="AM12" i="1"/>
  <c r="AX12" i="1" s="1"/>
  <c r="AW12" i="1"/>
  <c r="AW29" i="1"/>
  <c r="AM29" i="1"/>
  <c r="AX29" i="1" s="1"/>
  <c r="AW34" i="1"/>
  <c r="AM34" i="1"/>
  <c r="AX34" i="1" s="1"/>
  <c r="AK25" i="1"/>
  <c r="AM18" i="1"/>
  <c r="AX18" i="1" s="1"/>
  <c r="AW18" i="1"/>
  <c r="AW19" i="1"/>
  <c r="AM19" i="1"/>
  <c r="AX19" i="1" s="1"/>
  <c r="AW16" i="1"/>
  <c r="AM16" i="1"/>
  <c r="AX16" i="1" s="1"/>
  <c r="AM9" i="1"/>
  <c r="AX9" i="1" s="1"/>
  <c r="AW9" i="1"/>
  <c r="AK20" i="1"/>
  <c r="AM21" i="1"/>
  <c r="AX21" i="1" s="1"/>
  <c r="AW21" i="1"/>
  <c r="AM8" i="1"/>
  <c r="AX8" i="1" s="1"/>
  <c r="AW8" i="1"/>
  <c r="AM30" i="1"/>
  <c r="AX30" i="1" s="1"/>
  <c r="AW30" i="1"/>
  <c r="AM27" i="1"/>
  <c r="AX27" i="1" s="1"/>
  <c r="AW27" i="1"/>
  <c r="AK13" i="1"/>
  <c r="AW13" i="1" l="1"/>
  <c r="AM13" i="1"/>
  <c r="AX13" i="1" s="1"/>
  <c r="AW25" i="1"/>
  <c r="AM25" i="1"/>
  <c r="AX25" i="1" s="1"/>
  <c r="AM20" i="1"/>
  <c r="AX20" i="1" s="1"/>
  <c r="AW20" i="1"/>
  <c r="F6" i="34" l="1"/>
  <c r="E6" i="34"/>
  <c r="C6" i="34"/>
  <c r="B6" i="34"/>
  <c r="D6" i="34"/>
  <c r="I60" i="39"/>
  <c r="G60" i="39"/>
  <c r="G61" i="39" s="1"/>
  <c r="I59" i="39"/>
  <c r="I58" i="39"/>
  <c r="I57" i="39"/>
  <c r="I56" i="39"/>
  <c r="I55" i="39"/>
  <c r="G52" i="39"/>
  <c r="I51" i="39"/>
  <c r="I50" i="39"/>
  <c r="I49" i="39"/>
  <c r="I48" i="39"/>
  <c r="I47" i="39"/>
  <c r="I52" i="39" s="1"/>
  <c r="I41" i="39"/>
  <c r="G41" i="39"/>
  <c r="I40" i="39"/>
  <c r="I39" i="39"/>
  <c r="I38" i="39"/>
  <c r="I37" i="39"/>
  <c r="I36" i="39"/>
  <c r="I35" i="39"/>
  <c r="G32" i="39"/>
  <c r="I31" i="39"/>
  <c r="I30" i="39"/>
  <c r="I29" i="39"/>
  <c r="I28" i="39"/>
  <c r="I27" i="39"/>
  <c r="I32" i="39" s="1"/>
  <c r="G23" i="39"/>
  <c r="I23" i="39" s="1"/>
  <c r="F23" i="39"/>
  <c r="G22" i="39"/>
  <c r="I22" i="39" s="1"/>
  <c r="F22" i="39"/>
  <c r="G21" i="39"/>
  <c r="I21" i="39" s="1"/>
  <c r="F21" i="39"/>
  <c r="G20" i="39"/>
  <c r="I20" i="39" s="1"/>
  <c r="F20" i="39"/>
  <c r="G19" i="39"/>
  <c r="I19" i="39" s="1"/>
  <c r="F19" i="39"/>
  <c r="G18" i="39"/>
  <c r="I18" i="39" s="1"/>
  <c r="F18" i="39"/>
  <c r="G17" i="39"/>
  <c r="I17" i="39" s="1"/>
  <c r="F17" i="39"/>
  <c r="G16" i="39"/>
  <c r="I16" i="39" s="1"/>
  <c r="F16" i="39"/>
  <c r="G15" i="39"/>
  <c r="I15" i="39" s="1"/>
  <c r="F15" i="39"/>
  <c r="G14" i="39"/>
  <c r="G24" i="39" s="1"/>
  <c r="G42" i="39" s="1"/>
  <c r="F14" i="39"/>
  <c r="F24" i="39" s="1"/>
  <c r="G63" i="39" l="1"/>
  <c r="G62" i="39"/>
  <c r="I61" i="39"/>
  <c r="I14" i="39"/>
  <c r="I24" i="39" s="1"/>
  <c r="I42" i="39" s="1"/>
  <c r="F33" i="34"/>
  <c r="E33" i="34"/>
  <c r="D33" i="34"/>
  <c r="C33" i="34"/>
  <c r="B33" i="34"/>
  <c r="G60" i="38"/>
  <c r="G61" i="38" s="1"/>
  <c r="I59" i="38"/>
  <c r="I58" i="38"/>
  <c r="I57" i="38"/>
  <c r="I56" i="38"/>
  <c r="I55" i="38"/>
  <c r="I60" i="38" s="1"/>
  <c r="G52" i="38"/>
  <c r="I51" i="38"/>
  <c r="I50" i="38"/>
  <c r="I49" i="38"/>
  <c r="I48" i="38"/>
  <c r="I47" i="38"/>
  <c r="I52" i="38" s="1"/>
  <c r="I41" i="38"/>
  <c r="G41" i="38"/>
  <c r="I40" i="38"/>
  <c r="I39" i="38"/>
  <c r="I38" i="38"/>
  <c r="I37" i="38"/>
  <c r="I36" i="38"/>
  <c r="I35" i="38"/>
  <c r="G32" i="38"/>
  <c r="I31" i="38"/>
  <c r="I30" i="38"/>
  <c r="I29" i="38"/>
  <c r="I28" i="38"/>
  <c r="I27" i="38"/>
  <c r="I32" i="38" s="1"/>
  <c r="G23" i="38"/>
  <c r="I23" i="38" s="1"/>
  <c r="F23" i="38"/>
  <c r="G22" i="38"/>
  <c r="I22" i="38" s="1"/>
  <c r="F22" i="38"/>
  <c r="G21" i="38"/>
  <c r="I21" i="38" s="1"/>
  <c r="F21" i="38"/>
  <c r="G20" i="38"/>
  <c r="I20" i="38" s="1"/>
  <c r="F20" i="38"/>
  <c r="G19" i="38"/>
  <c r="I19" i="38" s="1"/>
  <c r="F19" i="38"/>
  <c r="G18" i="38"/>
  <c r="I18" i="38" s="1"/>
  <c r="F18" i="38"/>
  <c r="G17" i="38"/>
  <c r="I17" i="38" s="1"/>
  <c r="F17" i="38"/>
  <c r="G16" i="38"/>
  <c r="I16" i="38" s="1"/>
  <c r="F16" i="38"/>
  <c r="G15" i="38"/>
  <c r="I15" i="38" s="1"/>
  <c r="F15" i="38"/>
  <c r="G14" i="38"/>
  <c r="G24" i="38" s="1"/>
  <c r="G42" i="38" s="1"/>
  <c r="F14" i="38"/>
  <c r="F24" i="38" s="1"/>
  <c r="AD38" i="1"/>
  <c r="AC38" i="1"/>
  <c r="AB38" i="1"/>
  <c r="AA38" i="1"/>
  <c r="X38" i="1"/>
  <c r="V38" i="1"/>
  <c r="U38" i="1"/>
  <c r="T38" i="1"/>
  <c r="S38" i="1"/>
  <c r="P38" i="1"/>
  <c r="Z38" i="1" l="1"/>
  <c r="AQ38" i="1"/>
  <c r="AH38" i="1"/>
  <c r="I63" i="39"/>
  <c r="I62" i="39"/>
  <c r="AT38" i="1"/>
  <c r="AN38" i="1"/>
  <c r="W38" i="1"/>
  <c r="AE38" i="1"/>
  <c r="R38" i="1"/>
  <c r="G63" i="38"/>
  <c r="G62" i="38"/>
  <c r="I61" i="38"/>
  <c r="I14" i="38"/>
  <c r="I24" i="38" s="1"/>
  <c r="I42" i="38" s="1"/>
  <c r="AI38" i="1" l="1"/>
  <c r="I63" i="38"/>
  <c r="I62" i="38"/>
  <c r="AV38" i="1" l="1"/>
  <c r="AK38" i="1"/>
  <c r="AU38" i="1"/>
  <c r="A3" i="36"/>
  <c r="D3" i="34" l="1"/>
  <c r="D4" i="34"/>
  <c r="D5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C3" i="34"/>
  <c r="C4" i="34"/>
  <c r="C5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  <c r="C29" i="34"/>
  <c r="C30" i="34"/>
  <c r="C31" i="34"/>
  <c r="C32" i="34"/>
  <c r="B3" i="34"/>
  <c r="B4" i="34"/>
  <c r="B5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F3" i="34"/>
  <c r="F4" i="34"/>
  <c r="F5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F24" i="34"/>
  <c r="F25" i="34"/>
  <c r="F26" i="34"/>
  <c r="F27" i="34"/>
  <c r="F28" i="34"/>
  <c r="F29" i="34"/>
  <c r="F30" i="34"/>
  <c r="F31" i="34"/>
  <c r="F32" i="34"/>
  <c r="E3" i="34"/>
  <c r="E34" i="34" s="1"/>
  <c r="E4" i="34"/>
  <c r="E5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F34" i="34" l="1"/>
  <c r="C6" i="36"/>
  <c r="F14" i="33" l="1"/>
  <c r="G14" i="33"/>
  <c r="I14" i="33" s="1"/>
  <c r="F15" i="33"/>
  <c r="G15" i="33"/>
  <c r="I15" i="33"/>
  <c r="F16" i="33"/>
  <c r="G16" i="33"/>
  <c r="I16" i="33"/>
  <c r="F17" i="33"/>
  <c r="F24" i="33" s="1"/>
  <c r="G17" i="33"/>
  <c r="G24" i="33" s="1"/>
  <c r="G42" i="33" s="1"/>
  <c r="F18" i="33"/>
  <c r="G18" i="33"/>
  <c r="I18" i="33" s="1"/>
  <c r="F19" i="33"/>
  <c r="G19" i="33"/>
  <c r="I19" i="33"/>
  <c r="F20" i="33"/>
  <c r="G20" i="33"/>
  <c r="I20" i="33" s="1"/>
  <c r="F21" i="33"/>
  <c r="G21" i="33"/>
  <c r="I21" i="33"/>
  <c r="F22" i="33"/>
  <c r="G22" i="33"/>
  <c r="I22" i="33" s="1"/>
  <c r="F23" i="33"/>
  <c r="G23" i="33"/>
  <c r="I23" i="33"/>
  <c r="I27" i="33"/>
  <c r="I32" i="33" s="1"/>
  <c r="I28" i="33"/>
  <c r="I29" i="33"/>
  <c r="I30" i="33"/>
  <c r="I31" i="33"/>
  <c r="G32" i="33"/>
  <c r="I35" i="33"/>
  <c r="I36" i="33"/>
  <c r="I37" i="33"/>
  <c r="I38" i="33"/>
  <c r="I39" i="33"/>
  <c r="I40" i="33"/>
  <c r="G41" i="33"/>
  <c r="I41" i="33"/>
  <c r="I47" i="33"/>
  <c r="I48" i="33"/>
  <c r="I49" i="33"/>
  <c r="I50" i="33"/>
  <c r="I51" i="33"/>
  <c r="G52" i="33"/>
  <c r="I52" i="33"/>
  <c r="I55" i="33"/>
  <c r="I60" i="33" s="1"/>
  <c r="I61" i="33" s="1"/>
  <c r="I56" i="33"/>
  <c r="I57" i="33"/>
  <c r="I58" i="33"/>
  <c r="I59" i="33"/>
  <c r="G60" i="33"/>
  <c r="G61" i="33" s="1"/>
  <c r="F14" i="32"/>
  <c r="G14" i="32"/>
  <c r="I14" i="32"/>
  <c r="F15" i="32"/>
  <c r="G15" i="32"/>
  <c r="I15" i="32"/>
  <c r="F16" i="32"/>
  <c r="G16" i="32"/>
  <c r="I16" i="32"/>
  <c r="F17" i="32"/>
  <c r="F24" i="32" s="1"/>
  <c r="G17" i="32"/>
  <c r="G24" i="32" s="1"/>
  <c r="G42" i="32" s="1"/>
  <c r="F18" i="32"/>
  <c r="G18" i="32"/>
  <c r="I18" i="32" s="1"/>
  <c r="F19" i="32"/>
  <c r="G19" i="32"/>
  <c r="I19" i="32" s="1"/>
  <c r="F20" i="32"/>
  <c r="G20" i="32"/>
  <c r="I20" i="32" s="1"/>
  <c r="F21" i="32"/>
  <c r="G21" i="32"/>
  <c r="I21" i="32"/>
  <c r="F22" i="32"/>
  <c r="G22" i="32"/>
  <c r="I22" i="32"/>
  <c r="F23" i="32"/>
  <c r="G23" i="32"/>
  <c r="I23" i="32"/>
  <c r="I27" i="32"/>
  <c r="I32" i="32" s="1"/>
  <c r="I28" i="32"/>
  <c r="I29" i="32"/>
  <c r="I30" i="32"/>
  <c r="I31" i="32"/>
  <c r="G32" i="32"/>
  <c r="I35" i="32"/>
  <c r="I36" i="32"/>
  <c r="I37" i="32"/>
  <c r="I38" i="32"/>
  <c r="I39" i="32"/>
  <c r="I40" i="32"/>
  <c r="G41" i="32"/>
  <c r="I41" i="32"/>
  <c r="I47" i="32"/>
  <c r="I48" i="32"/>
  <c r="I49" i="32"/>
  <c r="I50" i="32"/>
  <c r="I51" i="32"/>
  <c r="G52" i="32"/>
  <c r="I52" i="32"/>
  <c r="I55" i="32"/>
  <c r="I60" i="32" s="1"/>
  <c r="I61" i="32" s="1"/>
  <c r="I56" i="32"/>
  <c r="I57" i="32"/>
  <c r="I58" i="32"/>
  <c r="I59" i="32"/>
  <c r="G60" i="32"/>
  <c r="G61" i="32" s="1"/>
  <c r="F14" i="31"/>
  <c r="G14" i="31"/>
  <c r="I14" i="31" s="1"/>
  <c r="F15" i="31"/>
  <c r="G15" i="31"/>
  <c r="I15" i="31" s="1"/>
  <c r="F16" i="31"/>
  <c r="G16" i="31"/>
  <c r="I16" i="31"/>
  <c r="F17" i="31"/>
  <c r="G17" i="31"/>
  <c r="I17" i="31"/>
  <c r="F18" i="31"/>
  <c r="F24" i="31" s="1"/>
  <c r="G18" i="31"/>
  <c r="I18" i="31" s="1"/>
  <c r="F19" i="31"/>
  <c r="G19" i="31"/>
  <c r="I19" i="31"/>
  <c r="F20" i="31"/>
  <c r="G20" i="31"/>
  <c r="I20" i="31"/>
  <c r="F21" i="31"/>
  <c r="G21" i="31"/>
  <c r="I21" i="31"/>
  <c r="F22" i="31"/>
  <c r="G22" i="31"/>
  <c r="I22" i="31" s="1"/>
  <c r="F23" i="31"/>
  <c r="G23" i="31"/>
  <c r="I23" i="31" s="1"/>
  <c r="I27" i="31"/>
  <c r="I32" i="31" s="1"/>
  <c r="I28" i="31"/>
  <c r="I29" i="31"/>
  <c r="I30" i="31"/>
  <c r="I31" i="31"/>
  <c r="G32" i="31"/>
  <c r="I35" i="31"/>
  <c r="I36" i="31"/>
  <c r="I37" i="31"/>
  <c r="I38" i="31"/>
  <c r="I39" i="31"/>
  <c r="I40" i="31"/>
  <c r="G41" i="31"/>
  <c r="I41" i="31"/>
  <c r="I47" i="31"/>
  <c r="I48" i="31"/>
  <c r="I49" i="31"/>
  <c r="I50" i="31"/>
  <c r="I51" i="31"/>
  <c r="I52" i="31" s="1"/>
  <c r="G52" i="31"/>
  <c r="I55" i="31"/>
  <c r="I60" i="31" s="1"/>
  <c r="I61" i="31" s="1"/>
  <c r="I56" i="31"/>
  <c r="I57" i="31"/>
  <c r="I58" i="31"/>
  <c r="I59" i="31"/>
  <c r="G60" i="31"/>
  <c r="G61" i="31" s="1"/>
  <c r="F14" i="30"/>
  <c r="G14" i="30"/>
  <c r="I14" i="30"/>
  <c r="F15" i="30"/>
  <c r="G15" i="30"/>
  <c r="I15" i="30"/>
  <c r="F16" i="30"/>
  <c r="G16" i="30"/>
  <c r="I16" i="30"/>
  <c r="F17" i="30"/>
  <c r="F24" i="30" s="1"/>
  <c r="G17" i="30"/>
  <c r="G24" i="30" s="1"/>
  <c r="G42" i="30" s="1"/>
  <c r="I17" i="30"/>
  <c r="F18" i="30"/>
  <c r="G18" i="30"/>
  <c r="I18" i="30" s="1"/>
  <c r="F19" i="30"/>
  <c r="G19" i="30"/>
  <c r="I19" i="30" s="1"/>
  <c r="F20" i="30"/>
  <c r="G20" i="30"/>
  <c r="I20" i="30" s="1"/>
  <c r="F21" i="30"/>
  <c r="G21" i="30"/>
  <c r="I21" i="30"/>
  <c r="F22" i="30"/>
  <c r="G22" i="30"/>
  <c r="I22" i="30"/>
  <c r="F23" i="30"/>
  <c r="G23" i="30"/>
  <c r="I23" i="30"/>
  <c r="I27" i="30"/>
  <c r="I32" i="30" s="1"/>
  <c r="I28" i="30"/>
  <c r="I29" i="30"/>
  <c r="I30" i="30"/>
  <c r="I31" i="30"/>
  <c r="G32" i="30"/>
  <c r="I35" i="30"/>
  <c r="I36" i="30"/>
  <c r="I37" i="30"/>
  <c r="I38" i="30"/>
  <c r="I39" i="30"/>
  <c r="I40" i="30"/>
  <c r="G41" i="30"/>
  <c r="I41" i="30"/>
  <c r="I47" i="30"/>
  <c r="I48" i="30"/>
  <c r="I49" i="30"/>
  <c r="I50" i="30"/>
  <c r="I51" i="30"/>
  <c r="G52" i="30"/>
  <c r="I52" i="30"/>
  <c r="I55" i="30"/>
  <c r="I60" i="30" s="1"/>
  <c r="I61" i="30" s="1"/>
  <c r="I56" i="30"/>
  <c r="I57" i="30"/>
  <c r="I58" i="30"/>
  <c r="I59" i="30"/>
  <c r="G60" i="30"/>
  <c r="G61" i="30" s="1"/>
  <c r="F14" i="29"/>
  <c r="G14" i="29"/>
  <c r="I14" i="29" s="1"/>
  <c r="F15" i="29"/>
  <c r="G15" i="29"/>
  <c r="I15" i="29"/>
  <c r="F16" i="29"/>
  <c r="G16" i="29"/>
  <c r="I16" i="29" s="1"/>
  <c r="F17" i="29"/>
  <c r="F24" i="29" s="1"/>
  <c r="G17" i="29"/>
  <c r="G24" i="29" s="1"/>
  <c r="G42" i="29" s="1"/>
  <c r="I17" i="29"/>
  <c r="F18" i="29"/>
  <c r="G18" i="29"/>
  <c r="I18" i="29" s="1"/>
  <c r="F19" i="29"/>
  <c r="G19" i="29"/>
  <c r="I19" i="29"/>
  <c r="F20" i="29"/>
  <c r="G20" i="29"/>
  <c r="I20" i="29" s="1"/>
  <c r="F21" i="29"/>
  <c r="G21" i="29"/>
  <c r="I21" i="29"/>
  <c r="F22" i="29"/>
  <c r="G22" i="29"/>
  <c r="I22" i="29" s="1"/>
  <c r="F23" i="29"/>
  <c r="G23" i="29"/>
  <c r="I23" i="29"/>
  <c r="I27" i="29"/>
  <c r="I32" i="29" s="1"/>
  <c r="I28" i="29"/>
  <c r="I29" i="29"/>
  <c r="I30" i="29"/>
  <c r="I31" i="29"/>
  <c r="G32" i="29"/>
  <c r="I35" i="29"/>
  <c r="I36" i="29"/>
  <c r="I37" i="29"/>
  <c r="I38" i="29"/>
  <c r="I39" i="29"/>
  <c r="I40" i="29"/>
  <c r="G41" i="29"/>
  <c r="I41" i="29"/>
  <c r="I47" i="29"/>
  <c r="I48" i="29"/>
  <c r="I49" i="29"/>
  <c r="I50" i="29"/>
  <c r="I51" i="29"/>
  <c r="G52" i="29"/>
  <c r="I52" i="29"/>
  <c r="I55" i="29"/>
  <c r="I60" i="29" s="1"/>
  <c r="I61" i="29" s="1"/>
  <c r="I56" i="29"/>
  <c r="I57" i="29"/>
  <c r="I58" i="29"/>
  <c r="I59" i="29"/>
  <c r="G60" i="29"/>
  <c r="G61" i="29" s="1"/>
  <c r="F14" i="28"/>
  <c r="G14" i="28"/>
  <c r="I14" i="28" s="1"/>
  <c r="F15" i="28"/>
  <c r="G15" i="28"/>
  <c r="I15" i="28"/>
  <c r="F16" i="28"/>
  <c r="G16" i="28"/>
  <c r="I16" i="28" s="1"/>
  <c r="F17" i="28"/>
  <c r="F24" i="28" s="1"/>
  <c r="G17" i="28"/>
  <c r="G24" i="28" s="1"/>
  <c r="G42" i="28" s="1"/>
  <c r="I17" i="28"/>
  <c r="F18" i="28"/>
  <c r="G18" i="28"/>
  <c r="I18" i="28" s="1"/>
  <c r="F19" i="28"/>
  <c r="G19" i="28"/>
  <c r="I19" i="28" s="1"/>
  <c r="F20" i="28"/>
  <c r="G20" i="28"/>
  <c r="I20" i="28" s="1"/>
  <c r="F21" i="28"/>
  <c r="G21" i="28"/>
  <c r="I21" i="28"/>
  <c r="F22" i="28"/>
  <c r="G22" i="28"/>
  <c r="I22" i="28" s="1"/>
  <c r="F23" i="28"/>
  <c r="G23" i="28"/>
  <c r="I23" i="28"/>
  <c r="I27" i="28"/>
  <c r="I32" i="28" s="1"/>
  <c r="I28" i="28"/>
  <c r="I29" i="28"/>
  <c r="I30" i="28"/>
  <c r="I31" i="28"/>
  <c r="G32" i="28"/>
  <c r="I35" i="28"/>
  <c r="I36" i="28"/>
  <c r="I37" i="28"/>
  <c r="I38" i="28"/>
  <c r="I39" i="28"/>
  <c r="I40" i="28"/>
  <c r="G41" i="28"/>
  <c r="I41" i="28"/>
  <c r="I47" i="28"/>
  <c r="I48" i="28"/>
  <c r="I49" i="28"/>
  <c r="I50" i="28"/>
  <c r="I51" i="28"/>
  <c r="G52" i="28"/>
  <c r="I52" i="28"/>
  <c r="I55" i="28"/>
  <c r="I60" i="28" s="1"/>
  <c r="I61" i="28" s="1"/>
  <c r="I56" i="28"/>
  <c r="I57" i="28"/>
  <c r="I58" i="28"/>
  <c r="I59" i="28"/>
  <c r="G60" i="28"/>
  <c r="G61" i="28" s="1"/>
  <c r="F14" i="27"/>
  <c r="G14" i="27"/>
  <c r="I14" i="27" s="1"/>
  <c r="F15" i="27"/>
  <c r="G15" i="27"/>
  <c r="I15" i="27" s="1"/>
  <c r="F16" i="27"/>
  <c r="G16" i="27"/>
  <c r="I16" i="27"/>
  <c r="F17" i="27"/>
  <c r="F24" i="27" s="1"/>
  <c r="G17" i="27"/>
  <c r="G24" i="27" s="1"/>
  <c r="G42" i="27" s="1"/>
  <c r="F18" i="27"/>
  <c r="G18" i="27"/>
  <c r="I18" i="27" s="1"/>
  <c r="F19" i="27"/>
  <c r="G19" i="27"/>
  <c r="I19" i="27"/>
  <c r="F20" i="27"/>
  <c r="G20" i="27"/>
  <c r="I20" i="27" s="1"/>
  <c r="F21" i="27"/>
  <c r="G21" i="27"/>
  <c r="I21" i="27"/>
  <c r="F22" i="27"/>
  <c r="G22" i="27"/>
  <c r="I22" i="27"/>
  <c r="F23" i="27"/>
  <c r="G23" i="27"/>
  <c r="I23" i="27"/>
  <c r="I27" i="27"/>
  <c r="I32" i="27" s="1"/>
  <c r="I28" i="27"/>
  <c r="I29" i="27"/>
  <c r="I30" i="27"/>
  <c r="I31" i="27"/>
  <c r="G32" i="27"/>
  <c r="I35" i="27"/>
  <c r="I36" i="27"/>
  <c r="I37" i="27"/>
  <c r="I38" i="27"/>
  <c r="I39" i="27"/>
  <c r="I40" i="27"/>
  <c r="G41" i="27"/>
  <c r="I41" i="27"/>
  <c r="I47" i="27"/>
  <c r="I48" i="27"/>
  <c r="I49" i="27"/>
  <c r="I50" i="27"/>
  <c r="I51" i="27"/>
  <c r="G52" i="27"/>
  <c r="I52" i="27"/>
  <c r="I55" i="27"/>
  <c r="I60" i="27" s="1"/>
  <c r="I61" i="27" s="1"/>
  <c r="I56" i="27"/>
  <c r="I57" i="27"/>
  <c r="I58" i="27"/>
  <c r="I59" i="27"/>
  <c r="G60" i="27"/>
  <c r="G61" i="27" s="1"/>
  <c r="F14" i="26"/>
  <c r="G14" i="26"/>
  <c r="I14" i="26" s="1"/>
  <c r="F15" i="26"/>
  <c r="G15" i="26"/>
  <c r="I15" i="26"/>
  <c r="F16" i="26"/>
  <c r="G16" i="26"/>
  <c r="I16" i="26"/>
  <c r="F17" i="26"/>
  <c r="F24" i="26" s="1"/>
  <c r="G17" i="26"/>
  <c r="G24" i="26" s="1"/>
  <c r="G42" i="26" s="1"/>
  <c r="I17" i="26"/>
  <c r="F18" i="26"/>
  <c r="G18" i="26"/>
  <c r="I18" i="26" s="1"/>
  <c r="F19" i="26"/>
  <c r="G19" i="26"/>
  <c r="I19" i="26" s="1"/>
  <c r="F20" i="26"/>
  <c r="G20" i="26"/>
  <c r="I20" i="26"/>
  <c r="F21" i="26"/>
  <c r="G21" i="26"/>
  <c r="I21" i="26"/>
  <c r="F22" i="26"/>
  <c r="G22" i="26"/>
  <c r="I22" i="26" s="1"/>
  <c r="F23" i="26"/>
  <c r="G23" i="26"/>
  <c r="I23" i="26"/>
  <c r="I27" i="26"/>
  <c r="I32" i="26" s="1"/>
  <c r="I28" i="26"/>
  <c r="I29" i="26"/>
  <c r="I30" i="26"/>
  <c r="I31" i="26"/>
  <c r="G32" i="26"/>
  <c r="I35" i="26"/>
  <c r="I36" i="26"/>
  <c r="I37" i="26"/>
  <c r="I38" i="26"/>
  <c r="I39" i="26"/>
  <c r="I40" i="26"/>
  <c r="G41" i="26"/>
  <c r="I41" i="26"/>
  <c r="I47" i="26"/>
  <c r="I48" i="26"/>
  <c r="I49" i="26"/>
  <c r="I50" i="26"/>
  <c r="I51" i="26"/>
  <c r="G52" i="26"/>
  <c r="I52" i="26"/>
  <c r="I55" i="26"/>
  <c r="I60" i="26" s="1"/>
  <c r="I61" i="26" s="1"/>
  <c r="I56" i="26"/>
  <c r="I57" i="26"/>
  <c r="I58" i="26"/>
  <c r="I59" i="26"/>
  <c r="G60" i="26"/>
  <c r="G61" i="26" s="1"/>
  <c r="F14" i="25"/>
  <c r="G14" i="25"/>
  <c r="I14" i="25" s="1"/>
  <c r="F15" i="25"/>
  <c r="F24" i="25" s="1"/>
  <c r="G15" i="25"/>
  <c r="I15" i="25"/>
  <c r="F16" i="25"/>
  <c r="G16" i="25"/>
  <c r="I16" i="25"/>
  <c r="F17" i="25"/>
  <c r="G17" i="25"/>
  <c r="G24" i="25" s="1"/>
  <c r="G42" i="25" s="1"/>
  <c r="I17" i="25"/>
  <c r="F18" i="25"/>
  <c r="G18" i="25"/>
  <c r="I18" i="25" s="1"/>
  <c r="F19" i="25"/>
  <c r="G19" i="25"/>
  <c r="I19" i="25"/>
  <c r="F20" i="25"/>
  <c r="G20" i="25"/>
  <c r="I20" i="25"/>
  <c r="F21" i="25"/>
  <c r="G21" i="25"/>
  <c r="I21" i="25"/>
  <c r="F22" i="25"/>
  <c r="G22" i="25"/>
  <c r="I22" i="25"/>
  <c r="F23" i="25"/>
  <c r="G23" i="25"/>
  <c r="I23" i="25"/>
  <c r="I27" i="25"/>
  <c r="I32" i="25" s="1"/>
  <c r="I28" i="25"/>
  <c r="I29" i="25"/>
  <c r="I30" i="25"/>
  <c r="I31" i="25"/>
  <c r="G32" i="25"/>
  <c r="I35" i="25"/>
  <c r="I36" i="25"/>
  <c r="I37" i="25"/>
  <c r="I38" i="25"/>
  <c r="I39" i="25"/>
  <c r="I40" i="25"/>
  <c r="G41" i="25"/>
  <c r="I41" i="25"/>
  <c r="I47" i="25"/>
  <c r="I48" i="25"/>
  <c r="I52" i="25" s="1"/>
  <c r="I49" i="25"/>
  <c r="I50" i="25"/>
  <c r="I51" i="25"/>
  <c r="G52" i="25"/>
  <c r="I55" i="25"/>
  <c r="I60" i="25" s="1"/>
  <c r="I56" i="25"/>
  <c r="I57" i="25"/>
  <c r="I58" i="25"/>
  <c r="I59" i="25"/>
  <c r="G60" i="25"/>
  <c r="G61" i="25" s="1"/>
  <c r="F14" i="24"/>
  <c r="G14" i="24"/>
  <c r="I14" i="24"/>
  <c r="F15" i="24"/>
  <c r="G15" i="24"/>
  <c r="I15" i="24"/>
  <c r="F16" i="24"/>
  <c r="G16" i="24"/>
  <c r="I16" i="24" s="1"/>
  <c r="F17" i="24"/>
  <c r="F24" i="24" s="1"/>
  <c r="G17" i="24"/>
  <c r="G24" i="24" s="1"/>
  <c r="G42" i="24" s="1"/>
  <c r="I17" i="24"/>
  <c r="F18" i="24"/>
  <c r="G18" i="24"/>
  <c r="I18" i="24" s="1"/>
  <c r="F19" i="24"/>
  <c r="G19" i="24"/>
  <c r="I19" i="24"/>
  <c r="F20" i="24"/>
  <c r="G20" i="24"/>
  <c r="I20" i="24" s="1"/>
  <c r="F21" i="24"/>
  <c r="G21" i="24"/>
  <c r="I21" i="24"/>
  <c r="F22" i="24"/>
  <c r="G22" i="24"/>
  <c r="I22" i="24"/>
  <c r="F23" i="24"/>
  <c r="G23" i="24"/>
  <c r="I23" i="24"/>
  <c r="I27" i="24"/>
  <c r="I32" i="24" s="1"/>
  <c r="I28" i="24"/>
  <c r="I29" i="24"/>
  <c r="I30" i="24"/>
  <c r="I31" i="24"/>
  <c r="G32" i="24"/>
  <c r="I35" i="24"/>
  <c r="I36" i="24"/>
  <c r="I37" i="24"/>
  <c r="I38" i="24"/>
  <c r="I39" i="24"/>
  <c r="I40" i="24"/>
  <c r="G41" i="24"/>
  <c r="I41" i="24"/>
  <c r="I47" i="24"/>
  <c r="I48" i="24"/>
  <c r="I49" i="24"/>
  <c r="I50" i="24"/>
  <c r="I51" i="24"/>
  <c r="G52" i="24"/>
  <c r="I52" i="24"/>
  <c r="I55" i="24"/>
  <c r="I60" i="24" s="1"/>
  <c r="I61" i="24" s="1"/>
  <c r="I56" i="24"/>
  <c r="I57" i="24"/>
  <c r="I58" i="24"/>
  <c r="I59" i="24"/>
  <c r="G60" i="24"/>
  <c r="G61" i="24" s="1"/>
  <c r="F14" i="23"/>
  <c r="G14" i="23"/>
  <c r="I14" i="23" s="1"/>
  <c r="F15" i="23"/>
  <c r="G15" i="23"/>
  <c r="I15" i="23"/>
  <c r="F16" i="23"/>
  <c r="G16" i="23"/>
  <c r="I16" i="23"/>
  <c r="F17" i="23"/>
  <c r="F24" i="23" s="1"/>
  <c r="G17" i="23"/>
  <c r="G24" i="23" s="1"/>
  <c r="G42" i="23" s="1"/>
  <c r="I17" i="23"/>
  <c r="F18" i="23"/>
  <c r="G18" i="23"/>
  <c r="I18" i="23" s="1"/>
  <c r="F19" i="23"/>
  <c r="G19" i="23"/>
  <c r="I19" i="23"/>
  <c r="F20" i="23"/>
  <c r="G20" i="23"/>
  <c r="I20" i="23"/>
  <c r="F21" i="23"/>
  <c r="G21" i="23"/>
  <c r="I21" i="23" s="1"/>
  <c r="F22" i="23"/>
  <c r="G22" i="23"/>
  <c r="I22" i="23" s="1"/>
  <c r="F23" i="23"/>
  <c r="G23" i="23"/>
  <c r="I23" i="23"/>
  <c r="I27" i="23"/>
  <c r="I32" i="23" s="1"/>
  <c r="I28" i="23"/>
  <c r="I29" i="23"/>
  <c r="I30" i="23"/>
  <c r="I31" i="23"/>
  <c r="G32" i="23"/>
  <c r="I35" i="23"/>
  <c r="I36" i="23"/>
  <c r="I37" i="23"/>
  <c r="I38" i="23"/>
  <c r="I39" i="23"/>
  <c r="I40" i="23"/>
  <c r="G41" i="23"/>
  <c r="I41" i="23"/>
  <c r="I47" i="23"/>
  <c r="I48" i="23"/>
  <c r="I49" i="23"/>
  <c r="I50" i="23"/>
  <c r="I51" i="23"/>
  <c r="G52" i="23"/>
  <c r="I52" i="23"/>
  <c r="I55" i="23"/>
  <c r="I60" i="23" s="1"/>
  <c r="I61" i="23" s="1"/>
  <c r="I56" i="23"/>
  <c r="I57" i="23"/>
  <c r="I58" i="23"/>
  <c r="I59" i="23"/>
  <c r="G60" i="23"/>
  <c r="G61" i="23" s="1"/>
  <c r="F14" i="22"/>
  <c r="F24" i="22" s="1"/>
  <c r="G14" i="22"/>
  <c r="I14" i="22"/>
  <c r="F15" i="22"/>
  <c r="G15" i="22"/>
  <c r="I15" i="22" s="1"/>
  <c r="F16" i="22"/>
  <c r="G16" i="22"/>
  <c r="I16" i="22" s="1"/>
  <c r="F17" i="22"/>
  <c r="G17" i="22"/>
  <c r="I17" i="22"/>
  <c r="F18" i="22"/>
  <c r="G18" i="22"/>
  <c r="I18" i="22" s="1"/>
  <c r="F19" i="22"/>
  <c r="G19" i="22"/>
  <c r="I19" i="22"/>
  <c r="F20" i="22"/>
  <c r="G20" i="22"/>
  <c r="I20" i="22"/>
  <c r="F21" i="22"/>
  <c r="G21" i="22"/>
  <c r="I21" i="22"/>
  <c r="F22" i="22"/>
  <c r="G22" i="22"/>
  <c r="I22" i="22"/>
  <c r="F23" i="22"/>
  <c r="G23" i="22"/>
  <c r="I23" i="22" s="1"/>
  <c r="I27" i="22"/>
  <c r="I32" i="22" s="1"/>
  <c r="I28" i="22"/>
  <c r="I29" i="22"/>
  <c r="I30" i="22"/>
  <c r="I31" i="22"/>
  <c r="G32" i="22"/>
  <c r="I35" i="22"/>
  <c r="I36" i="22"/>
  <c r="I37" i="22"/>
  <c r="I38" i="22"/>
  <c r="I39" i="22"/>
  <c r="I40" i="22"/>
  <c r="G41" i="22"/>
  <c r="I41" i="22"/>
  <c r="I47" i="22"/>
  <c r="I52" i="22" s="1"/>
  <c r="I48" i="22"/>
  <c r="I49" i="22"/>
  <c r="I50" i="22"/>
  <c r="I51" i="22"/>
  <c r="G52" i="22"/>
  <c r="I55" i="22"/>
  <c r="I60" i="22" s="1"/>
  <c r="I61" i="22" s="1"/>
  <c r="I56" i="22"/>
  <c r="I57" i="22"/>
  <c r="I58" i="22"/>
  <c r="I59" i="22"/>
  <c r="G60" i="22"/>
  <c r="G61" i="22" s="1"/>
  <c r="F14" i="21"/>
  <c r="G14" i="21"/>
  <c r="I14" i="21"/>
  <c r="F15" i="21"/>
  <c r="G15" i="21"/>
  <c r="I15" i="21"/>
  <c r="F16" i="21"/>
  <c r="G16" i="21"/>
  <c r="I16" i="21"/>
  <c r="F17" i="21"/>
  <c r="F24" i="21" s="1"/>
  <c r="G17" i="21"/>
  <c r="G24" i="21" s="1"/>
  <c r="G42" i="21" s="1"/>
  <c r="F18" i="21"/>
  <c r="G18" i="21"/>
  <c r="I18" i="21" s="1"/>
  <c r="F19" i="21"/>
  <c r="G19" i="21"/>
  <c r="I19" i="21" s="1"/>
  <c r="F20" i="21"/>
  <c r="G20" i="21"/>
  <c r="I20" i="21" s="1"/>
  <c r="F21" i="21"/>
  <c r="G21" i="21"/>
  <c r="I21" i="21" s="1"/>
  <c r="F22" i="21"/>
  <c r="G22" i="21"/>
  <c r="I22" i="21"/>
  <c r="F23" i="21"/>
  <c r="G23" i="21"/>
  <c r="I23" i="21"/>
  <c r="I27" i="21"/>
  <c r="I32" i="21" s="1"/>
  <c r="I28" i="21"/>
  <c r="I29" i="21"/>
  <c r="I30" i="21"/>
  <c r="I31" i="21"/>
  <c r="G32" i="21"/>
  <c r="I35" i="21"/>
  <c r="I36" i="21"/>
  <c r="I37" i="21"/>
  <c r="I38" i="21"/>
  <c r="I39" i="21"/>
  <c r="I40" i="21"/>
  <c r="G41" i="21"/>
  <c r="I41" i="21"/>
  <c r="I47" i="21"/>
  <c r="I48" i="21"/>
  <c r="I49" i="21"/>
  <c r="I50" i="21"/>
  <c r="I51" i="21"/>
  <c r="G52" i="21"/>
  <c r="I52" i="21"/>
  <c r="I55" i="21"/>
  <c r="I60" i="21" s="1"/>
  <c r="I61" i="21" s="1"/>
  <c r="I56" i="21"/>
  <c r="I57" i="21"/>
  <c r="I58" i="21"/>
  <c r="I59" i="21"/>
  <c r="G60" i="21"/>
  <c r="G61" i="21" s="1"/>
  <c r="F14" i="20"/>
  <c r="G14" i="20"/>
  <c r="I14" i="20"/>
  <c r="F15" i="20"/>
  <c r="G15" i="20"/>
  <c r="I15" i="20"/>
  <c r="F16" i="20"/>
  <c r="G16" i="20"/>
  <c r="I16" i="20" s="1"/>
  <c r="F17" i="20"/>
  <c r="F24" i="20" s="1"/>
  <c r="G17" i="20"/>
  <c r="G24" i="20" s="1"/>
  <c r="G42" i="20" s="1"/>
  <c r="I17" i="20"/>
  <c r="F18" i="20"/>
  <c r="G18" i="20"/>
  <c r="I18" i="20" s="1"/>
  <c r="F19" i="20"/>
  <c r="G19" i="20"/>
  <c r="I19" i="20" s="1"/>
  <c r="F20" i="20"/>
  <c r="G20" i="20"/>
  <c r="I20" i="20" s="1"/>
  <c r="F21" i="20"/>
  <c r="G21" i="20"/>
  <c r="I21" i="20"/>
  <c r="F22" i="20"/>
  <c r="G22" i="20"/>
  <c r="I22" i="20"/>
  <c r="F23" i="20"/>
  <c r="G23" i="20"/>
  <c r="I23" i="20"/>
  <c r="I27" i="20"/>
  <c r="I32" i="20" s="1"/>
  <c r="I28" i="20"/>
  <c r="I29" i="20"/>
  <c r="I30" i="20"/>
  <c r="I31" i="20"/>
  <c r="G32" i="20"/>
  <c r="I35" i="20"/>
  <c r="I36" i="20"/>
  <c r="I37" i="20"/>
  <c r="I38" i="20"/>
  <c r="I39" i="20"/>
  <c r="I40" i="20"/>
  <c r="G41" i="20"/>
  <c r="I41" i="20"/>
  <c r="I47" i="20"/>
  <c r="I48" i="20"/>
  <c r="I49" i="20"/>
  <c r="I50" i="20"/>
  <c r="I51" i="20"/>
  <c r="G52" i="20"/>
  <c r="I52" i="20"/>
  <c r="I55" i="20"/>
  <c r="I60" i="20" s="1"/>
  <c r="I61" i="20" s="1"/>
  <c r="I56" i="20"/>
  <c r="I57" i="20"/>
  <c r="I58" i="20"/>
  <c r="I59" i="20"/>
  <c r="G60" i="20"/>
  <c r="G61" i="20" s="1"/>
  <c r="F14" i="19"/>
  <c r="G14" i="19"/>
  <c r="I14" i="19"/>
  <c r="F15" i="19"/>
  <c r="G15" i="19"/>
  <c r="I15" i="19"/>
  <c r="F16" i="19"/>
  <c r="G16" i="19"/>
  <c r="I16" i="19" s="1"/>
  <c r="F17" i="19"/>
  <c r="G17" i="19"/>
  <c r="G24" i="19" s="1"/>
  <c r="G42" i="19" s="1"/>
  <c r="I17" i="19"/>
  <c r="F18" i="19"/>
  <c r="F24" i="19" s="1"/>
  <c r="G18" i="19"/>
  <c r="I18" i="19" s="1"/>
  <c r="F19" i="19"/>
  <c r="G19" i="19"/>
  <c r="I19" i="19" s="1"/>
  <c r="F20" i="19"/>
  <c r="G20" i="19"/>
  <c r="I20" i="19"/>
  <c r="F21" i="19"/>
  <c r="G21" i="19"/>
  <c r="I21" i="19"/>
  <c r="F22" i="19"/>
  <c r="G22" i="19"/>
  <c r="I22" i="19"/>
  <c r="F23" i="19"/>
  <c r="G23" i="19"/>
  <c r="I23" i="19"/>
  <c r="I27" i="19"/>
  <c r="I32" i="19" s="1"/>
  <c r="I28" i="19"/>
  <c r="I29" i="19"/>
  <c r="I30" i="19"/>
  <c r="I31" i="19"/>
  <c r="G32" i="19"/>
  <c r="I35" i="19"/>
  <c r="I36" i="19"/>
  <c r="I37" i="19"/>
  <c r="I38" i="19"/>
  <c r="I39" i="19"/>
  <c r="I40" i="19"/>
  <c r="G41" i="19"/>
  <c r="I41" i="19"/>
  <c r="I47" i="19"/>
  <c r="I48" i="19"/>
  <c r="I49" i="19"/>
  <c r="I50" i="19"/>
  <c r="I51" i="19"/>
  <c r="I52" i="19" s="1"/>
  <c r="G52" i="19"/>
  <c r="I55" i="19"/>
  <c r="I60" i="19" s="1"/>
  <c r="I56" i="19"/>
  <c r="I57" i="19"/>
  <c r="I58" i="19"/>
  <c r="I59" i="19"/>
  <c r="G60" i="19"/>
  <c r="G61" i="19" s="1"/>
  <c r="F14" i="18"/>
  <c r="G14" i="18"/>
  <c r="I14" i="18"/>
  <c r="F15" i="18"/>
  <c r="G15" i="18"/>
  <c r="I15" i="18"/>
  <c r="F16" i="18"/>
  <c r="G16" i="18"/>
  <c r="I16" i="18"/>
  <c r="F17" i="18"/>
  <c r="F24" i="18" s="1"/>
  <c r="G17" i="18"/>
  <c r="G24" i="18" s="1"/>
  <c r="G42" i="18" s="1"/>
  <c r="I17" i="18"/>
  <c r="F18" i="18"/>
  <c r="G18" i="18"/>
  <c r="I18" i="18"/>
  <c r="F19" i="18"/>
  <c r="G19" i="18"/>
  <c r="I19" i="18" s="1"/>
  <c r="F20" i="18"/>
  <c r="G20" i="18"/>
  <c r="I20" i="18"/>
  <c r="F21" i="18"/>
  <c r="G21" i="18"/>
  <c r="I21" i="18" s="1"/>
  <c r="F22" i="18"/>
  <c r="G22" i="18"/>
  <c r="I22" i="18"/>
  <c r="F23" i="18"/>
  <c r="G23" i="18"/>
  <c r="I23" i="18"/>
  <c r="I27" i="18"/>
  <c r="I32" i="18" s="1"/>
  <c r="I28" i="18"/>
  <c r="I29" i="18"/>
  <c r="I30" i="18"/>
  <c r="I31" i="18"/>
  <c r="G32" i="18"/>
  <c r="I35" i="18"/>
  <c r="I36" i="18"/>
  <c r="I37" i="18"/>
  <c r="I38" i="18"/>
  <c r="I39" i="18"/>
  <c r="I40" i="18"/>
  <c r="G41" i="18"/>
  <c r="I41" i="18"/>
  <c r="I47" i="18"/>
  <c r="I48" i="18"/>
  <c r="I49" i="18"/>
  <c r="I50" i="18"/>
  <c r="I51" i="18"/>
  <c r="G52" i="18"/>
  <c r="I52" i="18"/>
  <c r="I55" i="18"/>
  <c r="I60" i="18" s="1"/>
  <c r="I61" i="18" s="1"/>
  <c r="I56" i="18"/>
  <c r="I57" i="18"/>
  <c r="I58" i="18"/>
  <c r="I59" i="18"/>
  <c r="G60" i="18"/>
  <c r="G61" i="18" s="1"/>
  <c r="F14" i="17"/>
  <c r="G14" i="17"/>
  <c r="I14" i="17"/>
  <c r="F15" i="17"/>
  <c r="G15" i="17"/>
  <c r="I15" i="17"/>
  <c r="F16" i="17"/>
  <c r="G16" i="17"/>
  <c r="I16" i="17"/>
  <c r="F17" i="17"/>
  <c r="F24" i="17" s="1"/>
  <c r="G17" i="17"/>
  <c r="G24" i="17" s="1"/>
  <c r="G42" i="17" s="1"/>
  <c r="F18" i="17"/>
  <c r="G18" i="17"/>
  <c r="I18" i="17"/>
  <c r="F19" i="17"/>
  <c r="G19" i="17"/>
  <c r="I19" i="17" s="1"/>
  <c r="F20" i="17"/>
  <c r="G20" i="17"/>
  <c r="I20" i="17"/>
  <c r="F21" i="17"/>
  <c r="G21" i="17"/>
  <c r="I21" i="17"/>
  <c r="F22" i="17"/>
  <c r="G22" i="17"/>
  <c r="I22" i="17"/>
  <c r="F23" i="17"/>
  <c r="G23" i="17"/>
  <c r="I23" i="17"/>
  <c r="I27" i="17"/>
  <c r="I32" i="17" s="1"/>
  <c r="I28" i="17"/>
  <c r="I29" i="17"/>
  <c r="I30" i="17"/>
  <c r="I31" i="17"/>
  <c r="G32" i="17"/>
  <c r="I35" i="17"/>
  <c r="I36" i="17"/>
  <c r="I37" i="17"/>
  <c r="I38" i="17"/>
  <c r="I39" i="17"/>
  <c r="I40" i="17"/>
  <c r="G41" i="17"/>
  <c r="I41" i="17"/>
  <c r="I47" i="17"/>
  <c r="I48" i="17"/>
  <c r="I49" i="17"/>
  <c r="I50" i="17"/>
  <c r="I51" i="17"/>
  <c r="G52" i="17"/>
  <c r="I52" i="17"/>
  <c r="I55" i="17"/>
  <c r="I60" i="17" s="1"/>
  <c r="I61" i="17" s="1"/>
  <c r="I56" i="17"/>
  <c r="I57" i="17"/>
  <c r="I58" i="17"/>
  <c r="I59" i="17"/>
  <c r="G60" i="17"/>
  <c r="G61" i="17" s="1"/>
  <c r="F14" i="16"/>
  <c r="G14" i="16"/>
  <c r="I14" i="16"/>
  <c r="F15" i="16"/>
  <c r="G15" i="16"/>
  <c r="I15" i="16"/>
  <c r="F16" i="16"/>
  <c r="G16" i="16"/>
  <c r="I16" i="16" s="1"/>
  <c r="F17" i="16"/>
  <c r="F24" i="16" s="1"/>
  <c r="G17" i="16"/>
  <c r="G24" i="16" s="1"/>
  <c r="G42" i="16" s="1"/>
  <c r="I17" i="16"/>
  <c r="F18" i="16"/>
  <c r="G18" i="16"/>
  <c r="I18" i="16" s="1"/>
  <c r="F19" i="16"/>
  <c r="G19" i="16"/>
  <c r="I19" i="16"/>
  <c r="F20" i="16"/>
  <c r="G20" i="16"/>
  <c r="I20" i="16" s="1"/>
  <c r="F21" i="16"/>
  <c r="G21" i="16"/>
  <c r="I21" i="16"/>
  <c r="F22" i="16"/>
  <c r="G22" i="16"/>
  <c r="I22" i="16"/>
  <c r="F23" i="16"/>
  <c r="G23" i="16"/>
  <c r="I23" i="16"/>
  <c r="I27" i="16"/>
  <c r="I32" i="16" s="1"/>
  <c r="I28" i="16"/>
  <c r="I29" i="16"/>
  <c r="I30" i="16"/>
  <c r="I31" i="16"/>
  <c r="G32" i="16"/>
  <c r="I35" i="16"/>
  <c r="I36" i="16"/>
  <c r="I37" i="16"/>
  <c r="I38" i="16"/>
  <c r="I39" i="16"/>
  <c r="I40" i="16"/>
  <c r="G41" i="16"/>
  <c r="I41" i="16"/>
  <c r="I47" i="16"/>
  <c r="I48" i="16"/>
  <c r="I49" i="16"/>
  <c r="I50" i="16"/>
  <c r="I51" i="16"/>
  <c r="G52" i="16"/>
  <c r="I52" i="16"/>
  <c r="I55" i="16"/>
  <c r="I60" i="16" s="1"/>
  <c r="I61" i="16" s="1"/>
  <c r="I56" i="16"/>
  <c r="I57" i="16"/>
  <c r="I58" i="16"/>
  <c r="I59" i="16"/>
  <c r="G60" i="16"/>
  <c r="G61" i="16" s="1"/>
  <c r="F14" i="15"/>
  <c r="G14" i="15"/>
  <c r="I14" i="15"/>
  <c r="F15" i="15"/>
  <c r="G15" i="15"/>
  <c r="I15" i="15"/>
  <c r="F16" i="15"/>
  <c r="G16" i="15"/>
  <c r="I16" i="15"/>
  <c r="F17" i="15"/>
  <c r="F24" i="15" s="1"/>
  <c r="G17" i="15"/>
  <c r="G24" i="15" s="1"/>
  <c r="G42" i="15" s="1"/>
  <c r="I17" i="15"/>
  <c r="F18" i="15"/>
  <c r="G18" i="15"/>
  <c r="I18" i="15" s="1"/>
  <c r="F19" i="15"/>
  <c r="G19" i="15"/>
  <c r="I19" i="15"/>
  <c r="F20" i="15"/>
  <c r="G20" i="15"/>
  <c r="I20" i="15" s="1"/>
  <c r="F21" i="15"/>
  <c r="G21" i="15"/>
  <c r="I21" i="15"/>
  <c r="F22" i="15"/>
  <c r="G22" i="15"/>
  <c r="I22" i="15"/>
  <c r="F23" i="15"/>
  <c r="G23" i="15"/>
  <c r="I23" i="15"/>
  <c r="I27" i="15"/>
  <c r="I32" i="15" s="1"/>
  <c r="I28" i="15"/>
  <c r="I29" i="15"/>
  <c r="I30" i="15"/>
  <c r="I31" i="15"/>
  <c r="G32" i="15"/>
  <c r="I35" i="15"/>
  <c r="I36" i="15"/>
  <c r="I37" i="15"/>
  <c r="I38" i="15"/>
  <c r="I39" i="15"/>
  <c r="I40" i="15"/>
  <c r="G41" i="15"/>
  <c r="I41" i="15"/>
  <c r="I47" i="15"/>
  <c r="I48" i="15"/>
  <c r="I49" i="15"/>
  <c r="I50" i="15"/>
  <c r="I51" i="15"/>
  <c r="G52" i="15"/>
  <c r="I52" i="15"/>
  <c r="I55" i="15"/>
  <c r="I60" i="15" s="1"/>
  <c r="I61" i="15" s="1"/>
  <c r="I56" i="15"/>
  <c r="I57" i="15"/>
  <c r="I58" i="15"/>
  <c r="I59" i="15"/>
  <c r="G60" i="15"/>
  <c r="G61" i="15" s="1"/>
  <c r="F14" i="14"/>
  <c r="G14" i="14"/>
  <c r="I14" i="14"/>
  <c r="F15" i="14"/>
  <c r="G15" i="14"/>
  <c r="I15" i="14"/>
  <c r="F16" i="14"/>
  <c r="G16" i="14"/>
  <c r="I16" i="14"/>
  <c r="F17" i="14"/>
  <c r="F24" i="14" s="1"/>
  <c r="G17" i="14"/>
  <c r="G24" i="14" s="1"/>
  <c r="G42" i="14" s="1"/>
  <c r="I17" i="14"/>
  <c r="F18" i="14"/>
  <c r="G18" i="14"/>
  <c r="I18" i="14" s="1"/>
  <c r="F19" i="14"/>
  <c r="G19" i="14"/>
  <c r="I19" i="14" s="1"/>
  <c r="F20" i="14"/>
  <c r="G20" i="14"/>
  <c r="I20" i="14" s="1"/>
  <c r="F21" i="14"/>
  <c r="G21" i="14"/>
  <c r="I21" i="14" s="1"/>
  <c r="F22" i="14"/>
  <c r="G22" i="14"/>
  <c r="I22" i="14"/>
  <c r="F23" i="14"/>
  <c r="G23" i="14"/>
  <c r="I23" i="14"/>
  <c r="I27" i="14"/>
  <c r="I32" i="14" s="1"/>
  <c r="I28" i="14"/>
  <c r="I29" i="14"/>
  <c r="I30" i="14"/>
  <c r="I31" i="14"/>
  <c r="G32" i="14"/>
  <c r="I35" i="14"/>
  <c r="I36" i="14"/>
  <c r="I37" i="14"/>
  <c r="I38" i="14"/>
  <c r="I41" i="14" s="1"/>
  <c r="I39" i="14"/>
  <c r="I40" i="14"/>
  <c r="G41" i="14"/>
  <c r="I47" i="14"/>
  <c r="I48" i="14"/>
  <c r="I49" i="14"/>
  <c r="I50" i="14"/>
  <c r="I51" i="14"/>
  <c r="G52" i="14"/>
  <c r="I52" i="14"/>
  <c r="I55" i="14"/>
  <c r="I60" i="14" s="1"/>
  <c r="I61" i="14" s="1"/>
  <c r="I56" i="14"/>
  <c r="I57" i="14"/>
  <c r="I58" i="14"/>
  <c r="I59" i="14"/>
  <c r="G60" i="14"/>
  <c r="G61" i="14" s="1"/>
  <c r="F14" i="13"/>
  <c r="G14" i="13"/>
  <c r="I14" i="13" s="1"/>
  <c r="F15" i="13"/>
  <c r="G15" i="13"/>
  <c r="I15" i="13" s="1"/>
  <c r="F16" i="13"/>
  <c r="G16" i="13"/>
  <c r="I16" i="13"/>
  <c r="F17" i="13"/>
  <c r="F24" i="13" s="1"/>
  <c r="G17" i="13"/>
  <c r="G24" i="13" s="1"/>
  <c r="G42" i="13" s="1"/>
  <c r="I17" i="13"/>
  <c r="F18" i="13"/>
  <c r="G18" i="13"/>
  <c r="I18" i="13"/>
  <c r="F19" i="13"/>
  <c r="G19" i="13"/>
  <c r="I19" i="13"/>
  <c r="F20" i="13"/>
  <c r="G20" i="13"/>
  <c r="I20" i="13"/>
  <c r="F21" i="13"/>
  <c r="G21" i="13"/>
  <c r="I21" i="13"/>
  <c r="F22" i="13"/>
  <c r="G22" i="13"/>
  <c r="I22" i="13" s="1"/>
  <c r="F23" i="13"/>
  <c r="G23" i="13"/>
  <c r="I23" i="13" s="1"/>
  <c r="I27" i="13"/>
  <c r="I32" i="13" s="1"/>
  <c r="I28" i="13"/>
  <c r="I29" i="13"/>
  <c r="I30" i="13"/>
  <c r="I31" i="13"/>
  <c r="G32" i="13"/>
  <c r="I35" i="13"/>
  <c r="I36" i="13"/>
  <c r="I37" i="13"/>
  <c r="I38" i="13"/>
  <c r="I39" i="13"/>
  <c r="I40" i="13"/>
  <c r="G41" i="13"/>
  <c r="I41" i="13"/>
  <c r="I47" i="13"/>
  <c r="I48" i="13"/>
  <c r="I49" i="13"/>
  <c r="I50" i="13"/>
  <c r="I51" i="13"/>
  <c r="I52" i="13" s="1"/>
  <c r="G52" i="13"/>
  <c r="I55" i="13"/>
  <c r="I60" i="13" s="1"/>
  <c r="I61" i="13" s="1"/>
  <c r="I56" i="13"/>
  <c r="I57" i="13"/>
  <c r="I58" i="13"/>
  <c r="I59" i="13"/>
  <c r="G60" i="13"/>
  <c r="G61" i="13" s="1"/>
  <c r="F14" i="12"/>
  <c r="G14" i="12"/>
  <c r="I14" i="12" s="1"/>
  <c r="F15" i="12"/>
  <c r="G15" i="12"/>
  <c r="I15" i="12"/>
  <c r="F16" i="12"/>
  <c r="G16" i="12"/>
  <c r="I16" i="12"/>
  <c r="F17" i="12"/>
  <c r="F24" i="12" s="1"/>
  <c r="G17" i="12"/>
  <c r="G24" i="12" s="1"/>
  <c r="G42" i="12" s="1"/>
  <c r="I17" i="12"/>
  <c r="F18" i="12"/>
  <c r="G18" i="12"/>
  <c r="I18" i="12" s="1"/>
  <c r="F19" i="12"/>
  <c r="G19" i="12"/>
  <c r="I19" i="12" s="1"/>
  <c r="F20" i="12"/>
  <c r="G20" i="12"/>
  <c r="I20" i="12" s="1"/>
  <c r="F21" i="12"/>
  <c r="G21" i="12"/>
  <c r="I21" i="12"/>
  <c r="F22" i="12"/>
  <c r="G22" i="12"/>
  <c r="I22" i="12" s="1"/>
  <c r="F23" i="12"/>
  <c r="G23" i="12"/>
  <c r="I23" i="12"/>
  <c r="I27" i="12"/>
  <c r="I32" i="12" s="1"/>
  <c r="I28" i="12"/>
  <c r="I29" i="12"/>
  <c r="I30" i="12"/>
  <c r="I31" i="12"/>
  <c r="G32" i="12"/>
  <c r="I35" i="12"/>
  <c r="I36" i="12"/>
  <c r="I37" i="12"/>
  <c r="I38" i="12"/>
  <c r="I39" i="12"/>
  <c r="I40" i="12"/>
  <c r="G41" i="12"/>
  <c r="I41" i="12"/>
  <c r="I47" i="12"/>
  <c r="I48" i="12"/>
  <c r="I49" i="12"/>
  <c r="I50" i="12"/>
  <c r="I51" i="12"/>
  <c r="G52" i="12"/>
  <c r="I52" i="12"/>
  <c r="I55" i="12"/>
  <c r="I60" i="12" s="1"/>
  <c r="I61" i="12" s="1"/>
  <c r="I56" i="12"/>
  <c r="I57" i="12"/>
  <c r="I58" i="12"/>
  <c r="I59" i="12"/>
  <c r="G60" i="12"/>
  <c r="G61" i="12" s="1"/>
  <c r="F14" i="10"/>
  <c r="G14" i="10"/>
  <c r="I14" i="10"/>
  <c r="F15" i="10"/>
  <c r="G15" i="10"/>
  <c r="I15" i="10"/>
  <c r="F16" i="10"/>
  <c r="G16" i="10"/>
  <c r="I16" i="10"/>
  <c r="F17" i="10"/>
  <c r="F24" i="10" s="1"/>
  <c r="G17" i="10"/>
  <c r="G24" i="10" s="1"/>
  <c r="G42" i="10" s="1"/>
  <c r="I17" i="10"/>
  <c r="F18" i="10"/>
  <c r="G18" i="10"/>
  <c r="I18" i="10" s="1"/>
  <c r="F19" i="10"/>
  <c r="G19" i="10"/>
  <c r="I19" i="10"/>
  <c r="F20" i="10"/>
  <c r="G20" i="10"/>
  <c r="I20" i="10" s="1"/>
  <c r="F21" i="10"/>
  <c r="G21" i="10"/>
  <c r="I21" i="10"/>
  <c r="F22" i="10"/>
  <c r="G22" i="10"/>
  <c r="I22" i="10"/>
  <c r="F23" i="10"/>
  <c r="G23" i="10"/>
  <c r="I23" i="10"/>
  <c r="I27" i="10"/>
  <c r="I32" i="10" s="1"/>
  <c r="I28" i="10"/>
  <c r="I29" i="10"/>
  <c r="I30" i="10"/>
  <c r="I31" i="10"/>
  <c r="G32" i="10"/>
  <c r="I35" i="10"/>
  <c r="I36" i="10"/>
  <c r="I37" i="10"/>
  <c r="I38" i="10"/>
  <c r="I39" i="10"/>
  <c r="I40" i="10"/>
  <c r="G41" i="10"/>
  <c r="I41" i="10"/>
  <c r="I47" i="10"/>
  <c r="I48" i="10"/>
  <c r="I49" i="10"/>
  <c r="I50" i="10"/>
  <c r="I51" i="10"/>
  <c r="G52" i="10"/>
  <c r="I52" i="10"/>
  <c r="I55" i="10"/>
  <c r="I60" i="10" s="1"/>
  <c r="I61" i="10" s="1"/>
  <c r="I56" i="10"/>
  <c r="I57" i="10"/>
  <c r="I58" i="10"/>
  <c r="I59" i="10"/>
  <c r="G60" i="10"/>
  <c r="G61" i="10" s="1"/>
  <c r="F14" i="9"/>
  <c r="F24" i="9" s="1"/>
  <c r="G14" i="9"/>
  <c r="I14" i="9" s="1"/>
  <c r="F15" i="9"/>
  <c r="G15" i="9"/>
  <c r="I15" i="9"/>
  <c r="F16" i="9"/>
  <c r="G16" i="9"/>
  <c r="I16" i="9"/>
  <c r="F17" i="9"/>
  <c r="G17" i="9"/>
  <c r="G24" i="9" s="1"/>
  <c r="G42" i="9" s="1"/>
  <c r="I17" i="9"/>
  <c r="F18" i="9"/>
  <c r="G18" i="9"/>
  <c r="I18" i="9" s="1"/>
  <c r="F19" i="9"/>
  <c r="G19" i="9"/>
  <c r="I19" i="9"/>
  <c r="F20" i="9"/>
  <c r="G20" i="9"/>
  <c r="I20" i="9"/>
  <c r="F21" i="9"/>
  <c r="G21" i="9"/>
  <c r="I21" i="9"/>
  <c r="F22" i="9"/>
  <c r="G22" i="9"/>
  <c r="I22" i="9" s="1"/>
  <c r="F23" i="9"/>
  <c r="G23" i="9"/>
  <c r="I23" i="9"/>
  <c r="I27" i="9"/>
  <c r="I32" i="9" s="1"/>
  <c r="I28" i="9"/>
  <c r="I29" i="9"/>
  <c r="I30" i="9"/>
  <c r="I31" i="9"/>
  <c r="G32" i="9"/>
  <c r="I35" i="9"/>
  <c r="I36" i="9"/>
  <c r="I37" i="9"/>
  <c r="I38" i="9"/>
  <c r="I39" i="9"/>
  <c r="I40" i="9"/>
  <c r="G41" i="9"/>
  <c r="I41" i="9"/>
  <c r="I47" i="9"/>
  <c r="I48" i="9"/>
  <c r="I49" i="9"/>
  <c r="I50" i="9"/>
  <c r="I51" i="9"/>
  <c r="G52" i="9"/>
  <c r="I52" i="9"/>
  <c r="I55" i="9"/>
  <c r="I60" i="9" s="1"/>
  <c r="I61" i="9" s="1"/>
  <c r="I56" i="9"/>
  <c r="I57" i="9"/>
  <c r="I58" i="9"/>
  <c r="I59" i="9"/>
  <c r="G60" i="9"/>
  <c r="G61" i="9" s="1"/>
  <c r="F14" i="8"/>
  <c r="G14" i="8"/>
  <c r="I14" i="8"/>
  <c r="F15" i="8"/>
  <c r="G15" i="8"/>
  <c r="I15" i="8"/>
  <c r="F16" i="8"/>
  <c r="G16" i="8"/>
  <c r="I16" i="8" s="1"/>
  <c r="F17" i="8"/>
  <c r="F24" i="8" s="1"/>
  <c r="G17" i="8"/>
  <c r="I17" i="8"/>
  <c r="F18" i="8"/>
  <c r="G18" i="8"/>
  <c r="I18" i="8" s="1"/>
  <c r="F19" i="8"/>
  <c r="G19" i="8"/>
  <c r="I19" i="8"/>
  <c r="F20" i="8"/>
  <c r="G20" i="8"/>
  <c r="I20" i="8" s="1"/>
  <c r="F21" i="8"/>
  <c r="G21" i="8"/>
  <c r="I21" i="8"/>
  <c r="F22" i="8"/>
  <c r="G22" i="8"/>
  <c r="I22" i="8"/>
  <c r="F23" i="8"/>
  <c r="G23" i="8"/>
  <c r="I23" i="8"/>
  <c r="I27" i="8"/>
  <c r="I32" i="8" s="1"/>
  <c r="I28" i="8"/>
  <c r="I29" i="8"/>
  <c r="I30" i="8"/>
  <c r="I31" i="8"/>
  <c r="G32" i="8"/>
  <c r="I35" i="8"/>
  <c r="I36" i="8"/>
  <c r="I37" i="8"/>
  <c r="I38" i="8"/>
  <c r="I39" i="8"/>
  <c r="I40" i="8"/>
  <c r="G41" i="8"/>
  <c r="I41" i="8"/>
  <c r="I47" i="8"/>
  <c r="I48" i="8"/>
  <c r="I49" i="8"/>
  <c r="I50" i="8"/>
  <c r="I51" i="8"/>
  <c r="G52" i="8"/>
  <c r="I52" i="8"/>
  <c r="I55" i="8"/>
  <c r="I60" i="8" s="1"/>
  <c r="I61" i="8" s="1"/>
  <c r="I56" i="8"/>
  <c r="I57" i="8"/>
  <c r="I58" i="8"/>
  <c r="I59" i="8"/>
  <c r="G60" i="8"/>
  <c r="G61" i="8" s="1"/>
  <c r="F14" i="7"/>
  <c r="G14" i="7"/>
  <c r="I14" i="7" s="1"/>
  <c r="F15" i="7"/>
  <c r="G15" i="7"/>
  <c r="I15" i="7"/>
  <c r="F16" i="7"/>
  <c r="G16" i="7"/>
  <c r="I16" i="7" s="1"/>
  <c r="F17" i="7"/>
  <c r="F24" i="7" s="1"/>
  <c r="G17" i="7"/>
  <c r="G24" i="7" s="1"/>
  <c r="G42" i="7" s="1"/>
  <c r="F18" i="7"/>
  <c r="G18" i="7"/>
  <c r="I18" i="7" s="1"/>
  <c r="F19" i="7"/>
  <c r="G19" i="7"/>
  <c r="I19" i="7"/>
  <c r="F20" i="7"/>
  <c r="G20" i="7"/>
  <c r="I20" i="7" s="1"/>
  <c r="F21" i="7"/>
  <c r="G21" i="7"/>
  <c r="I21" i="7"/>
  <c r="F22" i="7"/>
  <c r="G22" i="7"/>
  <c r="I22" i="7" s="1"/>
  <c r="F23" i="7"/>
  <c r="G23" i="7"/>
  <c r="I23" i="7"/>
  <c r="I27" i="7"/>
  <c r="I32" i="7" s="1"/>
  <c r="I28" i="7"/>
  <c r="I29" i="7"/>
  <c r="I30" i="7"/>
  <c r="I31" i="7"/>
  <c r="G32" i="7"/>
  <c r="I35" i="7"/>
  <c r="I36" i="7"/>
  <c r="I37" i="7"/>
  <c r="I38" i="7"/>
  <c r="I39" i="7"/>
  <c r="I40" i="7"/>
  <c r="G41" i="7"/>
  <c r="I41" i="7"/>
  <c r="I47" i="7"/>
  <c r="I48" i="7"/>
  <c r="I49" i="7"/>
  <c r="I50" i="7"/>
  <c r="I51" i="7"/>
  <c r="G52" i="7"/>
  <c r="I52" i="7"/>
  <c r="I55" i="7"/>
  <c r="I60" i="7" s="1"/>
  <c r="I61" i="7" s="1"/>
  <c r="I56" i="7"/>
  <c r="I57" i="7"/>
  <c r="I58" i="7"/>
  <c r="I59" i="7"/>
  <c r="G60" i="7"/>
  <c r="G61" i="7" s="1"/>
  <c r="F14" i="6"/>
  <c r="G14" i="6"/>
  <c r="I14" i="6"/>
  <c r="F15" i="6"/>
  <c r="G15" i="6"/>
  <c r="I15" i="6"/>
  <c r="F16" i="6"/>
  <c r="G16" i="6"/>
  <c r="I16" i="6" s="1"/>
  <c r="F17" i="6"/>
  <c r="G17" i="6"/>
  <c r="I17" i="6"/>
  <c r="F18" i="6"/>
  <c r="F24" i="6" s="1"/>
  <c r="G18" i="6"/>
  <c r="I18" i="6" s="1"/>
  <c r="F19" i="6"/>
  <c r="G19" i="6"/>
  <c r="I19" i="6" s="1"/>
  <c r="F20" i="6"/>
  <c r="G20" i="6"/>
  <c r="I20" i="6"/>
  <c r="F21" i="6"/>
  <c r="G21" i="6"/>
  <c r="I21" i="6" s="1"/>
  <c r="F22" i="6"/>
  <c r="G22" i="6"/>
  <c r="I22" i="6"/>
  <c r="F23" i="6"/>
  <c r="G23" i="6"/>
  <c r="I23" i="6"/>
  <c r="I27" i="6"/>
  <c r="I32" i="6" s="1"/>
  <c r="I28" i="6"/>
  <c r="I29" i="6"/>
  <c r="I30" i="6"/>
  <c r="I31" i="6"/>
  <c r="G32" i="6"/>
  <c r="I35" i="6"/>
  <c r="I36" i="6"/>
  <c r="I37" i="6"/>
  <c r="I38" i="6"/>
  <c r="I39" i="6"/>
  <c r="I40" i="6"/>
  <c r="G41" i="6"/>
  <c r="I41" i="6"/>
  <c r="I47" i="6"/>
  <c r="I48" i="6"/>
  <c r="I49" i="6"/>
  <c r="I50" i="6"/>
  <c r="I51" i="6"/>
  <c r="I52" i="6" s="1"/>
  <c r="G52" i="6"/>
  <c r="I55" i="6"/>
  <c r="I60" i="6" s="1"/>
  <c r="I61" i="6" s="1"/>
  <c r="I56" i="6"/>
  <c r="I57" i="6"/>
  <c r="I58" i="6"/>
  <c r="I59" i="6"/>
  <c r="G60" i="6"/>
  <c r="G61" i="6" s="1"/>
  <c r="F14" i="5"/>
  <c r="G14" i="5"/>
  <c r="I14" i="5" s="1"/>
  <c r="F15" i="5"/>
  <c r="G15" i="5"/>
  <c r="I15" i="5"/>
  <c r="F16" i="5"/>
  <c r="G16" i="5"/>
  <c r="I16" i="5" s="1"/>
  <c r="F17" i="5"/>
  <c r="F24" i="5" s="1"/>
  <c r="G17" i="5"/>
  <c r="I17" i="5"/>
  <c r="F18" i="5"/>
  <c r="G18" i="5"/>
  <c r="I18" i="5" s="1"/>
  <c r="F19" i="5"/>
  <c r="G19" i="5"/>
  <c r="I19" i="5"/>
  <c r="F20" i="5"/>
  <c r="G20" i="5"/>
  <c r="I20" i="5"/>
  <c r="F21" i="5"/>
  <c r="G21" i="5"/>
  <c r="I21" i="5"/>
  <c r="F22" i="5"/>
  <c r="G22" i="5"/>
  <c r="I22" i="5" s="1"/>
  <c r="F23" i="5"/>
  <c r="G23" i="5"/>
  <c r="I23" i="5"/>
  <c r="I27" i="5"/>
  <c r="I32" i="5" s="1"/>
  <c r="I28" i="5"/>
  <c r="I29" i="5"/>
  <c r="I30" i="5"/>
  <c r="I31" i="5"/>
  <c r="G32" i="5"/>
  <c r="I35" i="5"/>
  <c r="I36" i="5"/>
  <c r="I37" i="5"/>
  <c r="I38" i="5"/>
  <c r="I39" i="5"/>
  <c r="I40" i="5"/>
  <c r="G41" i="5"/>
  <c r="I41" i="5"/>
  <c r="I47" i="5"/>
  <c r="I48" i="5"/>
  <c r="I49" i="5"/>
  <c r="I50" i="5"/>
  <c r="I51" i="5"/>
  <c r="I52" i="5" s="1"/>
  <c r="G52" i="5"/>
  <c r="I55" i="5"/>
  <c r="I60" i="5" s="1"/>
  <c r="I56" i="5"/>
  <c r="I57" i="5"/>
  <c r="I58" i="5"/>
  <c r="I59" i="5"/>
  <c r="G60" i="5"/>
  <c r="G61" i="5" s="1"/>
  <c r="F14" i="4"/>
  <c r="G14" i="4"/>
  <c r="I14" i="4" s="1"/>
  <c r="F15" i="4"/>
  <c r="G15" i="4"/>
  <c r="I15" i="4"/>
  <c r="F16" i="4"/>
  <c r="G16" i="4"/>
  <c r="I16" i="4"/>
  <c r="F17" i="4"/>
  <c r="F24" i="4" s="1"/>
  <c r="G17" i="4"/>
  <c r="G24" i="4" s="1"/>
  <c r="G42" i="4" s="1"/>
  <c r="I17" i="4"/>
  <c r="F18" i="4"/>
  <c r="G18" i="4"/>
  <c r="I18" i="4" s="1"/>
  <c r="F19" i="4"/>
  <c r="G19" i="4"/>
  <c r="I19" i="4"/>
  <c r="F20" i="4"/>
  <c r="G20" i="4"/>
  <c r="I20" i="4" s="1"/>
  <c r="F21" i="4"/>
  <c r="G21" i="4"/>
  <c r="I21" i="4"/>
  <c r="F22" i="4"/>
  <c r="G22" i="4"/>
  <c r="I22" i="4" s="1"/>
  <c r="F23" i="4"/>
  <c r="G23" i="4"/>
  <c r="I23" i="4"/>
  <c r="I27" i="4"/>
  <c r="I32" i="4" s="1"/>
  <c r="I28" i="4"/>
  <c r="I29" i="4"/>
  <c r="I30" i="4"/>
  <c r="I31" i="4"/>
  <c r="G32" i="4"/>
  <c r="I35" i="4"/>
  <c r="I36" i="4"/>
  <c r="I37" i="4"/>
  <c r="I38" i="4"/>
  <c r="I39" i="4"/>
  <c r="I40" i="4"/>
  <c r="G41" i="4"/>
  <c r="I41" i="4"/>
  <c r="I47" i="4"/>
  <c r="I48" i="4"/>
  <c r="I49" i="4"/>
  <c r="I50" i="4"/>
  <c r="I51" i="4"/>
  <c r="G52" i="4"/>
  <c r="I52" i="4"/>
  <c r="I55" i="4"/>
  <c r="I60" i="4" s="1"/>
  <c r="I61" i="4" s="1"/>
  <c r="I56" i="4"/>
  <c r="I57" i="4"/>
  <c r="I58" i="4"/>
  <c r="I59" i="4"/>
  <c r="G60" i="4"/>
  <c r="G61" i="4" s="1"/>
  <c r="D6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5" i="2"/>
  <c r="D5" i="2"/>
  <c r="G62" i="33" l="1"/>
  <c r="G63" i="33"/>
  <c r="I17" i="33"/>
  <c r="I24" i="33" s="1"/>
  <c r="I42" i="33" s="1"/>
  <c r="G62" i="32"/>
  <c r="G63" i="32"/>
  <c r="I17" i="32"/>
  <c r="I24" i="32" s="1"/>
  <c r="I42" i="32" s="1"/>
  <c r="I24" i="31"/>
  <c r="I42" i="31" s="1"/>
  <c r="G24" i="31"/>
  <c r="G42" i="31" s="1"/>
  <c r="I24" i="30"/>
  <c r="I42" i="30" s="1"/>
  <c r="G62" i="30"/>
  <c r="G63" i="30"/>
  <c r="G62" i="29"/>
  <c r="G63" i="29"/>
  <c r="I24" i="29"/>
  <c r="I42" i="29" s="1"/>
  <c r="G62" i="28"/>
  <c r="G63" i="28"/>
  <c r="I24" i="28"/>
  <c r="I42" i="28" s="1"/>
  <c r="G62" i="27"/>
  <c r="G63" i="27"/>
  <c r="I17" i="27"/>
  <c r="I24" i="27" s="1"/>
  <c r="I42" i="27" s="1"/>
  <c r="G62" i="26"/>
  <c r="G63" i="26"/>
  <c r="I24" i="26"/>
  <c r="I42" i="26" s="1"/>
  <c r="G62" i="25"/>
  <c r="G63" i="25"/>
  <c r="I24" i="25"/>
  <c r="I42" i="25" s="1"/>
  <c r="I61" i="25"/>
  <c r="G62" i="24"/>
  <c r="G63" i="24"/>
  <c r="I24" i="24"/>
  <c r="I42" i="24" s="1"/>
  <c r="G62" i="23"/>
  <c r="G63" i="23"/>
  <c r="I24" i="23"/>
  <c r="I42" i="23" s="1"/>
  <c r="I24" i="22"/>
  <c r="I42" i="22" s="1"/>
  <c r="G24" i="22"/>
  <c r="G42" i="22" s="1"/>
  <c r="G62" i="21"/>
  <c r="G63" i="21"/>
  <c r="I17" i="21"/>
  <c r="I24" i="21" s="1"/>
  <c r="I42" i="21" s="1"/>
  <c r="G62" i="20"/>
  <c r="G63" i="20"/>
  <c r="I24" i="20"/>
  <c r="I42" i="20" s="1"/>
  <c r="G62" i="19"/>
  <c r="G63" i="19"/>
  <c r="I24" i="19"/>
  <c r="I42" i="19" s="1"/>
  <c r="I61" i="19"/>
  <c r="I24" i="18"/>
  <c r="I42" i="18" s="1"/>
  <c r="G62" i="18"/>
  <c r="G63" i="18"/>
  <c r="G62" i="17"/>
  <c r="G63" i="17"/>
  <c r="I17" i="17"/>
  <c r="I24" i="17" s="1"/>
  <c r="I42" i="17" s="1"/>
  <c r="G62" i="16"/>
  <c r="G63" i="16"/>
  <c r="I24" i="16"/>
  <c r="I42" i="16" s="1"/>
  <c r="I24" i="15"/>
  <c r="I42" i="15" s="1"/>
  <c r="G62" i="15"/>
  <c r="G63" i="15"/>
  <c r="G62" i="14"/>
  <c r="G63" i="14"/>
  <c r="I24" i="14"/>
  <c r="I42" i="14" s="1"/>
  <c r="G62" i="13"/>
  <c r="G63" i="13"/>
  <c r="I24" i="13"/>
  <c r="I42" i="13" s="1"/>
  <c r="G62" i="12"/>
  <c r="G63" i="12"/>
  <c r="I24" i="12"/>
  <c r="I42" i="12" s="1"/>
  <c r="G62" i="10"/>
  <c r="G63" i="10"/>
  <c r="I24" i="10"/>
  <c r="I42" i="10" s="1"/>
  <c r="G62" i="9"/>
  <c r="G63" i="9"/>
  <c r="I24" i="9"/>
  <c r="I42" i="9" s="1"/>
  <c r="I24" i="8"/>
  <c r="I42" i="8" s="1"/>
  <c r="G24" i="8"/>
  <c r="G42" i="8" s="1"/>
  <c r="G62" i="7"/>
  <c r="G63" i="7"/>
  <c r="I17" i="7"/>
  <c r="I24" i="7" s="1"/>
  <c r="I42" i="7" s="1"/>
  <c r="I24" i="6"/>
  <c r="I42" i="6" s="1"/>
  <c r="G24" i="6"/>
  <c r="G42" i="6" s="1"/>
  <c r="I61" i="5"/>
  <c r="I24" i="5"/>
  <c r="I42" i="5" s="1"/>
  <c r="G24" i="5"/>
  <c r="G42" i="5" s="1"/>
  <c r="G62" i="4"/>
  <c r="G63" i="4"/>
  <c r="I24" i="4"/>
  <c r="I42" i="4" s="1"/>
  <c r="I62" i="33" l="1"/>
  <c r="I63" i="33"/>
  <c r="I62" i="32"/>
  <c r="I63" i="32"/>
  <c r="G62" i="31"/>
  <c r="G63" i="31"/>
  <c r="I62" i="31"/>
  <c r="I63" i="31"/>
  <c r="I62" i="30"/>
  <c r="I63" i="30"/>
  <c r="I62" i="29"/>
  <c r="I63" i="29"/>
  <c r="I62" i="28"/>
  <c r="I63" i="28"/>
  <c r="I62" i="27"/>
  <c r="I63" i="27"/>
  <c r="I62" i="26"/>
  <c r="I63" i="26"/>
  <c r="I62" i="25"/>
  <c r="I63" i="25"/>
  <c r="I62" i="24"/>
  <c r="I63" i="24"/>
  <c r="I62" i="23"/>
  <c r="I63" i="23"/>
  <c r="G62" i="22"/>
  <c r="G63" i="22"/>
  <c r="I62" i="22"/>
  <c r="I63" i="22"/>
  <c r="I62" i="21"/>
  <c r="I63" i="21"/>
  <c r="I62" i="20"/>
  <c r="I63" i="20"/>
  <c r="I62" i="19"/>
  <c r="I63" i="19"/>
  <c r="I62" i="18"/>
  <c r="I63" i="18"/>
  <c r="I62" i="17"/>
  <c r="I63" i="17"/>
  <c r="I62" i="16"/>
  <c r="I63" i="16"/>
  <c r="I62" i="15"/>
  <c r="I63" i="15"/>
  <c r="I62" i="14"/>
  <c r="I63" i="14"/>
  <c r="I62" i="13"/>
  <c r="I63" i="13"/>
  <c r="I62" i="12"/>
  <c r="I63" i="12"/>
  <c r="I62" i="10"/>
  <c r="I63" i="10"/>
  <c r="I62" i="9"/>
  <c r="I63" i="9"/>
  <c r="G62" i="8"/>
  <c r="G63" i="8"/>
  <c r="I62" i="8"/>
  <c r="I63" i="8"/>
  <c r="I62" i="7"/>
  <c r="I63" i="7"/>
  <c r="G62" i="6"/>
  <c r="G63" i="6"/>
  <c r="I62" i="6"/>
  <c r="I63" i="6"/>
  <c r="G62" i="5"/>
  <c r="G63" i="5"/>
  <c r="I62" i="5"/>
  <c r="I63" i="5"/>
  <c r="I62" i="4"/>
  <c r="I63" i="4"/>
</calcChain>
</file>

<file path=xl/sharedStrings.xml><?xml version="1.0" encoding="utf-8"?>
<sst xmlns="http://schemas.openxmlformats.org/spreadsheetml/2006/main" count="3502" uniqueCount="326">
  <si>
    <t>Warme en koude drankenvoorzieningen</t>
  </si>
  <si>
    <t>Waterbars met heet water uitgifte</t>
  </si>
  <si>
    <t>Onderkasten t.b.v. warme drankenautomaat (type 1 en 2)</t>
  </si>
  <si>
    <t>Gebouwcode:</t>
  </si>
  <si>
    <t>Serviceteam:</t>
  </si>
  <si>
    <t>Pand:</t>
  </si>
  <si>
    <t>Adres:</t>
  </si>
  <si>
    <t>Postcode:</t>
  </si>
  <si>
    <t>Woonplaats:</t>
  </si>
  <si>
    <t xml:space="preserve">gemiddelde pand bezetting per dag </t>
  </si>
  <si>
    <t xml:space="preserve">Bedrijfsrestaurant </t>
  </si>
  <si>
    <t>Gemiddelde gebruikers/gasten p.dag</t>
  </si>
  <si>
    <t>Gemiddelde besteding per bezoeker</t>
  </si>
  <si>
    <t>RO-plein/HUB</t>
  </si>
  <si>
    <t xml:space="preserve">Hoeveel koffieautomaten </t>
  </si>
  <si>
    <t xml:space="preserve">Bemenste Barista of Thee bar (dranken gratis) </t>
  </si>
  <si>
    <t>Piston machine eigendoom</t>
  </si>
  <si>
    <t>Hoeveelheid gratis verstrekkingen per dag</t>
  </si>
  <si>
    <t xml:space="preserve">Watertaps </t>
  </si>
  <si>
    <t xml:space="preserve">Vergadercentrum </t>
  </si>
  <si>
    <t xml:space="preserve">Bijzonderheden pand </t>
  </si>
  <si>
    <t>Ja</t>
  </si>
  <si>
    <t xml:space="preserve">NEE </t>
  </si>
  <si>
    <t>NEE</t>
  </si>
  <si>
    <t>NVT</t>
  </si>
  <si>
    <t xml:space="preserve">Nee </t>
  </si>
  <si>
    <t>JA</t>
  </si>
  <si>
    <t xml:space="preserve">JA </t>
  </si>
  <si>
    <t>NEE, wel pauze plein  met koffiebar+ luxe automaten</t>
  </si>
  <si>
    <t>Oost</t>
  </si>
  <si>
    <t>Almelo, Stationsstraat 5</t>
  </si>
  <si>
    <t>Stationsstraat 5</t>
  </si>
  <si>
    <t>7607 GX</t>
  </si>
  <si>
    <t>ALMELO</t>
  </si>
  <si>
    <t>Apeldoorn 1</t>
  </si>
  <si>
    <t xml:space="preserve">Apeldoorn, John F. Kennedylaan 8 (WBC complex, meerdere gebouwen) </t>
  </si>
  <si>
    <t>John F. Kennedylaan 8</t>
  </si>
  <si>
    <t>7314 PS</t>
  </si>
  <si>
    <t>APELDOORN</t>
  </si>
  <si>
    <t>Apeldoorn 2</t>
  </si>
  <si>
    <t>Apeldoorn, Laan van Westenenk 490 (Quintax Centrum, complex)</t>
  </si>
  <si>
    <t>Laan van Westenenk 490</t>
  </si>
  <si>
    <t>7334 DS</t>
  </si>
  <si>
    <t xml:space="preserve">Ja, strenge beveiliging, ICT </t>
  </si>
  <si>
    <t>Apeldoorn 3</t>
  </si>
  <si>
    <t>Stationsplein 50</t>
  </si>
  <si>
    <t>7324 NZ</t>
  </si>
  <si>
    <t>Nee</t>
  </si>
  <si>
    <t>Apeldoorn, Stadhoudersmolenweg 53 (Goederenhotel)</t>
  </si>
  <si>
    <t>Stadhoudersmolenweg 53</t>
  </si>
  <si>
    <t>7317 AW</t>
  </si>
  <si>
    <t>Apeldoorn, Stationsplein 50</t>
  </si>
  <si>
    <t>JA, sinds aug 2023</t>
  </si>
  <si>
    <t>Big Room</t>
  </si>
  <si>
    <t>Apeldoorn, Tweelingenlaan 62</t>
  </si>
  <si>
    <t>Tweelingenlaan 62</t>
  </si>
  <si>
    <t>7324 AN</t>
  </si>
  <si>
    <t xml:space="preserve">Noord 2 </t>
  </si>
  <si>
    <t>ASSEN</t>
  </si>
  <si>
    <t>Assen, Mandemaat 1</t>
  </si>
  <si>
    <t>Mandemaat 1</t>
  </si>
  <si>
    <t>9405 TG</t>
  </si>
  <si>
    <t>Assen, Weverstraat 8</t>
  </si>
  <si>
    <t>Weverstraat 9</t>
  </si>
  <si>
    <t>9404 VJ</t>
  </si>
  <si>
    <t>De Lutte, De Poppe 8</t>
  </si>
  <si>
    <t>De Poppe 8</t>
  </si>
  <si>
    <t>7587 GA</t>
  </si>
  <si>
    <t>DE LUTTE</t>
  </si>
  <si>
    <t>Eemshaven, Borkumweg 6</t>
  </si>
  <si>
    <t>Borkumweg 6</t>
  </si>
  <si>
    <t>9979 XH</t>
  </si>
  <si>
    <t>EEMSHAVEN</t>
  </si>
  <si>
    <t>Emmen, Bendienplein 5</t>
  </si>
  <si>
    <t>7815 SM</t>
  </si>
  <si>
    <t>EMMEN</t>
  </si>
  <si>
    <t>Emmen, Bendienplein 7</t>
  </si>
  <si>
    <t>Emmen, Verlengde Spoorstraat 2</t>
  </si>
  <si>
    <t>Verlengde Spoorstraat 2</t>
  </si>
  <si>
    <t>7811 GA</t>
  </si>
  <si>
    <t>Enschede, Hengelosestraat 75</t>
  </si>
  <si>
    <t>Hengelosestraat 75</t>
  </si>
  <si>
    <t>7514 AE</t>
  </si>
  <si>
    <t>ENSCHEDE</t>
  </si>
  <si>
    <t xml:space="preserve">Noord 1 </t>
  </si>
  <si>
    <t>Groningen, Cascadeplein 10</t>
  </si>
  <si>
    <t>Cascadeplein 10</t>
  </si>
  <si>
    <t>9726 AD</t>
  </si>
  <si>
    <t>GRONINGEN</t>
  </si>
  <si>
    <t>Groningen, Cascadeplein 5</t>
  </si>
  <si>
    <t>Cascadeplein 5</t>
  </si>
  <si>
    <t>Groningen, Eemsgolaan 7</t>
  </si>
  <si>
    <t>Eemsgolaan 7</t>
  </si>
  <si>
    <t>9727 DW</t>
  </si>
  <si>
    <t>Groningen, Emmasingel 1</t>
  </si>
  <si>
    <t>Emmasingel 1</t>
  </si>
  <si>
    <t>9726 AH</t>
  </si>
  <si>
    <t xml:space="preserve">Groningen, Leonard Springerlaan 31 </t>
  </si>
  <si>
    <t>Leonard Springerlaan 31</t>
  </si>
  <si>
    <t>9727 KB</t>
  </si>
  <si>
    <t>Groningen, Stationsweg 4</t>
  </si>
  <si>
    <t>Stationsweg 4</t>
  </si>
  <si>
    <t>9726 AC</t>
  </si>
  <si>
    <t>Noord 1</t>
  </si>
  <si>
    <t>Hengelo, Enschedesestraat 120-122</t>
  </si>
  <si>
    <t>Enschedesestraat 120-122</t>
  </si>
  <si>
    <t>7552 CK</t>
  </si>
  <si>
    <t>HENGELO</t>
  </si>
  <si>
    <t xml:space="preserve">Hoogezand, Techniekweg 1 </t>
  </si>
  <si>
    <t>Techniekweg 1</t>
  </si>
  <si>
    <t>9601 MD</t>
  </si>
  <si>
    <t>HOOGEZAND</t>
  </si>
  <si>
    <t>Leeuwarden, Tesselschadestraat 140</t>
  </si>
  <si>
    <t>Tesselschadestraat 140</t>
  </si>
  <si>
    <t>8913 HC</t>
  </si>
  <si>
    <t>LEEUWARDEN</t>
  </si>
  <si>
    <t>Winschoten, Transportbaan 12</t>
  </si>
  <si>
    <t>Transportbaan 12</t>
  </si>
  <si>
    <t>9672 BK</t>
  </si>
  <si>
    <t>WINSCHOTEN</t>
  </si>
  <si>
    <t>Zwolle</t>
  </si>
  <si>
    <t>Zwolle, Burgermeester Drijbersingel 27</t>
  </si>
  <si>
    <t>Burgermeester Drijbersingel 27</t>
  </si>
  <si>
    <t>8021 DA</t>
  </si>
  <si>
    <t>ZWOLLE</t>
  </si>
  <si>
    <t>Zwolle, Hanzelaan 310</t>
  </si>
  <si>
    <t>Hanzelaan 310</t>
  </si>
  <si>
    <t>8017 JK</t>
  </si>
  <si>
    <t>Zwolle, Lübeckplein 34</t>
  </si>
  <si>
    <t>Lübeckplein  34</t>
  </si>
  <si>
    <t>8017 JS</t>
  </si>
  <si>
    <t>2 + 4</t>
  </si>
  <si>
    <t>2 machines van JDE 4 machines van Maas</t>
  </si>
  <si>
    <t>Zwolle, Noordzeelaan 40-44</t>
  </si>
  <si>
    <t>Noordzeelaan 40-48</t>
  </si>
  <si>
    <t>8017 JW</t>
  </si>
  <si>
    <t>Zwolle, Van Wevelinkhovenstraat 1</t>
  </si>
  <si>
    <t>Van Wevelinkhovenstraat 1</t>
  </si>
  <si>
    <t>8021 WX</t>
  </si>
  <si>
    <t>Inhoudsopgave</t>
  </si>
  <si>
    <t>Apeldoorn, John F. Kennedylaan 8 (WBC complex)</t>
  </si>
  <si>
    <t>Bendienplein 5</t>
  </si>
  <si>
    <t>Bendienplein 7</t>
  </si>
  <si>
    <t xml:space="preserve">GRO, Leonard Springerlaan 31 </t>
  </si>
  <si>
    <t>GRO, Emmasingel 1</t>
  </si>
  <si>
    <t>GRO, Eemsgolaan 7</t>
  </si>
  <si>
    <t>GRO, Cascadeplein 5</t>
  </si>
  <si>
    <t>GRO, Cascadeplein 10</t>
  </si>
  <si>
    <t>GRO, Stationsweg 4</t>
  </si>
  <si>
    <t>AML, Stationsstraat 5</t>
  </si>
  <si>
    <t>APD, Quintax complex</t>
  </si>
  <si>
    <t>APD, Stadhoudersmolenw 53</t>
  </si>
  <si>
    <t>APD, Stationsplein 50</t>
  </si>
  <si>
    <t>APD, Tweelingenlaan 62</t>
  </si>
  <si>
    <t>ASN, Mandemaat 1</t>
  </si>
  <si>
    <t>ASN, Weverstraat 8</t>
  </si>
  <si>
    <t>DL, De Poppe 8</t>
  </si>
  <si>
    <t>EEM, Borkumweg 6</t>
  </si>
  <si>
    <t>EMN, Bendienplein 5</t>
  </si>
  <si>
    <t>EMN, Bendienplein 7</t>
  </si>
  <si>
    <t>EMN, Verlengde Spoorstraat 2</t>
  </si>
  <si>
    <t>ES, Hengelosestraat 75</t>
  </si>
  <si>
    <t>HGL, Enschedesestraat 120-122</t>
  </si>
  <si>
    <t xml:space="preserve">HGZ, Techniekweg 1 </t>
  </si>
  <si>
    <t>LW, Tesselschadestraat 140</t>
  </si>
  <si>
    <t>WS, Transportbaan 12</t>
  </si>
  <si>
    <t>ZL, Hanzelaan 310</t>
  </si>
  <si>
    <t>ZL, Lübeckplein 34</t>
  </si>
  <si>
    <t>ZL, Noordzeelaan 40-44</t>
  </si>
  <si>
    <t>ZL, Van Wevelinkhovenstraat 1</t>
  </si>
  <si>
    <t>ZL, Burgerm. Drijbersingel 27</t>
  </si>
  <si>
    <t>Adres gebouw</t>
  </si>
  <si>
    <t>APD, WBC complex</t>
  </si>
  <si>
    <t>GEEN wel aanbod koffie</t>
  </si>
  <si>
    <t>Werkplekken /fwte 2024</t>
  </si>
  <si>
    <t>760700</t>
  </si>
  <si>
    <t>731401</t>
  </si>
  <si>
    <t>733400</t>
  </si>
  <si>
    <t>731700</t>
  </si>
  <si>
    <t>731102</t>
  </si>
  <si>
    <t>732400</t>
  </si>
  <si>
    <t>940301</t>
  </si>
  <si>
    <t>758700</t>
  </si>
  <si>
    <t>997900</t>
  </si>
  <si>
    <t>781500</t>
  </si>
  <si>
    <t>781501</t>
  </si>
  <si>
    <t>781102</t>
  </si>
  <si>
    <t>751400</t>
  </si>
  <si>
    <t>972601</t>
  </si>
  <si>
    <t>972603</t>
  </si>
  <si>
    <t>972700</t>
  </si>
  <si>
    <t>972602</t>
  </si>
  <si>
    <t>972701</t>
  </si>
  <si>
    <t>972604</t>
  </si>
  <si>
    <t>755200</t>
  </si>
  <si>
    <t>960100</t>
  </si>
  <si>
    <t>891302</t>
  </si>
  <si>
    <t>967200</t>
  </si>
  <si>
    <t>802100</t>
  </si>
  <si>
    <t>801700</t>
  </si>
  <si>
    <t>801704</t>
  </si>
  <si>
    <t>801701</t>
  </si>
  <si>
    <t>802101</t>
  </si>
  <si>
    <t xml:space="preserve">VASTE AANNEEMSOM LOCATIE PER JAAR </t>
  </si>
  <si>
    <t>TOTAAL OPBRENGSTEN VERKOOP INGREDIENTEN</t>
  </si>
  <si>
    <t>Totaal verkoop ingrediëntskosten</t>
  </si>
  <si>
    <t>invullen indien van toepassing</t>
  </si>
  <si>
    <t>Restitutie</t>
  </si>
  <si>
    <t>…..(type outlet)</t>
  </si>
  <si>
    <t>kosten/ jaar incl. btw</t>
  </si>
  <si>
    <t>btw%</t>
  </si>
  <si>
    <t>kosten/ jaar excl. btw</t>
  </si>
  <si>
    <t>onderdeel</t>
  </si>
  <si>
    <t>Verkoop ingrediëntskosten</t>
  </si>
  <si>
    <t>Totaal inkoop ingrediëntskosten</t>
  </si>
  <si>
    <t>Inkoop ingrediëntskosten</t>
  </si>
  <si>
    <t xml:space="preserve">OPBRENGSTEN VERKOOP INGREDIENTEN </t>
  </si>
  <si>
    <t xml:space="preserve">TOTAAL VASTE KOSTEN </t>
  </si>
  <si>
    <t>Totaal exploitatiekosten</t>
  </si>
  <si>
    <t>Algemene kosten</t>
  </si>
  <si>
    <t>Kassasystemen</t>
  </si>
  <si>
    <t>Management Fee</t>
  </si>
  <si>
    <t>Exploitatiekosten</t>
  </si>
  <si>
    <t>Totaal overige personeelskosten</t>
  </si>
  <si>
    <t>vrij invulbaar indien van toepasing</t>
  </si>
  <si>
    <t>beschrijving / onderdeel</t>
  </si>
  <si>
    <t>Overige personeelskosten (alleen invullen indien van toepassing)</t>
  </si>
  <si>
    <t>Totaal personeelsinzet</t>
  </si>
  <si>
    <t>Cateringmedewerker</t>
  </si>
  <si>
    <t>Gastheer/gastvrouw</t>
  </si>
  <si>
    <t>Kok</t>
  </si>
  <si>
    <t>Chef-kok</t>
  </si>
  <si>
    <t>Assistent Cateringmanager</t>
  </si>
  <si>
    <t>Cateringmanager</t>
  </si>
  <si>
    <t>uren per jaar</t>
  </si>
  <si>
    <t>dagen /jaar</t>
  </si>
  <si>
    <t>uurtarief 
excl. btw</t>
  </si>
  <si>
    <t>uren/ dag</t>
  </si>
  <si>
    <t>functie schaal</t>
  </si>
  <si>
    <t>functie</t>
  </si>
  <si>
    <t>Personeelsinzet Eten én Drinken Locatie</t>
  </si>
  <si>
    <t xml:space="preserve">VASTE KOSTEN PER JAAR </t>
  </si>
  <si>
    <t>Bemenste Barista of Thee bar
(dranken gratis)</t>
  </si>
  <si>
    <t>Bedrijfsrestaurant JA/NEE</t>
  </si>
  <si>
    <t xml:space="preserve">Gemiddelde pandbezetting per dag </t>
  </si>
  <si>
    <t>Woonplaats</t>
  </si>
  <si>
    <t>Adres</t>
  </si>
  <si>
    <t>Vaste aanneemsom per locatie</t>
  </si>
  <si>
    <t>excl. btw</t>
  </si>
  <si>
    <t>incl. btw</t>
  </si>
  <si>
    <t>Tabblad</t>
  </si>
  <si>
    <t>Gebouwcode</t>
  </si>
  <si>
    <r>
      <t xml:space="preserve">Warme drankenautomaten type 1  
</t>
    </r>
    <r>
      <rPr>
        <sz val="9"/>
        <color theme="0"/>
        <rFont val="Verdana"/>
        <family val="2"/>
      </rPr>
      <t>(Standaard, met warm en koud water)</t>
    </r>
  </si>
  <si>
    <r>
      <t xml:space="preserve">Warme drankenautomaten type 2 
</t>
    </r>
    <r>
      <rPr>
        <sz val="9"/>
        <color theme="0"/>
        <rFont val="Verdana"/>
        <family val="2"/>
      </rPr>
      <t>(Luxe, met vloeibare houdbare melk, zonder watertappunt)</t>
    </r>
  </si>
  <si>
    <t>Totalen</t>
  </si>
  <si>
    <t>Totaal per locatie</t>
  </si>
  <si>
    <t>Huur automaat
per stuk/per jaar
exclusief btw</t>
  </si>
  <si>
    <t>Huurprijs per locatie
exclusief btw</t>
  </si>
  <si>
    <t>Totaal kosten automaten Type 1 per jaar
exclusief btw</t>
  </si>
  <si>
    <t>Totaal kosten automaten Type 2 per jaar
exclusief btw</t>
  </si>
  <si>
    <t>Totaal kosten waterbars per locatie per jaar
exclusief btw</t>
  </si>
  <si>
    <t>Totaal kosten automaten Type 1 + 2 en waterbars
exclusief btw</t>
  </si>
  <si>
    <t>btw %</t>
  </si>
  <si>
    <t>Totaal kosten automaten Type 1 + 2
en waterbars
inclusief btw</t>
  </si>
  <si>
    <t>Aanvullende prijsopgave:</t>
  </si>
  <si>
    <t>Prijs per onderkast 
exclusief btw</t>
  </si>
  <si>
    <t>Prijs per onderkast 
inclusief btw</t>
  </si>
  <si>
    <t>Let op: Alle gevraagde prijzen zijn prijzen per jaar!</t>
  </si>
  <si>
    <t>Totaal inschrijfprijs per jaar:</t>
  </si>
  <si>
    <t>940501</t>
  </si>
  <si>
    <t>Totaal aanneemsommen perceel 3 Noordoost</t>
  </si>
  <si>
    <t>Totalen drankenvoorziening perceel 3  Noordoost</t>
  </si>
  <si>
    <t>Inschrijfprijs t.b.v. Inschrijfbiljet, 
overnemen op bijlage 3c</t>
  </si>
  <si>
    <t>Drankenvoorzieningen</t>
  </si>
  <si>
    <t>Inschrijfprijs</t>
  </si>
  <si>
    <t>Vaste aanneemsommen locaties</t>
  </si>
  <si>
    <t xml:space="preserve">Locatie gegevens ten behoeve van aanbesteding Proef de Toekomst </t>
  </si>
  <si>
    <t>Perceel 3 Noordoost</t>
  </si>
  <si>
    <t>Overzicht perceel 3 Noordoost</t>
  </si>
  <si>
    <t>Overcingellaan 5</t>
  </si>
  <si>
    <t xml:space="preserve">onbekend </t>
  </si>
  <si>
    <t>onbekend</t>
  </si>
  <si>
    <t xml:space="preserve">Apeldoorn, Marowijne 32-34 </t>
  </si>
  <si>
    <t>Marowijne 32-34</t>
  </si>
  <si>
    <t>7333 PJ</t>
  </si>
  <si>
    <t>(Logistiek Centrum + wasstraat bekers)</t>
  </si>
  <si>
    <t>Assen Rijks HUB, Overcingellaan 5</t>
  </si>
  <si>
    <t>opening HUB per 15-12-23,</t>
  </si>
  <si>
    <t xml:space="preserve">9401 LA </t>
  </si>
  <si>
    <t>APD, Marowijne 32-34</t>
  </si>
  <si>
    <t>ASN, Overcingellaan 5</t>
  </si>
  <si>
    <t>Aantal te plaatsen automaten:</t>
  </si>
  <si>
    <t>INVULLEN!
Omschrijving kostenpost 1
 exclusief btw</t>
  </si>
  <si>
    <t>INVULLEN!
Omschrijving  kostenpost 2
exclusief btw</t>
  </si>
  <si>
    <t>INVULLEN!
Omschrijving  kostenpost 3
exclusief btw</t>
  </si>
  <si>
    <t>Huurprijs
per locatie per jaar
exclusief btw</t>
  </si>
  <si>
    <t>Totaal zelf in te vullen kostenpost 1
exclusief btw</t>
  </si>
  <si>
    <t>Totaal zelf in te vullen kostenpost 1
inclusief btw</t>
  </si>
  <si>
    <t>Totaal zelf in te vullen kostenpost 2
exclusief btw</t>
  </si>
  <si>
    <t>Totaal zelf in te vullen kostenpost 3
inclusief btw</t>
  </si>
  <si>
    <t>Totaal zelf in te vullen kostenpost 3
exclusief btw</t>
  </si>
  <si>
    <t>Totale vaste kosten per jaar 
exclusief btw</t>
  </si>
  <si>
    <t>Totale vaste kosten per jaar 
inclusief btw</t>
  </si>
  <si>
    <t>* Zelf in te vullen kostenpost 1,2 en 3.
Indien u voor onderhouds- of operationele werkzaamheden kosten m.b.t. drankenautomaten in rekening brengt die niet kunnen worden uitgevoerd door personeel dat wordt benoemd in de locatiekosten (aanneemsom) kunt u die kosten hier benoemen. Ook andere, niet eerder benoemde kosten kunt u hier opvoeren. 
U DIENT IN DE TITEL VAN DE KOLOM EEN OMSCHRIJVING TE GEVEN EN BEKNOPT TOE TE LICHTEN IN EEN FINANCIËLE PARAGRAAF!</t>
  </si>
  <si>
    <r>
      <t xml:space="preserve">De opgave van de variabele kosten moeten gebaseerd zijn op de aantallen en aard van de consumpties zoals opgegeven in de HERZIENE </t>
    </r>
    <r>
      <rPr>
        <b/>
        <sz val="9"/>
        <color theme="1"/>
        <rFont val="Verdana"/>
        <family val="2"/>
      </rPr>
      <t>bijlage 6.</t>
    </r>
    <r>
      <rPr>
        <sz val="9"/>
        <color theme="1"/>
        <rFont val="Verdana"/>
        <family val="2"/>
      </rPr>
      <t xml:space="preserve"> </t>
    </r>
  </si>
  <si>
    <t xml:space="preserve">Voor het vaststellen van de integrale variabele kosten per consumptie is een aantal van 4 miljoen consumpties per perceel uit warme dranken automaten als uitgangspunt genomen en 1 miljoen waterdranken uit waterbars. De werkelijke kosten (aantal consumpties vermenigvuldigd met integrale variabele kosten per consumptie) kunnen op nacalculatie gefactureerd worden, </t>
  </si>
  <si>
    <t>Variabele kosten  per jaar</t>
  </si>
  <si>
    <t>Warme dranken automaten</t>
  </si>
  <si>
    <t>prijs per concumptie 
exlusief btw</t>
  </si>
  <si>
    <t>aantal consumpties per jaar per perceel (zie HERZIENE bijlage 6 voor een gedetailleerde verdeling)
INSCHRIJVER DIENT 4.000.000 CONSUMPTIES TE VERDELEN NAAR VERHOUDING VAN HET AANTAL TE PLAATSEN MACHINES TYPE 1 EN TYPE 2.</t>
  </si>
  <si>
    <r>
      <t xml:space="preserve">Variabele kosten per perceel per jaar </t>
    </r>
    <r>
      <rPr>
        <b/>
        <i/>
        <sz val="9"/>
        <rFont val="Verdana"/>
        <family val="2"/>
      </rPr>
      <t>excl. btw</t>
    </r>
  </si>
  <si>
    <r>
      <t xml:space="preserve">Totalen variabele kosten </t>
    </r>
    <r>
      <rPr>
        <b/>
        <i/>
        <sz val="9"/>
        <rFont val="Verdana"/>
        <family val="2"/>
      </rPr>
      <t>per jaar inclusief btw</t>
    </r>
  </si>
  <si>
    <t>Integrale variabele kosten per concumptie apparaat type 1 (ingrediënten zoals koffie, thee, cacao, melk en suiker, gratis verstrekkingen zoals roerstaafjes, zakjes suiker en cafeïne vrije koffie etc.)</t>
  </si>
  <si>
    <t>Integrale variabele kosten per concumptie apparaat type 2 (ingrediënten zoals koffie, thee, cacao, melk en suiker, gratis verstrekkingen zoals roerstaafjes, zakjes suiker en cafeïne vrije koffie etc.)</t>
  </si>
  <si>
    <t>Totaal</t>
  </si>
  <si>
    <t>Totaal inclusief btw voor beoordeling</t>
  </si>
  <si>
    <t>Waterbar 
(met heet water uitgifte)</t>
  </si>
  <si>
    <r>
      <t xml:space="preserve">Kostenopgave omgerekend per 25 consumpties </t>
    </r>
    <r>
      <rPr>
        <b/>
        <i/>
        <sz val="9"/>
        <rFont val="Verdana"/>
        <family val="2"/>
      </rPr>
      <t>excl. btw</t>
    </r>
  </si>
  <si>
    <r>
      <t xml:space="preserve">Kostenopgave OP BASIS VAN HET PERCENTAGE VAN 1.000.000 waterconsumpties  per jaar </t>
    </r>
    <r>
      <rPr>
        <b/>
        <i/>
        <sz val="9"/>
        <rFont val="Verdana"/>
        <family val="2"/>
      </rPr>
      <t>excl. btw</t>
    </r>
  </si>
  <si>
    <t>Thee (30%)</t>
  </si>
  <si>
    <t>CO2 patronen (25%)</t>
  </si>
  <si>
    <t>Smaakmakers (40%)</t>
  </si>
  <si>
    <t>Totaal exclusief btw</t>
  </si>
  <si>
    <t>Totale kosten drankenvoorzieningen
exclusief  btw</t>
  </si>
  <si>
    <t>Totale kosten drankenvoorzieningen
inclusief btw 
voor beoordeling 
(wordt overgenomen in tabblad inschrijfprijs)</t>
  </si>
  <si>
    <t>Assen, Rijks HUB, Overcingellaan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</si>
</sst>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-2]\ * #,##0.00_-;_-[$€-2]\ * #,##0.00\-;_-[$€-2]\ * &quot;-&quot;??_-;_-@_-"/>
    <numFmt numFmtId="166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i/>
      <sz val="10"/>
      <name val="Trebuchet MS"/>
      <family val="2"/>
    </font>
    <font>
      <i/>
      <sz val="10"/>
      <color rgb="FFFF0000"/>
      <name val="Trebuchet MS"/>
      <family val="2"/>
    </font>
    <font>
      <b/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u/>
      <sz val="11"/>
      <color indexed="1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1">
    <xf numFmtId="0" fontId="0" fillId="0" borderId="0" xfId="0"/>
    <xf numFmtId="3" fontId="2" fillId="3" borderId="4" xfId="0" applyNumberFormat="1" applyFont="1" applyFill="1" applyBorder="1"/>
    <xf numFmtId="0" fontId="4" fillId="0" borderId="10" xfId="0" applyFont="1" applyBorder="1"/>
    <xf numFmtId="0" fontId="5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0" xfId="0" applyFont="1"/>
    <xf numFmtId="0" fontId="4" fillId="0" borderId="0" xfId="0" applyFont="1" applyProtection="1"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16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164" fontId="2" fillId="3" borderId="4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right" wrapText="1"/>
    </xf>
    <xf numFmtId="0" fontId="2" fillId="3" borderId="4" xfId="2" applyFont="1" applyFill="1" applyBorder="1"/>
    <xf numFmtId="0" fontId="4" fillId="0" borderId="4" xfId="0" applyFont="1" applyBorder="1" applyAlignment="1">
      <alignment wrapText="1"/>
    </xf>
    <xf numFmtId="165" fontId="14" fillId="9" borderId="13" xfId="0" applyNumberFormat="1" applyFont="1" applyFill="1" applyBorder="1" applyAlignment="1">
      <alignment vertical="center" wrapText="1"/>
    </xf>
    <xf numFmtId="9" fontId="15" fillId="10" borderId="14" xfId="4" applyFont="1" applyFill="1" applyBorder="1"/>
    <xf numFmtId="165" fontId="16" fillId="9" borderId="15" xfId="0" applyNumberFormat="1" applyFont="1" applyFill="1" applyBorder="1" applyAlignment="1">
      <alignment vertical="center" wrapText="1"/>
    </xf>
    <xf numFmtId="165" fontId="15" fillId="10" borderId="17" xfId="0" applyNumberFormat="1" applyFont="1" applyFill="1" applyBorder="1"/>
    <xf numFmtId="9" fontId="15" fillId="10" borderId="17" xfId="4" applyFont="1" applyFill="1" applyBorder="1"/>
    <xf numFmtId="0" fontId="15" fillId="10" borderId="17" xfId="0" applyFont="1" applyFill="1" applyBorder="1"/>
    <xf numFmtId="166" fontId="15" fillId="10" borderId="17" xfId="3" applyNumberFormat="1" applyFont="1" applyFill="1" applyBorder="1"/>
    <xf numFmtId="0" fontId="15" fillId="10" borderId="15" xfId="0" applyFont="1" applyFill="1" applyBorder="1"/>
    <xf numFmtId="165" fontId="14" fillId="9" borderId="18" xfId="0" applyNumberFormat="1" applyFont="1" applyFill="1" applyBorder="1"/>
    <xf numFmtId="165" fontId="14" fillId="9" borderId="14" xfId="0" applyNumberFormat="1" applyFont="1" applyFill="1" applyBorder="1"/>
    <xf numFmtId="0" fontId="15" fillId="10" borderId="19" xfId="0" applyFont="1" applyFill="1" applyBorder="1"/>
    <xf numFmtId="165" fontId="15" fillId="10" borderId="19" xfId="0" applyNumberFormat="1" applyFont="1" applyFill="1" applyBorder="1"/>
    <xf numFmtId="166" fontId="15" fillId="10" borderId="19" xfId="3" applyNumberFormat="1" applyFont="1" applyFill="1" applyBorder="1"/>
    <xf numFmtId="0" fontId="14" fillId="10" borderId="20" xfId="0" applyFont="1" applyFill="1" applyBorder="1"/>
    <xf numFmtId="165" fontId="14" fillId="12" borderId="21" xfId="0" applyNumberFormat="1" applyFont="1" applyFill="1" applyBorder="1"/>
    <xf numFmtId="9" fontId="14" fillId="12" borderId="22" xfId="4" applyFont="1" applyFill="1" applyBorder="1"/>
    <xf numFmtId="165" fontId="14" fillId="12" borderId="23" xfId="0" applyNumberFormat="1" applyFont="1" applyFill="1" applyBorder="1"/>
    <xf numFmtId="0" fontId="14" fillId="13" borderId="24" xfId="0" applyFont="1" applyFill="1" applyBorder="1"/>
    <xf numFmtId="165" fontId="14" fillId="13" borderId="24" xfId="0" applyNumberFormat="1" applyFont="1" applyFill="1" applyBorder="1"/>
    <xf numFmtId="166" fontId="14" fillId="13" borderId="24" xfId="3" applyNumberFormat="1" applyFont="1" applyFill="1" applyBorder="1"/>
    <xf numFmtId="0" fontId="14" fillId="14" borderId="25" xfId="0" applyFont="1" applyFill="1" applyBorder="1"/>
    <xf numFmtId="165" fontId="15" fillId="12" borderId="9" xfId="0" applyNumberFormat="1" applyFont="1" applyFill="1" applyBorder="1"/>
    <xf numFmtId="9" fontId="15" fillId="15" borderId="7" xfId="4" applyFont="1" applyFill="1" applyBorder="1" applyProtection="1">
      <protection locked="0"/>
    </xf>
    <xf numFmtId="165" fontId="15" fillId="15" borderId="6" xfId="0" applyNumberFormat="1" applyFont="1" applyFill="1" applyBorder="1" applyProtection="1">
      <protection locked="0"/>
    </xf>
    <xf numFmtId="0" fontId="15" fillId="13" borderId="3" xfId="0" applyFont="1" applyFill="1" applyBorder="1" applyProtection="1">
      <protection locked="0"/>
    </xf>
    <xf numFmtId="0" fontId="15" fillId="13" borderId="2" xfId="0" applyFont="1" applyFill="1" applyBorder="1" applyProtection="1">
      <protection locked="0"/>
    </xf>
    <xf numFmtId="165" fontId="15" fillId="13" borderId="2" xfId="0" applyNumberFormat="1" applyFont="1" applyFill="1" applyBorder="1" applyProtection="1">
      <protection locked="0"/>
    </xf>
    <xf numFmtId="166" fontId="15" fillId="13" borderId="2" xfId="3" applyNumberFormat="1" applyFont="1" applyFill="1" applyBorder="1" applyProtection="1">
      <protection locked="0"/>
    </xf>
    <xf numFmtId="0" fontId="15" fillId="13" borderId="1" xfId="0" applyFont="1" applyFill="1" applyBorder="1" applyProtection="1">
      <protection locked="0"/>
    </xf>
    <xf numFmtId="0" fontId="17" fillId="15" borderId="26" xfId="0" applyFont="1" applyFill="1" applyBorder="1" applyProtection="1">
      <protection locked="0"/>
    </xf>
    <xf numFmtId="9" fontId="15" fillId="15" borderId="1" xfId="4" applyFont="1" applyFill="1" applyBorder="1" applyProtection="1">
      <protection locked="0"/>
    </xf>
    <xf numFmtId="165" fontId="15" fillId="15" borderId="4" xfId="0" applyNumberFormat="1" applyFont="1" applyFill="1" applyBorder="1" applyProtection="1">
      <protection locked="0"/>
    </xf>
    <xf numFmtId="0" fontId="17" fillId="15" borderId="8" xfId="0" applyFont="1" applyFill="1" applyBorder="1" applyProtection="1">
      <protection locked="0"/>
    </xf>
    <xf numFmtId="0" fontId="15" fillId="13" borderId="27" xfId="0" applyFont="1" applyFill="1" applyBorder="1" applyProtection="1">
      <protection locked="0"/>
    </xf>
    <xf numFmtId="0" fontId="15" fillId="13" borderId="5" xfId="0" applyFont="1" applyFill="1" applyBorder="1" applyProtection="1">
      <protection locked="0"/>
    </xf>
    <xf numFmtId="165" fontId="15" fillId="13" borderId="5" xfId="0" applyNumberFormat="1" applyFont="1" applyFill="1" applyBorder="1" applyProtection="1">
      <protection locked="0"/>
    </xf>
    <xf numFmtId="166" fontId="15" fillId="13" borderId="5" xfId="3" applyNumberFormat="1" applyFont="1" applyFill="1" applyBorder="1" applyProtection="1">
      <protection locked="0"/>
    </xf>
    <xf numFmtId="0" fontId="15" fillId="13" borderId="28" xfId="0" applyFont="1" applyFill="1" applyBorder="1" applyProtection="1">
      <protection locked="0"/>
    </xf>
    <xf numFmtId="0" fontId="18" fillId="15" borderId="8" xfId="0" applyFont="1" applyFill="1" applyBorder="1" applyProtection="1">
      <protection locked="0"/>
    </xf>
    <xf numFmtId="165" fontId="15" fillId="14" borderId="9" xfId="0" applyNumberFormat="1" applyFont="1" applyFill="1" applyBorder="1" applyAlignment="1">
      <alignment horizontal="center" wrapText="1"/>
    </xf>
    <xf numFmtId="9" fontId="15" fillId="14" borderId="1" xfId="4" applyFont="1" applyFill="1" applyBorder="1" applyAlignment="1">
      <alignment horizontal="center" wrapText="1"/>
    </xf>
    <xf numFmtId="165" fontId="15" fillId="14" borderId="3" xfId="0" applyNumberFormat="1" applyFont="1" applyFill="1" applyBorder="1" applyAlignment="1">
      <alignment horizontal="center" wrapText="1"/>
    </xf>
    <xf numFmtId="0" fontId="15" fillId="14" borderId="3" xfId="0" applyFont="1" applyFill="1" applyBorder="1" applyProtection="1">
      <protection locked="0"/>
    </xf>
    <xf numFmtId="0" fontId="15" fillId="14" borderId="2" xfId="0" applyFont="1" applyFill="1" applyBorder="1" applyProtection="1">
      <protection locked="0"/>
    </xf>
    <xf numFmtId="165" fontId="15" fillId="14" borderId="2" xfId="0" applyNumberFormat="1" applyFont="1" applyFill="1" applyBorder="1" applyProtection="1">
      <protection locked="0"/>
    </xf>
    <xf numFmtId="166" fontId="15" fillId="14" borderId="2" xfId="3" applyNumberFormat="1" applyFont="1" applyFill="1" applyBorder="1" applyProtection="1">
      <protection locked="0"/>
    </xf>
    <xf numFmtId="0" fontId="15" fillId="14" borderId="1" xfId="0" applyFont="1" applyFill="1" applyBorder="1" applyProtection="1">
      <protection locked="0"/>
    </xf>
    <xf numFmtId="0" fontId="15" fillId="14" borderId="29" xfId="0" applyFont="1" applyFill="1" applyBorder="1"/>
    <xf numFmtId="165" fontId="14" fillId="10" borderId="30" xfId="0" applyNumberFormat="1" applyFont="1" applyFill="1" applyBorder="1"/>
    <xf numFmtId="9" fontId="14" fillId="10" borderId="28" xfId="4" applyFont="1" applyFill="1" applyBorder="1"/>
    <xf numFmtId="165" fontId="14" fillId="10" borderId="31" xfId="0" applyNumberFormat="1" applyFont="1" applyFill="1" applyBorder="1"/>
    <xf numFmtId="0" fontId="14" fillId="10" borderId="0" xfId="0" applyFont="1" applyFill="1"/>
    <xf numFmtId="165" fontId="14" fillId="10" borderId="0" xfId="0" applyNumberFormat="1" applyFont="1" applyFill="1"/>
    <xf numFmtId="166" fontId="14" fillId="10" borderId="0" xfId="3" applyNumberFormat="1" applyFont="1" applyFill="1" applyBorder="1"/>
    <xf numFmtId="0" fontId="14" fillId="2" borderId="32" xfId="0" applyFont="1" applyFill="1" applyBorder="1"/>
    <xf numFmtId="165" fontId="14" fillId="12" borderId="33" xfId="0" applyNumberFormat="1" applyFont="1" applyFill="1" applyBorder="1"/>
    <xf numFmtId="0" fontId="14" fillId="14" borderId="34" xfId="0" applyFont="1" applyFill="1" applyBorder="1"/>
    <xf numFmtId="0" fontId="15" fillId="13" borderId="35" xfId="0" applyFont="1" applyFill="1" applyBorder="1" applyProtection="1">
      <protection locked="0"/>
    </xf>
    <xf numFmtId="0" fontId="15" fillId="13" borderId="36" xfId="0" applyFont="1" applyFill="1" applyBorder="1" applyProtection="1">
      <protection locked="0"/>
    </xf>
    <xf numFmtId="165" fontId="15" fillId="13" borderId="36" xfId="0" applyNumberFormat="1" applyFont="1" applyFill="1" applyBorder="1" applyProtection="1">
      <protection locked="0"/>
    </xf>
    <xf numFmtId="166" fontId="15" fillId="13" borderId="36" xfId="3" applyNumberFormat="1" applyFont="1" applyFill="1" applyBorder="1" applyProtection="1">
      <protection locked="0"/>
    </xf>
    <xf numFmtId="0" fontId="15" fillId="13" borderId="7" xfId="0" applyFont="1" applyFill="1" applyBorder="1" applyProtection="1">
      <protection locked="0"/>
    </xf>
    <xf numFmtId="165" fontId="15" fillId="14" borderId="4" xfId="0" applyNumberFormat="1" applyFont="1" applyFill="1" applyBorder="1" applyAlignment="1">
      <alignment horizontal="center" wrapText="1"/>
    </xf>
    <xf numFmtId="0" fontId="15" fillId="14" borderId="27" xfId="0" applyFont="1" applyFill="1" applyBorder="1" applyProtection="1">
      <protection locked="0"/>
    </xf>
    <xf numFmtId="0" fontId="15" fillId="14" borderId="5" xfId="0" applyFont="1" applyFill="1" applyBorder="1" applyProtection="1">
      <protection locked="0"/>
    </xf>
    <xf numFmtId="165" fontId="15" fillId="14" borderId="5" xfId="0" applyNumberFormat="1" applyFont="1" applyFill="1" applyBorder="1" applyProtection="1">
      <protection locked="0"/>
    </xf>
    <xf numFmtId="166" fontId="15" fillId="14" borderId="5" xfId="3" applyNumberFormat="1" applyFont="1" applyFill="1" applyBorder="1" applyProtection="1">
      <protection locked="0"/>
    </xf>
    <xf numFmtId="0" fontId="15" fillId="14" borderId="28" xfId="0" applyFont="1" applyFill="1" applyBorder="1" applyProtection="1">
      <protection locked="0"/>
    </xf>
    <xf numFmtId="0" fontId="15" fillId="14" borderId="8" xfId="0" applyFont="1" applyFill="1" applyBorder="1"/>
    <xf numFmtId="165" fontId="14" fillId="10" borderId="27" xfId="0" applyNumberFormat="1" applyFont="1" applyFill="1" applyBorder="1"/>
    <xf numFmtId="0" fontId="14" fillId="10" borderId="27" xfId="0" applyFont="1" applyFill="1" applyBorder="1"/>
    <xf numFmtId="0" fontId="14" fillId="10" borderId="5" xfId="0" applyFont="1" applyFill="1" applyBorder="1"/>
    <xf numFmtId="165" fontId="14" fillId="10" borderId="5" xfId="0" applyNumberFormat="1" applyFont="1" applyFill="1" applyBorder="1"/>
    <xf numFmtId="166" fontId="14" fillId="10" borderId="5" xfId="3" applyNumberFormat="1" applyFont="1" applyFill="1" applyBorder="1"/>
    <xf numFmtId="0" fontId="14" fillId="10" borderId="28" xfId="0" applyFont="1" applyFill="1" applyBorder="1"/>
    <xf numFmtId="0" fontId="14" fillId="2" borderId="37" xfId="0" applyFont="1" applyFill="1" applyBorder="1"/>
    <xf numFmtId="165" fontId="14" fillId="10" borderId="13" xfId="0" applyNumberFormat="1" applyFont="1" applyFill="1" applyBorder="1"/>
    <xf numFmtId="9" fontId="14" fillId="10" borderId="17" xfId="4" applyFont="1" applyFill="1" applyBorder="1"/>
    <xf numFmtId="165" fontId="14" fillId="10" borderId="17" xfId="0" applyNumberFormat="1" applyFont="1" applyFill="1" applyBorder="1"/>
    <xf numFmtId="0" fontId="14" fillId="10" borderId="17" xfId="0" applyFont="1" applyFill="1" applyBorder="1"/>
    <xf numFmtId="166" fontId="14" fillId="10" borderId="17" xfId="3" applyNumberFormat="1" applyFont="1" applyFill="1" applyBorder="1"/>
    <xf numFmtId="0" fontId="14" fillId="10" borderId="15" xfId="0" applyFont="1" applyFill="1" applyBorder="1"/>
    <xf numFmtId="165" fontId="14" fillId="9" borderId="38" xfId="0" applyNumberFormat="1" applyFont="1" applyFill="1" applyBorder="1"/>
    <xf numFmtId="9" fontId="14" fillId="10" borderId="14" xfId="4" applyFont="1" applyFill="1" applyBorder="1"/>
    <xf numFmtId="0" fontId="14" fillId="10" borderId="39" xfId="0" applyFont="1" applyFill="1" applyBorder="1"/>
    <xf numFmtId="165" fontId="14" fillId="12" borderId="40" xfId="0" applyNumberFormat="1" applyFont="1" applyFill="1" applyBorder="1"/>
    <xf numFmtId="9" fontId="14" fillId="12" borderId="21" xfId="4" applyFont="1" applyFill="1" applyBorder="1"/>
    <xf numFmtId="0" fontId="14" fillId="13" borderId="33" xfId="0" applyFont="1" applyFill="1" applyBorder="1"/>
    <xf numFmtId="0" fontId="14" fillId="13" borderId="22" xfId="0" applyFont="1" applyFill="1" applyBorder="1"/>
    <xf numFmtId="165" fontId="15" fillId="15" borderId="35" xfId="0" applyNumberFormat="1" applyFont="1" applyFill="1" applyBorder="1" applyProtection="1">
      <protection locked="0"/>
    </xf>
    <xf numFmtId="0" fontId="17" fillId="15" borderId="41" xfId="0" applyFont="1" applyFill="1" applyBorder="1" applyProtection="1">
      <protection locked="0"/>
    </xf>
    <xf numFmtId="165" fontId="15" fillId="15" borderId="3" xfId="0" applyNumberFormat="1" applyFont="1" applyFill="1" applyBorder="1" applyProtection="1">
      <protection locked="0"/>
    </xf>
    <xf numFmtId="0" fontId="17" fillId="15" borderId="29" xfId="0" applyFont="1" applyFill="1" applyBorder="1" applyProtection="1">
      <protection locked="0"/>
    </xf>
    <xf numFmtId="0" fontId="14" fillId="10" borderId="37" xfId="0" applyFont="1" applyFill="1" applyBorder="1"/>
    <xf numFmtId="0" fontId="14" fillId="10" borderId="31" xfId="0" applyFont="1" applyFill="1" applyBorder="1"/>
    <xf numFmtId="166" fontId="14" fillId="10" borderId="31" xfId="3" applyNumberFormat="1" applyFont="1" applyFill="1" applyBorder="1"/>
    <xf numFmtId="0" fontId="14" fillId="10" borderId="32" xfId="0" applyFont="1" applyFill="1" applyBorder="1"/>
    <xf numFmtId="43" fontId="14" fillId="12" borderId="23" xfId="3" applyFont="1" applyFill="1" applyBorder="1"/>
    <xf numFmtId="0" fontId="14" fillId="14" borderId="23" xfId="0" applyFont="1" applyFill="1" applyBorder="1"/>
    <xf numFmtId="165" fontId="14" fillId="14" borderId="23" xfId="0" applyNumberFormat="1" applyFont="1" applyFill="1" applyBorder="1"/>
    <xf numFmtId="166" fontId="14" fillId="14" borderId="23" xfId="3" applyNumberFormat="1" applyFont="1" applyFill="1" applyBorder="1"/>
    <xf numFmtId="165" fontId="15" fillId="12" borderId="4" xfId="0" applyNumberFormat="1" applyFont="1" applyFill="1" applyBorder="1"/>
    <xf numFmtId="43" fontId="15" fillId="12" borderId="4" xfId="3" applyFont="1" applyFill="1" applyBorder="1"/>
    <xf numFmtId="0" fontId="15" fillId="10" borderId="4" xfId="0" applyFont="1" applyFill="1" applyBorder="1"/>
    <xf numFmtId="166" fontId="15" fillId="15" borderId="4" xfId="3" applyNumberFormat="1" applyFont="1" applyFill="1" applyBorder="1" applyProtection="1">
      <protection locked="0"/>
    </xf>
    <xf numFmtId="0" fontId="15" fillId="15" borderId="4" xfId="0" applyFont="1" applyFill="1" applyBorder="1" applyProtection="1">
      <protection locked="0"/>
    </xf>
    <xf numFmtId="0" fontId="15" fillId="14" borderId="4" xfId="0" applyFont="1" applyFill="1" applyBorder="1" applyAlignment="1">
      <alignment wrapText="1"/>
    </xf>
    <xf numFmtId="165" fontId="15" fillId="14" borderId="4" xfId="0" applyNumberFormat="1" applyFont="1" applyFill="1" applyBorder="1" applyAlignment="1">
      <alignment wrapText="1"/>
    </xf>
    <xf numFmtId="166" fontId="15" fillId="14" borderId="4" xfId="3" applyNumberFormat="1" applyFont="1" applyFill="1" applyBorder="1" applyAlignment="1">
      <alignment wrapText="1"/>
    </xf>
    <xf numFmtId="0" fontId="19" fillId="0" borderId="4" xfId="0" applyFont="1" applyBorder="1" applyAlignment="1">
      <alignment wrapText="1"/>
    </xf>
    <xf numFmtId="0" fontId="19" fillId="0" borderId="4" xfId="0" applyFont="1" applyBorder="1"/>
    <xf numFmtId="0" fontId="19" fillId="0" borderId="31" xfId="0" applyFont="1" applyBorder="1"/>
    <xf numFmtId="0" fontId="7" fillId="0" borderId="15" xfId="0" applyFont="1" applyBorder="1"/>
    <xf numFmtId="0" fontId="0" fillId="0" borderId="8" xfId="0" applyBorder="1"/>
    <xf numFmtId="0" fontId="0" fillId="0" borderId="51" xfId="0" applyBorder="1"/>
    <xf numFmtId="0" fontId="7" fillId="19" borderId="4" xfId="0" applyFont="1" applyFill="1" applyBorder="1" applyAlignment="1">
      <alignment vertical="center"/>
    </xf>
    <xf numFmtId="49" fontId="21" fillId="0" borderId="4" xfId="2" applyNumberFormat="1" applyFont="1" applyBorder="1"/>
    <xf numFmtId="0" fontId="0" fillId="19" borderId="3" xfId="0" applyFill="1" applyBorder="1" applyAlignment="1">
      <alignment vertical="center"/>
    </xf>
    <xf numFmtId="0" fontId="4" fillId="0" borderId="55" xfId="0" applyFont="1" applyBorder="1"/>
    <xf numFmtId="0" fontId="4" fillId="0" borderId="56" xfId="0" applyFont="1" applyBorder="1"/>
    <xf numFmtId="0" fontId="4" fillId="0" borderId="4" xfId="0" applyFont="1" applyBorder="1"/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24" fillId="22" borderId="60" xfId="0" applyFont="1" applyFill="1" applyBorder="1" applyAlignment="1">
      <alignment vertical="center"/>
    </xf>
    <xf numFmtId="0" fontId="0" fillId="0" borderId="62" xfId="0" applyBorder="1"/>
    <xf numFmtId="0" fontId="0" fillId="0" borderId="47" xfId="0" applyBorder="1"/>
    <xf numFmtId="0" fontId="0" fillId="0" borderId="63" xfId="0" applyBorder="1"/>
    <xf numFmtId="44" fontId="0" fillId="19" borderId="4" xfId="1" applyFont="1" applyFill="1" applyBorder="1"/>
    <xf numFmtId="44" fontId="0" fillId="19" borderId="9" xfId="1" applyFont="1" applyFill="1" applyBorder="1"/>
    <xf numFmtId="44" fontId="0" fillId="19" borderId="52" xfId="1" applyFont="1" applyFill="1" applyBorder="1"/>
    <xf numFmtId="44" fontId="0" fillId="19" borderId="53" xfId="1" applyFont="1" applyFill="1" applyBorder="1"/>
    <xf numFmtId="44" fontId="0" fillId="0" borderId="0" xfId="1" applyFont="1" applyBorder="1"/>
    <xf numFmtId="0" fontId="25" fillId="22" borderId="54" xfId="0" applyFont="1" applyFill="1" applyBorder="1" applyAlignment="1">
      <alignment vertical="center" wrapText="1"/>
    </xf>
    <xf numFmtId="44" fontId="24" fillId="2" borderId="0" xfId="1" applyFont="1" applyFill="1" applyBorder="1"/>
    <xf numFmtId="44" fontId="24" fillId="22" borderId="54" xfId="1" applyFont="1" applyFill="1" applyBorder="1" applyAlignment="1">
      <alignment vertical="center"/>
    </xf>
    <xf numFmtId="0" fontId="20" fillId="18" borderId="14" xfId="0" applyFont="1" applyFill="1" applyBorder="1" applyAlignment="1">
      <alignment horizontal="right" vertical="center"/>
    </xf>
    <xf numFmtId="0" fontId="0" fillId="18" borderId="14" xfId="0" applyFill="1" applyBorder="1"/>
    <xf numFmtId="0" fontId="0" fillId="0" borderId="4" xfId="0" applyBorder="1"/>
    <xf numFmtId="0" fontId="7" fillId="0" borderId="48" xfId="0" applyFont="1" applyBorder="1"/>
    <xf numFmtId="0" fontId="19" fillId="0" borderId="49" xfId="0" applyFont="1" applyBorder="1"/>
    <xf numFmtId="0" fontId="19" fillId="0" borderId="50" xfId="0" applyFont="1" applyBorder="1"/>
    <xf numFmtId="0" fontId="0" fillId="0" borderId="9" xfId="0" applyBorder="1"/>
    <xf numFmtId="0" fontId="0" fillId="0" borderId="52" xfId="0" applyBorder="1"/>
    <xf numFmtId="0" fontId="0" fillId="0" borderId="53" xfId="0" applyBorder="1"/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4" fontId="23" fillId="0" borderId="4" xfId="1" applyFont="1" applyBorder="1"/>
    <xf numFmtId="44" fontId="23" fillId="0" borderId="9" xfId="0" applyNumberFormat="1" applyFont="1" applyBorder="1"/>
    <xf numFmtId="44" fontId="23" fillId="0" borderId="8" xfId="0" applyNumberFormat="1" applyFont="1" applyBorder="1"/>
    <xf numFmtId="9" fontId="23" fillId="0" borderId="4" xfId="4" applyFont="1" applyBorder="1"/>
    <xf numFmtId="44" fontId="23" fillId="0" borderId="59" xfId="0" applyNumberFormat="1" applyFont="1" applyBorder="1"/>
    <xf numFmtId="0" fontId="0" fillId="0" borderId="51" xfId="0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164" fontId="0" fillId="3" borderId="4" xfId="0" applyNumberForma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11" fillId="8" borderId="49" xfId="0" applyFont="1" applyFill="1" applyBorder="1" applyAlignment="1">
      <alignment horizontal="center" vertical="center" wrapText="1"/>
    </xf>
    <xf numFmtId="43" fontId="23" fillId="0" borderId="8" xfId="3" applyFont="1" applyBorder="1"/>
    <xf numFmtId="44" fontId="23" fillId="0" borderId="8" xfId="1" applyFont="1" applyBorder="1"/>
    <xf numFmtId="9" fontId="2" fillId="0" borderId="0" xfId="4" applyFont="1" applyBorder="1"/>
    <xf numFmtId="0" fontId="11" fillId="0" borderId="67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8" borderId="48" xfId="0" applyFont="1" applyFill="1" applyBorder="1" applyAlignment="1">
      <alignment horizontal="center" vertical="center" wrapText="1"/>
    </xf>
    <xf numFmtId="44" fontId="2" fillId="8" borderId="50" xfId="1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165" fontId="23" fillId="2" borderId="46" xfId="1" applyNumberFormat="1" applyFont="1" applyFill="1" applyBorder="1" applyAlignment="1" applyProtection="1">
      <alignment vertical="center"/>
      <protection locked="0"/>
    </xf>
    <xf numFmtId="9" fontId="23" fillId="8" borderId="49" xfId="4" applyFont="1" applyFill="1" applyBorder="1" applyAlignment="1" applyProtection="1">
      <alignment vertical="center"/>
      <protection locked="0"/>
    </xf>
    <xf numFmtId="165" fontId="23" fillId="2" borderId="50" xfId="1" applyNumberFormat="1" applyFont="1" applyFill="1" applyBorder="1" applyAlignment="1">
      <alignment vertical="center"/>
    </xf>
    <xf numFmtId="0" fontId="11" fillId="8" borderId="64" xfId="0" applyFont="1" applyFill="1" applyBorder="1" applyAlignment="1">
      <alignment horizontal="center" vertical="center" wrapText="1"/>
    </xf>
    <xf numFmtId="44" fontId="2" fillId="8" borderId="53" xfId="1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0" fontId="2" fillId="0" borderId="39" xfId="0" applyFont="1" applyBorder="1" applyAlignment="1">
      <alignment wrapText="1"/>
    </xf>
    <xf numFmtId="0" fontId="11" fillId="21" borderId="39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11" fillId="21" borderId="20" xfId="0" applyFont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2" fillId="0" borderId="38" xfId="0" applyFont="1" applyBorder="1"/>
    <xf numFmtId="0" fontId="2" fillId="25" borderId="58" xfId="0" applyFont="1" applyFill="1" applyBorder="1"/>
    <xf numFmtId="165" fontId="23" fillId="8" borderId="46" xfId="1" applyNumberFormat="1" applyFont="1" applyFill="1" applyBorder="1" applyAlignment="1" applyProtection="1">
      <alignment vertical="center"/>
      <protection locked="0"/>
    </xf>
    <xf numFmtId="9" fontId="23" fillId="8" borderId="49" xfId="4" applyFont="1" applyFill="1" applyBorder="1" applyAlignment="1" applyProtection="1">
      <alignment horizontal="center" vertical="center"/>
      <protection locked="0"/>
    </xf>
    <xf numFmtId="0" fontId="2" fillId="25" borderId="59" xfId="0" applyFont="1" applyFill="1" applyBorder="1"/>
    <xf numFmtId="165" fontId="23" fillId="8" borderId="3" xfId="1" applyNumberFormat="1" applyFont="1" applyFill="1" applyBorder="1" applyAlignment="1" applyProtection="1">
      <alignment vertical="center"/>
      <protection locked="0"/>
    </xf>
    <xf numFmtId="9" fontId="23" fillId="8" borderId="4" xfId="4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>
      <alignment vertical="center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16" xfId="0" applyFont="1" applyFill="1" applyBorder="1" applyAlignment="1" applyProtection="1">
      <alignment horizontal="center" vertical="center" wrapText="1"/>
      <protection locked="0"/>
    </xf>
    <xf numFmtId="0" fontId="22" fillId="6" borderId="17" xfId="0" applyFont="1" applyFill="1" applyBorder="1" applyAlignment="1" applyProtection="1">
      <alignment horizontal="center" vertical="center" wrapText="1"/>
      <protection locked="0"/>
    </xf>
    <xf numFmtId="165" fontId="23" fillId="8" borderId="64" xfId="1" applyNumberFormat="1" applyFont="1" applyFill="1" applyBorder="1" applyAlignment="1" applyProtection="1">
      <alignment vertical="center"/>
      <protection locked="0"/>
    </xf>
    <xf numFmtId="9" fontId="23" fillId="8" borderId="70" xfId="4" applyFont="1" applyFill="1" applyBorder="1" applyAlignment="1" applyProtection="1">
      <alignment horizontal="center" vertical="center"/>
      <protection locked="0"/>
    </xf>
    <xf numFmtId="165" fontId="23" fillId="2" borderId="65" xfId="1" applyNumberFormat="1" applyFont="1" applyFill="1" applyBorder="1" applyAlignment="1">
      <alignment vertical="center"/>
    </xf>
    <xf numFmtId="0" fontId="4" fillId="0" borderId="39" xfId="0" applyFont="1" applyBorder="1"/>
    <xf numFmtId="0" fontId="4" fillId="0" borderId="0" xfId="0" applyFont="1" applyBorder="1"/>
    <xf numFmtId="0" fontId="4" fillId="0" borderId="38" xfId="0" applyFont="1" applyBorder="1"/>
    <xf numFmtId="0" fontId="2" fillId="0" borderId="0" xfId="0" applyFont="1" applyBorder="1"/>
    <xf numFmtId="0" fontId="15" fillId="17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7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10" borderId="15" xfId="0" applyFont="1" applyFill="1" applyBorder="1" applyAlignment="1">
      <alignment horizontal="left"/>
    </xf>
    <xf numFmtId="0" fontId="14" fillId="10" borderId="17" xfId="0" applyFont="1" applyFill="1" applyBorder="1" applyAlignment="1">
      <alignment horizontal="left"/>
    </xf>
    <xf numFmtId="0" fontId="14" fillId="10" borderId="13" xfId="0" applyFont="1" applyFill="1" applyBorder="1" applyAlignment="1">
      <alignment horizontal="left"/>
    </xf>
    <xf numFmtId="0" fontId="14" fillId="10" borderId="44" xfId="0" applyFont="1" applyFill="1" applyBorder="1" applyAlignment="1">
      <alignment horizontal="left"/>
    </xf>
    <xf numFmtId="0" fontId="14" fillId="10" borderId="43" xfId="0" applyFont="1" applyFill="1" applyBorder="1" applyAlignment="1">
      <alignment horizontal="left"/>
    </xf>
    <xf numFmtId="0" fontId="14" fillId="10" borderId="42" xfId="0" applyFont="1" applyFill="1" applyBorder="1" applyAlignment="1">
      <alignment horizontal="left"/>
    </xf>
    <xf numFmtId="0" fontId="14" fillId="11" borderId="15" xfId="0" applyFont="1" applyFill="1" applyBorder="1"/>
    <xf numFmtId="0" fontId="0" fillId="0" borderId="17" xfId="0" applyBorder="1"/>
    <xf numFmtId="0" fontId="0" fillId="0" borderId="16" xfId="0" applyBorder="1"/>
    <xf numFmtId="0" fontId="14" fillId="16" borderId="22" xfId="0" applyFont="1" applyFill="1" applyBorder="1"/>
    <xf numFmtId="0" fontId="14" fillId="16" borderId="24" xfId="0" applyFont="1" applyFill="1" applyBorder="1"/>
    <xf numFmtId="0" fontId="14" fillId="16" borderId="33" xfId="0" applyFont="1" applyFill="1" applyBorder="1"/>
    <xf numFmtId="49" fontId="7" fillId="0" borderId="15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13" fillId="18" borderId="20" xfId="0" applyFont="1" applyFill="1" applyBorder="1" applyAlignment="1">
      <alignment horizontal="left" vertical="center"/>
    </xf>
    <xf numFmtId="0" fontId="13" fillId="18" borderId="19" xfId="0" applyFont="1" applyFill="1" applyBorder="1" applyAlignment="1">
      <alignment horizontal="left" vertical="center"/>
    </xf>
    <xf numFmtId="0" fontId="13" fillId="18" borderId="18" xfId="0" applyFont="1" applyFill="1" applyBorder="1" applyAlignment="1">
      <alignment horizontal="left" vertical="center"/>
    </xf>
    <xf numFmtId="0" fontId="19" fillId="0" borderId="62" xfId="0" applyFont="1" applyBorder="1" applyAlignment="1">
      <alignment horizontal="left"/>
    </xf>
    <xf numFmtId="0" fontId="19" fillId="0" borderId="61" xfId="0" applyFont="1" applyBorder="1" applyAlignment="1">
      <alignment horizontal="left"/>
    </xf>
    <xf numFmtId="0" fontId="11" fillId="21" borderId="15" xfId="0" applyFont="1" applyFill="1" applyBorder="1" applyAlignment="1">
      <alignment horizontal="left" vertical="center" wrapText="1"/>
    </xf>
    <xf numFmtId="0" fontId="11" fillId="21" borderId="17" xfId="0" applyFont="1" applyFill="1" applyBorder="1" applyAlignment="1">
      <alignment horizontal="left" vertical="center" wrapText="1"/>
    </xf>
    <xf numFmtId="0" fontId="11" fillId="21" borderId="13" xfId="0" applyFont="1" applyFill="1" applyBorder="1" applyAlignment="1">
      <alignment horizontal="left" vertical="center" wrapText="1"/>
    </xf>
    <xf numFmtId="0" fontId="11" fillId="21" borderId="62" xfId="0" applyFont="1" applyFill="1" applyBorder="1" applyAlignment="1">
      <alignment horizontal="center" vertical="center" wrapText="1"/>
    </xf>
    <xf numFmtId="0" fontId="11" fillId="21" borderId="66" xfId="0" applyFont="1" applyFill="1" applyBorder="1" applyAlignment="1">
      <alignment horizontal="center" vertical="center" wrapText="1"/>
    </xf>
    <xf numFmtId="0" fontId="11" fillId="21" borderId="20" xfId="0" applyFont="1" applyFill="1" applyBorder="1" applyAlignment="1">
      <alignment horizontal="center" vertical="center" wrapText="1"/>
    </xf>
    <xf numFmtId="0" fontId="11" fillId="21" borderId="19" xfId="0" applyFont="1" applyFill="1" applyBorder="1" applyAlignment="1">
      <alignment horizontal="center" vertical="center" wrapText="1"/>
    </xf>
    <xf numFmtId="44" fontId="10" fillId="0" borderId="62" xfId="0" applyNumberFormat="1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4" fontId="10" fillId="23" borderId="62" xfId="1" applyFont="1" applyFill="1" applyBorder="1" applyAlignment="1">
      <alignment horizontal="center" vertical="center"/>
    </xf>
    <xf numFmtId="44" fontId="10" fillId="23" borderId="61" xfId="1" applyFont="1" applyFill="1" applyBorder="1" applyAlignment="1">
      <alignment horizontal="center" vertical="center"/>
    </xf>
    <xf numFmtId="44" fontId="10" fillId="23" borderId="20" xfId="1" applyFont="1" applyFill="1" applyBorder="1" applyAlignment="1">
      <alignment horizontal="center" vertical="center"/>
    </xf>
    <xf numFmtId="44" fontId="10" fillId="23" borderId="18" xfId="1" applyFont="1" applyFill="1" applyBorder="1" applyAlignment="1">
      <alignment horizontal="center" vertical="center"/>
    </xf>
    <xf numFmtId="0" fontId="22" fillId="6" borderId="39" xfId="0" applyFont="1" applyFill="1" applyBorder="1" applyAlignment="1" applyProtection="1">
      <alignment horizontal="center" wrapText="1"/>
      <protection locked="0"/>
    </xf>
    <xf numFmtId="0" fontId="22" fillId="6" borderId="0" xfId="0" applyFont="1" applyFill="1" applyBorder="1" applyAlignment="1" applyProtection="1">
      <alignment horizontal="center" wrapText="1"/>
      <protection locked="0"/>
    </xf>
    <xf numFmtId="0" fontId="11" fillId="21" borderId="60" xfId="0" applyFont="1" applyFill="1" applyBorder="1" applyAlignment="1">
      <alignment horizontal="center" vertical="center" wrapText="1"/>
    </xf>
    <xf numFmtId="0" fontId="11" fillId="21" borderId="14" xfId="0" applyFont="1" applyFill="1" applyBorder="1" applyAlignment="1">
      <alignment horizontal="center" vertical="center" wrapText="1"/>
    </xf>
    <xf numFmtId="165" fontId="11" fillId="21" borderId="60" xfId="0" applyNumberFormat="1" applyFont="1" applyFill="1" applyBorder="1" applyAlignment="1">
      <alignment horizontal="center" vertical="center" wrapText="1"/>
    </xf>
    <xf numFmtId="165" fontId="11" fillId="21" borderId="14" xfId="0" applyNumberFormat="1" applyFont="1" applyFill="1" applyBorder="1" applyAlignment="1">
      <alignment horizontal="center" vertical="center" wrapText="1"/>
    </xf>
    <xf numFmtId="0" fontId="11" fillId="24" borderId="60" xfId="0" applyFont="1" applyFill="1" applyBorder="1" applyAlignment="1">
      <alignment horizontal="center" vertical="center" wrapText="1"/>
    </xf>
    <xf numFmtId="0" fontId="11" fillId="24" borderId="14" xfId="0" applyFont="1" applyFill="1" applyBorder="1" applyAlignment="1">
      <alignment horizontal="center" vertical="center" wrapText="1"/>
    </xf>
    <xf numFmtId="44" fontId="2" fillId="24" borderId="69" xfId="1" applyFont="1" applyFill="1" applyBorder="1" applyAlignment="1">
      <alignment horizontal="center" vertical="center"/>
    </xf>
    <xf numFmtId="44" fontId="2" fillId="24" borderId="14" xfId="1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11" fillId="21" borderId="15" xfId="0" applyFont="1" applyFill="1" applyBorder="1" applyAlignment="1">
      <alignment horizontal="center" vertical="center"/>
    </xf>
    <xf numFmtId="0" fontId="11" fillId="21" borderId="17" xfId="0" applyFont="1" applyFill="1" applyBorder="1" applyAlignment="1">
      <alignment horizontal="center" vertical="center"/>
    </xf>
    <xf numFmtId="0" fontId="11" fillId="21" borderId="13" xfId="0" applyFont="1" applyFill="1" applyBorder="1" applyAlignment="1">
      <alignment horizontal="center" vertical="center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17" xfId="0" applyFont="1" applyFill="1" applyBorder="1" applyAlignment="1" applyProtection="1">
      <alignment horizontal="center" vertical="center" wrapText="1"/>
      <protection locked="0"/>
    </xf>
    <xf numFmtId="0" fontId="22" fillId="6" borderId="13" xfId="0" applyFont="1" applyFill="1" applyBorder="1" applyAlignment="1" applyProtection="1">
      <alignment horizontal="center" vertical="center" wrapText="1"/>
      <protection locked="0"/>
    </xf>
    <xf numFmtId="44" fontId="2" fillId="0" borderId="60" xfId="0" applyNumberFormat="1" applyFont="1" applyBorder="1" applyAlignment="1">
      <alignment horizontal="center" vertical="center"/>
    </xf>
    <xf numFmtId="44" fontId="2" fillId="0" borderId="14" xfId="0" applyNumberFormat="1" applyFont="1" applyBorder="1" applyAlignment="1">
      <alignment horizontal="center" vertical="center"/>
    </xf>
    <xf numFmtId="44" fontId="2" fillId="24" borderId="60" xfId="1" applyFont="1" applyFill="1" applyBorder="1" applyAlignment="1">
      <alignment horizontal="center" vertical="center"/>
    </xf>
    <xf numFmtId="44" fontId="2" fillId="0" borderId="60" xfId="1" applyFont="1" applyFill="1" applyBorder="1" applyAlignment="1">
      <alignment horizontal="center" vertical="center"/>
    </xf>
    <xf numFmtId="44" fontId="2" fillId="0" borderId="14" xfId="1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left" vertical="center"/>
    </xf>
    <xf numFmtId="0" fontId="2" fillId="8" borderId="17" xfId="0" applyFont="1" applyFill="1" applyBorder="1" applyAlignment="1">
      <alignment horizontal="left" vertical="center"/>
    </xf>
    <xf numFmtId="0" fontId="2" fillId="8" borderId="13" xfId="0" applyFont="1" applyFill="1" applyBorder="1" applyAlignment="1">
      <alignment horizontal="left" vertical="center"/>
    </xf>
    <xf numFmtId="0" fontId="2" fillId="8" borderId="62" xfId="0" applyFont="1" applyFill="1" applyBorder="1" applyAlignment="1">
      <alignment horizontal="center" vertical="center" wrapText="1"/>
    </xf>
    <xf numFmtId="0" fontId="2" fillId="8" borderId="66" xfId="0" applyFont="1" applyFill="1" applyBorder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11" fillId="21" borderId="61" xfId="0" applyFont="1" applyFill="1" applyBorder="1" applyAlignment="1">
      <alignment horizontal="center" vertical="center" wrapText="1"/>
    </xf>
    <xf numFmtId="0" fontId="11" fillId="21" borderId="18" xfId="0" applyFont="1" applyFill="1" applyBorder="1" applyAlignment="1">
      <alignment horizontal="center" vertical="center" wrapText="1"/>
    </xf>
    <xf numFmtId="0" fontId="22" fillId="5" borderId="57" xfId="0" applyFont="1" applyFill="1" applyBorder="1" applyAlignment="1">
      <alignment horizontal="center" wrapText="1"/>
    </xf>
    <xf numFmtId="0" fontId="22" fillId="5" borderId="0" xfId="0" applyFont="1" applyFill="1" applyAlignment="1">
      <alignment horizontal="center" wrapText="1"/>
    </xf>
    <xf numFmtId="0" fontId="22" fillId="6" borderId="6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wrapText="1"/>
    </xf>
    <xf numFmtId="0" fontId="22" fillId="6" borderId="7" xfId="0" applyFont="1" applyFill="1" applyBorder="1" applyAlignment="1" applyProtection="1">
      <alignment horizontal="center" vertical="center" wrapText="1"/>
      <protection locked="0"/>
    </xf>
    <xf numFmtId="0" fontId="22" fillId="6" borderId="36" xfId="0" applyFont="1" applyFill="1" applyBorder="1" applyAlignment="1" applyProtection="1">
      <alignment horizontal="center" vertical="center" wrapText="1"/>
      <protection locked="0"/>
    </xf>
    <xf numFmtId="0" fontId="22" fillId="6" borderId="35" xfId="0" applyFont="1" applyFill="1" applyBorder="1" applyAlignment="1" applyProtection="1">
      <alignment horizontal="center" vertical="center" wrapText="1"/>
      <protection locked="0"/>
    </xf>
    <xf numFmtId="0" fontId="22" fillId="7" borderId="57" xfId="0" applyFont="1" applyFill="1" applyBorder="1" applyAlignment="1" applyProtection="1">
      <alignment horizontal="center" vertical="center" wrapText="1"/>
      <protection locked="0"/>
    </xf>
    <xf numFmtId="0" fontId="22" fillId="7" borderId="0" xfId="0" applyFont="1" applyFill="1" applyAlignment="1" applyProtection="1">
      <alignment horizontal="center" vertical="center" wrapText="1"/>
      <protection locked="0"/>
    </xf>
    <xf numFmtId="0" fontId="8" fillId="20" borderId="0" xfId="0" applyFont="1" applyFill="1" applyAlignment="1">
      <alignment horizontal="center"/>
    </xf>
    <xf numFmtId="0" fontId="2" fillId="21" borderId="60" xfId="0" applyFont="1" applyFill="1" applyBorder="1" applyAlignment="1">
      <alignment horizontal="center" vertical="center"/>
    </xf>
    <xf numFmtId="0" fontId="2" fillId="21" borderId="14" xfId="0" applyFont="1" applyFill="1" applyBorder="1" applyAlignment="1">
      <alignment horizontal="center" vertical="center"/>
    </xf>
    <xf numFmtId="44" fontId="2" fillId="21" borderId="60" xfId="1" applyFont="1" applyFill="1" applyBorder="1" applyAlignment="1">
      <alignment horizontal="center" vertical="center"/>
    </xf>
    <xf numFmtId="44" fontId="2" fillId="21" borderId="14" xfId="1" applyFont="1" applyFill="1" applyBorder="1" applyAlignment="1">
      <alignment horizontal="center" vertical="center"/>
    </xf>
    <xf numFmtId="44" fontId="2" fillId="21" borderId="60" xfId="0" applyNumberFormat="1" applyFont="1" applyFill="1" applyBorder="1" applyAlignment="1">
      <alignment horizontal="center" vertical="center"/>
    </xf>
    <xf numFmtId="43" fontId="2" fillId="21" borderId="60" xfId="3" applyFont="1" applyFill="1" applyBorder="1" applyAlignment="1">
      <alignment horizontal="center" vertical="center"/>
    </xf>
    <xf numFmtId="43" fontId="2" fillId="21" borderId="14" xfId="3" applyFont="1" applyFill="1" applyBorder="1" applyAlignment="1">
      <alignment horizontal="center" vertical="center"/>
    </xf>
    <xf numFmtId="0" fontId="10" fillId="3" borderId="62" xfId="0" applyFont="1" applyFill="1" applyBorder="1" applyAlignment="1">
      <alignment horizontal="left" vertical="center" wrapText="1"/>
    </xf>
    <xf numFmtId="0" fontId="10" fillId="3" borderId="66" xfId="0" applyFont="1" applyFill="1" applyBorder="1" applyAlignment="1">
      <alignment horizontal="left" vertical="center" wrapText="1"/>
    </xf>
    <xf numFmtId="0" fontId="10" fillId="3" borderId="61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/>
    </xf>
  </cellXfs>
  <cellStyles count="5">
    <cellStyle name="Hyperlink" xfId="2" builtinId="8"/>
    <cellStyle name="Komma" xfId="3" builtinId="3"/>
    <cellStyle name="Procent" xfId="4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FA6E-2B41-448C-8731-A4C2E938F20F}">
  <dimension ref="A1:D38"/>
  <sheetViews>
    <sheetView tabSelected="1" workbookViewId="0">
      <selection activeCell="A3" sqref="A3"/>
    </sheetView>
  </sheetViews>
  <sheetFormatPr defaultColWidth="8.7109375" defaultRowHeight="14.25" x14ac:dyDescent="0.2"/>
  <cols>
    <col min="1" max="1" width="47.140625" style="2" customWidth="1"/>
    <col min="2" max="2" width="31.28515625" style="2" customWidth="1"/>
    <col min="3" max="3" width="82.5703125" style="2" customWidth="1"/>
    <col min="4" max="4" width="4.42578125" style="2" hidden="1" customWidth="1"/>
    <col min="5" max="16384" width="8.7109375" style="2"/>
  </cols>
  <sheetData>
    <row r="1" spans="1:4" ht="18" x14ac:dyDescent="0.25">
      <c r="A1" s="3" t="s">
        <v>139</v>
      </c>
    </row>
    <row r="3" spans="1:4" ht="45" customHeight="1" x14ac:dyDescent="0.2">
      <c r="A3" s="142" t="s">
        <v>250</v>
      </c>
      <c r="B3" s="142" t="s">
        <v>251</v>
      </c>
      <c r="C3" s="142" t="s">
        <v>171</v>
      </c>
    </row>
    <row r="4" spans="1:4" ht="15" x14ac:dyDescent="0.2">
      <c r="A4" s="143" t="s">
        <v>149</v>
      </c>
      <c r="B4" s="340">
        <v>760700</v>
      </c>
      <c r="C4" s="147" t="s">
        <v>30</v>
      </c>
      <c r="D4" s="144"/>
    </row>
    <row r="5" spans="1:4" x14ac:dyDescent="0.2">
      <c r="A5" s="143" t="s">
        <v>172</v>
      </c>
      <c r="B5" s="340">
        <v>731401</v>
      </c>
      <c r="C5" s="26" t="s">
        <v>140</v>
      </c>
      <c r="D5" s="145" t="e">
        <f>LEN(#REF!)</f>
        <v>#REF!</v>
      </c>
    </row>
    <row r="6" spans="1:4" x14ac:dyDescent="0.2">
      <c r="A6" s="143" t="s">
        <v>150</v>
      </c>
      <c r="B6" s="340">
        <v>733400</v>
      </c>
      <c r="C6" s="26" t="s">
        <v>40</v>
      </c>
      <c r="D6" s="145" t="e">
        <f>LEN(#REF!)</f>
        <v>#REF!</v>
      </c>
    </row>
    <row r="7" spans="1:4" x14ac:dyDescent="0.2">
      <c r="A7" s="143" t="s">
        <v>289</v>
      </c>
      <c r="B7" s="340">
        <v>733300</v>
      </c>
      <c r="C7" s="26" t="s">
        <v>282</v>
      </c>
      <c r="D7" s="145"/>
    </row>
    <row r="8" spans="1:4" x14ac:dyDescent="0.2">
      <c r="A8" s="143" t="s">
        <v>151</v>
      </c>
      <c r="B8" s="340">
        <v>731700</v>
      </c>
      <c r="C8" s="147" t="s">
        <v>48</v>
      </c>
      <c r="D8" s="145" t="e">
        <f>LEN(#REF!)</f>
        <v>#REF!</v>
      </c>
    </row>
    <row r="9" spans="1:4" x14ac:dyDescent="0.2">
      <c r="A9" s="143" t="s">
        <v>152</v>
      </c>
      <c r="B9" s="340">
        <v>731102</v>
      </c>
      <c r="C9" s="147" t="s">
        <v>51</v>
      </c>
      <c r="D9" s="145" t="e">
        <f>LEN(#REF!)</f>
        <v>#REF!</v>
      </c>
    </row>
    <row r="10" spans="1:4" x14ac:dyDescent="0.2">
      <c r="A10" s="143" t="s">
        <v>153</v>
      </c>
      <c r="B10" s="340">
        <v>732400</v>
      </c>
      <c r="C10" s="147" t="s">
        <v>54</v>
      </c>
      <c r="D10" s="145" t="e">
        <f>LEN(#REF!)</f>
        <v>#REF!</v>
      </c>
    </row>
    <row r="11" spans="1:4" x14ac:dyDescent="0.2">
      <c r="A11" s="143" t="s">
        <v>154</v>
      </c>
      <c r="B11" s="340">
        <v>940501</v>
      </c>
      <c r="C11" s="147" t="s">
        <v>59</v>
      </c>
      <c r="D11" s="145" t="e">
        <f>LEN(#REF!)</f>
        <v>#REF!</v>
      </c>
    </row>
    <row r="12" spans="1:4" x14ac:dyDescent="0.2">
      <c r="A12" s="143" t="s">
        <v>155</v>
      </c>
      <c r="B12" s="340">
        <v>940301</v>
      </c>
      <c r="C12" s="147" t="s">
        <v>62</v>
      </c>
      <c r="D12" s="145" t="e">
        <f>LEN(#REF!)</f>
        <v>#REF!</v>
      </c>
    </row>
    <row r="13" spans="1:4" x14ac:dyDescent="0.2">
      <c r="A13" s="143" t="s">
        <v>156</v>
      </c>
      <c r="B13" s="340">
        <v>758700</v>
      </c>
      <c r="C13" s="147" t="s">
        <v>65</v>
      </c>
      <c r="D13" s="145" t="e">
        <f>LEN(#REF!)</f>
        <v>#REF!</v>
      </c>
    </row>
    <row r="14" spans="1:4" x14ac:dyDescent="0.2">
      <c r="A14" s="143" t="s">
        <v>157</v>
      </c>
      <c r="B14" s="340">
        <v>997900</v>
      </c>
      <c r="C14" s="147" t="s">
        <v>69</v>
      </c>
      <c r="D14" s="145" t="e">
        <f>LEN(#REF!)</f>
        <v>#REF!</v>
      </c>
    </row>
    <row r="15" spans="1:4" x14ac:dyDescent="0.2">
      <c r="A15" s="143" t="s">
        <v>158</v>
      </c>
      <c r="B15" s="340">
        <v>781500</v>
      </c>
      <c r="C15" s="147" t="s">
        <v>73</v>
      </c>
      <c r="D15" s="145" t="e">
        <f>LEN(#REF!)</f>
        <v>#REF!</v>
      </c>
    </row>
    <row r="16" spans="1:4" x14ac:dyDescent="0.2">
      <c r="A16" s="143" t="s">
        <v>159</v>
      </c>
      <c r="B16" s="340">
        <v>781501</v>
      </c>
      <c r="C16" s="147" t="s">
        <v>76</v>
      </c>
      <c r="D16" s="145" t="e">
        <f>LEN(#REF!)</f>
        <v>#REF!</v>
      </c>
    </row>
    <row r="17" spans="1:4" x14ac:dyDescent="0.2">
      <c r="A17" s="143" t="s">
        <v>160</v>
      </c>
      <c r="B17" s="340">
        <v>781102</v>
      </c>
      <c r="C17" s="147" t="s">
        <v>77</v>
      </c>
      <c r="D17" s="145" t="e">
        <f>LEN(#REF!)</f>
        <v>#REF!</v>
      </c>
    </row>
    <row r="18" spans="1:4" x14ac:dyDescent="0.2">
      <c r="A18" s="143" t="s">
        <v>161</v>
      </c>
      <c r="B18" s="340">
        <v>751400</v>
      </c>
      <c r="C18" s="147" t="s">
        <v>80</v>
      </c>
      <c r="D18" s="145" t="e">
        <f>LEN(#REF!)</f>
        <v>#REF!</v>
      </c>
    </row>
    <row r="19" spans="1:4" x14ac:dyDescent="0.2">
      <c r="A19" s="143" t="s">
        <v>147</v>
      </c>
      <c r="B19" s="340">
        <v>972601</v>
      </c>
      <c r="C19" s="147" t="s">
        <v>85</v>
      </c>
      <c r="D19" s="145" t="e">
        <f>LEN(#REF!)</f>
        <v>#REF!</v>
      </c>
    </row>
    <row r="20" spans="1:4" x14ac:dyDescent="0.2">
      <c r="A20" s="143" t="s">
        <v>146</v>
      </c>
      <c r="B20" s="340">
        <v>972603</v>
      </c>
      <c r="C20" s="147" t="s">
        <v>89</v>
      </c>
      <c r="D20" s="145" t="e">
        <f>LEN(#REF!)</f>
        <v>#REF!</v>
      </c>
    </row>
    <row r="21" spans="1:4" x14ac:dyDescent="0.2">
      <c r="A21" s="143" t="s">
        <v>145</v>
      </c>
      <c r="B21" s="340">
        <v>972700</v>
      </c>
      <c r="C21" s="147" t="s">
        <v>91</v>
      </c>
      <c r="D21" s="145" t="e">
        <f>LEN(#REF!)</f>
        <v>#REF!</v>
      </c>
    </row>
    <row r="22" spans="1:4" x14ac:dyDescent="0.2">
      <c r="A22" s="143" t="s">
        <v>144</v>
      </c>
      <c r="B22" s="340">
        <v>972602</v>
      </c>
      <c r="C22" s="147" t="s">
        <v>94</v>
      </c>
      <c r="D22" s="145" t="e">
        <f>LEN(#REF!)</f>
        <v>#REF!</v>
      </c>
    </row>
    <row r="23" spans="1:4" x14ac:dyDescent="0.2">
      <c r="A23" s="143" t="s">
        <v>143</v>
      </c>
      <c r="B23" s="340">
        <v>972701</v>
      </c>
      <c r="C23" s="147" t="s">
        <v>97</v>
      </c>
      <c r="D23" s="145" t="e">
        <f>LEN(#REF!)</f>
        <v>#REF!</v>
      </c>
    </row>
    <row r="24" spans="1:4" x14ac:dyDescent="0.2">
      <c r="A24" s="143" t="s">
        <v>148</v>
      </c>
      <c r="B24" s="340">
        <v>972604</v>
      </c>
      <c r="C24" s="147" t="s">
        <v>100</v>
      </c>
      <c r="D24" s="145" t="e">
        <f>LEN(#REF!)</f>
        <v>#REF!</v>
      </c>
    </row>
    <row r="25" spans="1:4" x14ac:dyDescent="0.2">
      <c r="A25" s="143" t="s">
        <v>162</v>
      </c>
      <c r="B25" s="340">
        <v>755200</v>
      </c>
      <c r="C25" s="147" t="s">
        <v>104</v>
      </c>
      <c r="D25" s="145" t="e">
        <f>LEN(#REF!)</f>
        <v>#REF!</v>
      </c>
    </row>
    <row r="26" spans="1:4" x14ac:dyDescent="0.2">
      <c r="A26" s="143" t="s">
        <v>163</v>
      </c>
      <c r="B26" s="340">
        <v>960100</v>
      </c>
      <c r="C26" s="147" t="s">
        <v>108</v>
      </c>
      <c r="D26" s="145" t="e">
        <f>LEN(#REF!)</f>
        <v>#REF!</v>
      </c>
    </row>
    <row r="27" spans="1:4" x14ac:dyDescent="0.2">
      <c r="A27" s="143" t="s">
        <v>164</v>
      </c>
      <c r="B27" s="340">
        <v>891302</v>
      </c>
      <c r="C27" s="147" t="s">
        <v>112</v>
      </c>
      <c r="D27" s="145" t="e">
        <f>LEN(#REF!)</f>
        <v>#REF!</v>
      </c>
    </row>
    <row r="28" spans="1:4" x14ac:dyDescent="0.2">
      <c r="A28" s="143" t="s">
        <v>165</v>
      </c>
      <c r="B28" s="340">
        <v>967200</v>
      </c>
      <c r="C28" s="147" t="s">
        <v>116</v>
      </c>
      <c r="D28" s="145" t="e">
        <f>LEN(#REF!)</f>
        <v>#REF!</v>
      </c>
    </row>
    <row r="29" spans="1:4" x14ac:dyDescent="0.2">
      <c r="A29" s="143" t="s">
        <v>170</v>
      </c>
      <c r="B29" s="340">
        <v>802100</v>
      </c>
      <c r="C29" s="147" t="s">
        <v>121</v>
      </c>
      <c r="D29" s="145" t="e">
        <f>LEN(#REF!)</f>
        <v>#REF!</v>
      </c>
    </row>
    <row r="30" spans="1:4" x14ac:dyDescent="0.2">
      <c r="A30" s="143" t="s">
        <v>166</v>
      </c>
      <c r="B30" s="340">
        <v>801700</v>
      </c>
      <c r="C30" s="147" t="s">
        <v>125</v>
      </c>
      <c r="D30" s="145" t="e">
        <f>LEN(#REF!)</f>
        <v>#REF!</v>
      </c>
    </row>
    <row r="31" spans="1:4" x14ac:dyDescent="0.2">
      <c r="A31" s="143" t="s">
        <v>167</v>
      </c>
      <c r="B31" s="340">
        <v>801704</v>
      </c>
      <c r="C31" s="147" t="s">
        <v>128</v>
      </c>
      <c r="D31" s="145" t="e">
        <f>LEN(#REF!)</f>
        <v>#REF!</v>
      </c>
    </row>
    <row r="32" spans="1:4" x14ac:dyDescent="0.2">
      <c r="A32" s="143" t="s">
        <v>168</v>
      </c>
      <c r="B32" s="340">
        <v>801701</v>
      </c>
      <c r="C32" s="147" t="s">
        <v>133</v>
      </c>
      <c r="D32" s="145" t="e">
        <f>LEN(#REF!)</f>
        <v>#REF!</v>
      </c>
    </row>
    <row r="33" spans="1:4" x14ac:dyDescent="0.2">
      <c r="A33" s="143" t="s">
        <v>169</v>
      </c>
      <c r="B33" s="340">
        <v>802101</v>
      </c>
      <c r="C33" s="147" t="s">
        <v>136</v>
      </c>
      <c r="D33" s="145" t="e">
        <f>LEN(#REF!)</f>
        <v>#REF!</v>
      </c>
    </row>
    <row r="34" spans="1:4" x14ac:dyDescent="0.2">
      <c r="A34" s="143" t="s">
        <v>290</v>
      </c>
      <c r="B34" s="340">
        <v>940100</v>
      </c>
      <c r="C34" s="147" t="s">
        <v>286</v>
      </c>
      <c r="D34" s="145"/>
    </row>
    <row r="35" spans="1:4" x14ac:dyDescent="0.2">
      <c r="A35" s="143" t="s">
        <v>275</v>
      </c>
      <c r="B35" s="146"/>
      <c r="C35" s="5"/>
      <c r="D35" s="2" t="e">
        <f>LEN(#REF!)</f>
        <v>#REF!</v>
      </c>
    </row>
    <row r="36" spans="1:4" x14ac:dyDescent="0.2">
      <c r="A36" s="143" t="s">
        <v>273</v>
      </c>
      <c r="B36" s="4"/>
      <c r="C36" s="5"/>
    </row>
    <row r="37" spans="1:4" x14ac:dyDescent="0.2">
      <c r="A37" s="143" t="s">
        <v>274</v>
      </c>
      <c r="C37" s="5"/>
    </row>
    <row r="38" spans="1:4" x14ac:dyDescent="0.2">
      <c r="A38" s="143" t="s">
        <v>278</v>
      </c>
    </row>
  </sheetData>
  <phoneticPr fontId="26" type="noConversion"/>
  <hyperlinks>
    <hyperlink ref="A4" location="'AML, Stationsstraat 5'!A1" tooltip="Activate AML, Stationsstraat 5" display="'AML, Stationsstraat 5'!A1" xr:uid="{0F6C341C-F7C6-4C86-9E77-604953BFABBC}"/>
    <hyperlink ref="A5" location="'APD, WBC complex'!A1" tooltip="Activate APD, WBC complex" display="'APD, WBC complex'!A1" xr:uid="{A2E4D6AA-C279-4582-8D26-21DCF2361175}"/>
    <hyperlink ref="A6" location="'APD, Quintax complex'!A1" tooltip="Activate APD, Quintax complex" display="'APD, Quintax complex'!A1" xr:uid="{523DAAA4-2541-4DC9-BDA7-6B3261AD2158}"/>
    <hyperlink ref="A8" location="'APD, Stadhoudersmolenw 53'!A1" tooltip="Activate APD, Stadhoudersmolenw 53" display="'APD, Stadhoudersmolenw 53'!A1" xr:uid="{957571C3-3E89-4C46-9F9B-2D672A6103E7}"/>
    <hyperlink ref="A9" location="'APD, Stationsplein 50'!A1" tooltip="Activate APD, Stationsplein 50" display="'APD, Stationsplein 50'!A1" xr:uid="{436A9990-0018-4E33-AAD8-087221F5EFFC}"/>
    <hyperlink ref="A10" location="'APD, Tweelingenlaan 62'!A1" tooltip="Activate APD, Tweelingenlaan 62" display="'APD, Tweelingenlaan 62'!A1" xr:uid="{B1B4C38A-2D5B-4BF5-ABD5-9EFE66D4A9AC}"/>
    <hyperlink ref="A11" location="'ASN, Mandemaat 1'!A1" tooltip="Activate ASN, Mandemaat 1" display="'ASN, Mandemaat 1'!A1" xr:uid="{014DE669-3E06-4EB5-985F-F102C4ACA6BC}"/>
    <hyperlink ref="A12" location="'ASN, Weverstraat 8'!A1" tooltip="Activate ASN, Weverstraat 8" display="'ASN, Weverstraat 8'!A1" xr:uid="{595865BE-BB6B-4CBE-A86A-6EE30F0FCAF5}"/>
    <hyperlink ref="A13" location="'DL, De Poppe 8'!A1" tooltip="Activate DL, De Poppe 8" display="'DL, De Poppe 8'!A1" xr:uid="{2EF88460-06E9-42CC-AD6A-FCB411810C38}"/>
    <hyperlink ref="A14" location="'EEM, Borkumweg 6'!A1" tooltip="Activate EEM, Borkumweg 6" display="'EEM, Borkumweg 6'!A1" xr:uid="{9194784B-449D-49C4-9ED0-E063091481BB}"/>
    <hyperlink ref="A15" location="'EMN, Bendienplein 5'!A1" tooltip="Activate EMN, Bendienplein 5" display="'EMN, Bendienplein 5'!A1" xr:uid="{13E9AF1F-BBE5-4305-A36C-52CAE5483E7C}"/>
    <hyperlink ref="A16" location="'EMN, Bendienplein 7'!A1" tooltip="Activate EMN, Bendienplein 7" display="'EMN, Bendienplein 7'!A1" xr:uid="{1F7A9986-37DF-4CCB-A5F4-72BDF8A5373D}"/>
    <hyperlink ref="A17" location="'EMN, Verlengde Spoorstraat 2'!A1" tooltip="Activate EMN, Verlengde Spoorstraat 2" display="'EMN, Verlengde Spoorstraat 2'!A1" xr:uid="{62E2CABC-BA63-4233-93CE-6EC4C6974175}"/>
    <hyperlink ref="A18" location="'ES, Hengelosestraat 75'!A1" tooltip="Activate ES, Hengelosestraat 75" display="'ES, Hengelosestraat 75'!A1" xr:uid="{D754DE53-09CE-4387-BA8C-9797779CF5F6}"/>
    <hyperlink ref="A19" location="'GRO, Cascadeplein 10'!A1" tooltip="Activate GRO, Cascadeplein 10" display="'GRO, Cascadeplein 10'!A1" xr:uid="{BB11AF39-5F5A-460D-B2B9-BF6F823FF0D2}"/>
    <hyperlink ref="A20" location="'GRO, Cascadeplein 5'!A1" tooltip="Activate GRO, Cascadeplein 5" display="'GRO, Cascadeplein 5'!A1" xr:uid="{0608A002-46B4-4BC9-8723-5AF5C8ACEB43}"/>
    <hyperlink ref="A21" location="'GRO, Eemsgolaan 7'!A1" tooltip="Activate GRO, Eemsgolaan 7" display="'GRO, Eemsgolaan 7'!A1" xr:uid="{36C4DA94-F1D7-44F3-A9DE-A31DA464C88C}"/>
    <hyperlink ref="A22" location="'GRO, Emmasingel 1'!A1" tooltip="Activate GRO, Emmasingel 1" display="'GRO, Emmasingel 1'!A1" xr:uid="{34BBF116-1CA7-43A0-B2CD-7F3995669F30}"/>
    <hyperlink ref="A23" location="'GRO, Leonard Springerlaan 31 '!A1" tooltip="Activate GRO, Leonard Springerlaan 31 " display="'GRO, Leonard Springerlaan 31 '!A1" xr:uid="{2B3A4443-7FC8-460A-AEFC-763E4CEF0CBF}"/>
    <hyperlink ref="A24" location="'GRO, Stationsweg 4'!A1" tooltip="Activate GRO, Stationsweg 4" display="'GRO, Stationsweg 4'!A1" xr:uid="{C30DC739-F16B-42DD-859B-34624765720D}"/>
    <hyperlink ref="A25" location="'HGL, Enschedesestraat 120-122'!A1" tooltip="Activate HGL, Enschedesestraat 120-122" display="'HGL, Enschedesestraat 120-122'!A1" xr:uid="{911E545E-D7E4-4073-8A1C-A691F1A21A06}"/>
    <hyperlink ref="A26" location="'HGZ, Techniekweg 1 '!A1" tooltip="Activate HGZ, Techniekweg 1 " display="'HGZ, Techniekweg 1 '!A1" xr:uid="{16E1D225-CA60-462E-8BA1-F61F8AA4934A}"/>
    <hyperlink ref="A27" location="'LW, Tesselschadestraat 140'!A1" tooltip="Activate LW, Tesselschadestraat 140" display="'LW, Tesselschadestraat 140'!A1" xr:uid="{5CB871C6-C04C-44EF-A310-6CBEC3AF2CCF}"/>
    <hyperlink ref="A28" location="'WS, Transportbaan 12'!A1" tooltip="Activate WS, Transportbaan 12" display="'WS, Transportbaan 12'!A1" xr:uid="{2266B515-6B92-4B78-9E31-3927C12F4AB9}"/>
    <hyperlink ref="A29" location="'ZL, Burgerm. Drijbersingel 27'!A1" tooltip="Activate ZL, Burgerm. Drijbersingel 27" display="'ZL, Burgerm. Drijbersingel 27'!A1" xr:uid="{0A0B8A7F-B9D9-4B1E-B69F-037906DB4220}"/>
    <hyperlink ref="A30" location="'ZL, Hanzelaan 310'!A1" tooltip="Activate ZL, Hanzelaan 310" display="'ZL, Hanzelaan 310'!A1" xr:uid="{A2FA5CA6-36DD-4FF1-8C35-F3E5FCE2E896}"/>
    <hyperlink ref="A31" location="'ZL, Lübeckplein 34'!A1" tooltip="Activate ZL, Lübeckplein 34" display="'ZL, Lübeckplein 34'!A1" xr:uid="{D9E46807-A3A6-4179-8F74-44F3D1BF7D1B}"/>
    <hyperlink ref="A32" location="'ZL, Noordzeelaan 40-44'!A1" tooltip="Activate ZL, Noordzeelaan 40-44" display="'ZL, Noordzeelaan 40-44'!A1" xr:uid="{1C29AB44-6ED6-4B37-AB8B-811C9D485331}"/>
    <hyperlink ref="A33" location="'ZL, Van Wevelinkhovenstraat 1'!A1" tooltip="Activate ZL, Van Wevelinkhovenstraat 1" display="'ZL, Van Wevelinkhovenstraat 1'!A1" xr:uid="{D93DDDF7-5285-41D5-A773-F90C383F5127}"/>
    <hyperlink ref="A38" location="'Overzicht perceel Noordoost'!A1" tooltip="Activate Overzicht perceel Noordoost" display="Overzicht perceel 3 Noordoost" xr:uid="{8D163D69-AED0-44AC-BA41-99A3BA9739F8}"/>
    <hyperlink ref="A36" location="Drankenvoorzieningen!A1" display="Drankenvoorzieningen" xr:uid="{32ABA4AF-8241-469A-AF4C-E78C92D323BE}"/>
    <hyperlink ref="A37" location="Inschrijfprijs!A1" display="Inschrijfprijs" xr:uid="{F4A67A67-C1C4-465F-9030-304BE7AD5F96}"/>
    <hyperlink ref="A35" location="'Vaste aanneemsommen locaties'!A1" display="Vaste aanneemsommen locaties" xr:uid="{F2C522D6-7D7E-4692-9176-9C13E76D1CF9}"/>
    <hyperlink ref="A7" location="'APD, Marowijne 32-34'!A1" display="APD, Marowijne 32-34" xr:uid="{682E0785-F875-4E25-B94C-6C89EB3B8500}"/>
    <hyperlink ref="A34" location="'ASN, Overcingellaan 5'!A1" display="ASN, Overcingellaan 5" xr:uid="{2CB47563-C476-4403-BA8A-7CFE9123FAFE}"/>
  </hyperlink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53CE-2A98-4089-A9D5-501BD66F515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181</v>
      </c>
      <c r="C1" s="241"/>
    </row>
    <row r="2" spans="1:9" x14ac:dyDescent="0.25">
      <c r="A2" s="138" t="s">
        <v>246</v>
      </c>
      <c r="B2" s="242" t="s">
        <v>63</v>
      </c>
      <c r="C2" s="243"/>
    </row>
    <row r="3" spans="1:9" x14ac:dyDescent="0.25">
      <c r="A3" s="137" t="s">
        <v>245</v>
      </c>
      <c r="B3" s="244" t="s">
        <v>58</v>
      </c>
      <c r="C3" s="245"/>
    </row>
    <row r="4" spans="1:9" x14ac:dyDescent="0.25">
      <c r="A4" s="137" t="s">
        <v>174</v>
      </c>
      <c r="B4" s="244">
        <v>0</v>
      </c>
      <c r="C4" s="245"/>
    </row>
    <row r="5" spans="1:9" x14ac:dyDescent="0.25">
      <c r="A5" s="137" t="s">
        <v>244</v>
      </c>
      <c r="B5" s="244">
        <v>5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0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190E-9768-4B66-857B-5C18D3FF24F7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182</v>
      </c>
      <c r="C1" s="241"/>
    </row>
    <row r="2" spans="1:9" x14ac:dyDescent="0.25">
      <c r="A2" s="138" t="s">
        <v>246</v>
      </c>
      <c r="B2" s="242" t="s">
        <v>66</v>
      </c>
      <c r="C2" s="243"/>
    </row>
    <row r="3" spans="1:9" x14ac:dyDescent="0.25">
      <c r="A3" s="137" t="s">
        <v>245</v>
      </c>
      <c r="B3" s="244" t="s">
        <v>68</v>
      </c>
      <c r="C3" s="245"/>
    </row>
    <row r="4" spans="1:9" x14ac:dyDescent="0.25">
      <c r="A4" s="137" t="s">
        <v>174</v>
      </c>
      <c r="B4" s="244">
        <v>34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 t="s">
        <v>25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2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71D9-3493-4A11-B28A-1EF78E4B307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183</v>
      </c>
      <c r="C1" s="241"/>
    </row>
    <row r="2" spans="1:9" x14ac:dyDescent="0.25">
      <c r="A2" s="138" t="s">
        <v>246</v>
      </c>
      <c r="B2" s="242" t="s">
        <v>70</v>
      </c>
      <c r="C2" s="243"/>
    </row>
    <row r="3" spans="1:9" x14ac:dyDescent="0.25">
      <c r="A3" s="137" t="s">
        <v>245</v>
      </c>
      <c r="B3" s="244" t="s">
        <v>72</v>
      </c>
      <c r="C3" s="245"/>
    </row>
    <row r="4" spans="1:9" x14ac:dyDescent="0.25">
      <c r="A4" s="137" t="s">
        <v>174</v>
      </c>
      <c r="B4" s="244">
        <v>18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 t="s">
        <v>25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1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C499-E8F1-4FB9-A9E4-DBFB1B0C73CF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184</v>
      </c>
      <c r="C1" s="241"/>
    </row>
    <row r="2" spans="1:9" x14ac:dyDescent="0.25">
      <c r="A2" s="138" t="s">
        <v>246</v>
      </c>
      <c r="B2" s="242" t="s">
        <v>141</v>
      </c>
      <c r="C2" s="243"/>
    </row>
    <row r="3" spans="1:9" x14ac:dyDescent="0.25">
      <c r="A3" s="137" t="s">
        <v>245</v>
      </c>
      <c r="B3" s="244" t="s">
        <v>75</v>
      </c>
      <c r="C3" s="245"/>
    </row>
    <row r="4" spans="1:9" x14ac:dyDescent="0.25">
      <c r="A4" s="137" t="s">
        <v>174</v>
      </c>
      <c r="B4" s="244">
        <v>192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2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6FC3-2FA5-44B9-82D4-BEB8E6E5FB8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185</v>
      </c>
      <c r="C1" s="241"/>
    </row>
    <row r="2" spans="1:9" x14ac:dyDescent="0.25">
      <c r="A2" s="138" t="s">
        <v>246</v>
      </c>
      <c r="B2" s="242" t="s">
        <v>142</v>
      </c>
      <c r="C2" s="243"/>
    </row>
    <row r="3" spans="1:9" x14ac:dyDescent="0.25">
      <c r="A3" s="137" t="s">
        <v>245</v>
      </c>
      <c r="B3" s="244" t="s">
        <v>75</v>
      </c>
      <c r="C3" s="245"/>
    </row>
    <row r="4" spans="1:9" x14ac:dyDescent="0.25">
      <c r="A4" s="137" t="s">
        <v>174</v>
      </c>
      <c r="B4" s="244" t="s">
        <v>173</v>
      </c>
      <c r="C4" s="245"/>
    </row>
    <row r="5" spans="1:9" x14ac:dyDescent="0.25">
      <c r="A5" s="137" t="s">
        <v>244</v>
      </c>
      <c r="B5" s="244">
        <v>90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4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D36E-70BD-4496-9593-EBD8612B7518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186</v>
      </c>
      <c r="C1" s="241"/>
    </row>
    <row r="2" spans="1:9" x14ac:dyDescent="0.25">
      <c r="A2" s="138" t="s">
        <v>246</v>
      </c>
      <c r="B2" s="242" t="s">
        <v>78</v>
      </c>
      <c r="C2" s="243"/>
    </row>
    <row r="3" spans="1:9" x14ac:dyDescent="0.25">
      <c r="A3" s="137" t="s">
        <v>245</v>
      </c>
      <c r="B3" s="244" t="s">
        <v>75</v>
      </c>
      <c r="C3" s="245"/>
    </row>
    <row r="4" spans="1:9" x14ac:dyDescent="0.25">
      <c r="A4" s="137" t="s">
        <v>174</v>
      </c>
      <c r="B4" s="244">
        <v>23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 t="s">
        <v>25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1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DC37-B0E9-4968-8FD1-F9052701CBE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187</v>
      </c>
      <c r="C1" s="241"/>
    </row>
    <row r="2" spans="1:9" x14ac:dyDescent="0.25">
      <c r="A2" s="138" t="s">
        <v>246</v>
      </c>
      <c r="B2" s="242" t="s">
        <v>81</v>
      </c>
      <c r="C2" s="243"/>
    </row>
    <row r="3" spans="1:9" x14ac:dyDescent="0.25">
      <c r="A3" s="137" t="s">
        <v>245</v>
      </c>
      <c r="B3" s="244" t="s">
        <v>83</v>
      </c>
      <c r="C3" s="245"/>
    </row>
    <row r="4" spans="1:9" x14ac:dyDescent="0.25">
      <c r="A4" s="137" t="s">
        <v>174</v>
      </c>
      <c r="B4" s="244">
        <v>533</v>
      </c>
      <c r="C4" s="245"/>
    </row>
    <row r="5" spans="1:9" x14ac:dyDescent="0.25">
      <c r="A5" s="137" t="s">
        <v>244</v>
      </c>
      <c r="B5" s="244">
        <v>201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45</v>
      </c>
      <c r="C7" s="245"/>
    </row>
    <row r="8" spans="1:9" x14ac:dyDescent="0.25">
      <c r="A8" s="137" t="s">
        <v>14</v>
      </c>
      <c r="B8" s="244">
        <v>9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9744-E259-4FB4-9533-4D303C541EF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188</v>
      </c>
      <c r="C1" s="241"/>
    </row>
    <row r="2" spans="1:9" x14ac:dyDescent="0.25">
      <c r="A2" s="138" t="s">
        <v>246</v>
      </c>
      <c r="B2" s="242" t="s">
        <v>86</v>
      </c>
      <c r="C2" s="243"/>
    </row>
    <row r="3" spans="1:9" x14ac:dyDescent="0.25">
      <c r="A3" s="137" t="s">
        <v>245</v>
      </c>
      <c r="B3" s="244" t="s">
        <v>88</v>
      </c>
      <c r="C3" s="245"/>
    </row>
    <row r="4" spans="1:9" x14ac:dyDescent="0.25">
      <c r="A4" s="137" t="s">
        <v>174</v>
      </c>
      <c r="B4" s="244">
        <v>889</v>
      </c>
      <c r="C4" s="245"/>
    </row>
    <row r="5" spans="1:9" x14ac:dyDescent="0.25">
      <c r="A5" s="137" t="s">
        <v>244</v>
      </c>
      <c r="B5" s="244">
        <v>590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127</v>
      </c>
      <c r="C7" s="245"/>
    </row>
    <row r="8" spans="1:9" x14ac:dyDescent="0.25">
      <c r="A8" s="137" t="s">
        <v>14</v>
      </c>
      <c r="B8" s="244">
        <v>33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0CCD-564A-4D4C-9238-B8048DF7B8B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189</v>
      </c>
      <c r="C1" s="241"/>
    </row>
    <row r="2" spans="1:9" x14ac:dyDescent="0.25">
      <c r="A2" s="138" t="s">
        <v>246</v>
      </c>
      <c r="B2" s="242" t="s">
        <v>90</v>
      </c>
      <c r="C2" s="243"/>
    </row>
    <row r="3" spans="1:9" x14ac:dyDescent="0.25">
      <c r="A3" s="137" t="s">
        <v>245</v>
      </c>
      <c r="B3" s="244" t="s">
        <v>88</v>
      </c>
      <c r="C3" s="245"/>
    </row>
    <row r="4" spans="1:9" x14ac:dyDescent="0.25">
      <c r="A4" s="137" t="s">
        <v>174</v>
      </c>
      <c r="B4" s="244">
        <v>196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5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2A8F-8A8F-4E4B-A008-0958E19424E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190</v>
      </c>
      <c r="C1" s="241"/>
    </row>
    <row r="2" spans="1:9" x14ac:dyDescent="0.25">
      <c r="A2" s="138" t="s">
        <v>246</v>
      </c>
      <c r="B2" s="242" t="s">
        <v>92</v>
      </c>
      <c r="C2" s="243"/>
    </row>
    <row r="3" spans="1:9" x14ac:dyDescent="0.25">
      <c r="A3" s="137" t="s">
        <v>245</v>
      </c>
      <c r="B3" s="244" t="s">
        <v>88</v>
      </c>
      <c r="C3" s="245"/>
    </row>
    <row r="4" spans="1:9" x14ac:dyDescent="0.25">
      <c r="A4" s="137" t="s">
        <v>174</v>
      </c>
      <c r="B4" s="244" t="s">
        <v>173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 t="s">
        <v>25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0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655AE-DBAE-413C-8F3B-CCB5144DEB4C}">
  <dimension ref="A1:I63"/>
  <sheetViews>
    <sheetView topLeftCell="A24"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175</v>
      </c>
      <c r="C1" s="241"/>
    </row>
    <row r="2" spans="1:9" x14ac:dyDescent="0.25">
      <c r="A2" s="138" t="s">
        <v>246</v>
      </c>
      <c r="B2" s="242" t="s">
        <v>31</v>
      </c>
      <c r="C2" s="243"/>
    </row>
    <row r="3" spans="1:9" x14ac:dyDescent="0.25">
      <c r="A3" s="137" t="s">
        <v>245</v>
      </c>
      <c r="B3" s="244" t="s">
        <v>33</v>
      </c>
      <c r="C3" s="245"/>
    </row>
    <row r="4" spans="1:9" x14ac:dyDescent="0.25">
      <c r="A4" s="137" t="s">
        <v>174</v>
      </c>
      <c r="B4" s="244">
        <v>570</v>
      </c>
      <c r="C4" s="245"/>
    </row>
    <row r="5" spans="1:9" x14ac:dyDescent="0.25">
      <c r="A5" s="137" t="s">
        <v>244</v>
      </c>
      <c r="B5" s="244">
        <v>305</v>
      </c>
      <c r="C5" s="245"/>
    </row>
    <row r="6" spans="1:9" x14ac:dyDescent="0.25">
      <c r="A6" s="137" t="s">
        <v>243</v>
      </c>
      <c r="B6" s="244" t="s">
        <v>27</v>
      </c>
      <c r="C6" s="245"/>
    </row>
    <row r="7" spans="1:9" x14ac:dyDescent="0.25">
      <c r="A7" s="137" t="s">
        <v>11</v>
      </c>
      <c r="B7" s="244">
        <v>93</v>
      </c>
      <c r="C7" s="245"/>
    </row>
    <row r="8" spans="1:9" x14ac:dyDescent="0.25">
      <c r="A8" s="137" t="s">
        <v>14</v>
      </c>
      <c r="B8" s="244">
        <v>14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74BD-82F5-4F60-8224-0E9FCD9D72D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191</v>
      </c>
      <c r="C1" s="241"/>
    </row>
    <row r="2" spans="1:9" x14ac:dyDescent="0.25">
      <c r="A2" s="138" t="s">
        <v>246</v>
      </c>
      <c r="B2" s="242" t="s">
        <v>95</v>
      </c>
      <c r="C2" s="243"/>
    </row>
    <row r="3" spans="1:9" x14ac:dyDescent="0.25">
      <c r="A3" s="137" t="s">
        <v>245</v>
      </c>
      <c r="B3" s="244" t="s">
        <v>88</v>
      </c>
      <c r="C3" s="245"/>
    </row>
    <row r="4" spans="1:9" x14ac:dyDescent="0.25">
      <c r="A4" s="137" t="s">
        <v>174</v>
      </c>
      <c r="B4" s="244">
        <v>332</v>
      </c>
      <c r="C4" s="245"/>
    </row>
    <row r="5" spans="1:9" x14ac:dyDescent="0.25">
      <c r="A5" s="137" t="s">
        <v>244</v>
      </c>
      <c r="B5" s="244">
        <v>195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7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1A8D-52B0-43C6-A712-FB560D95BFC1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192</v>
      </c>
      <c r="C1" s="241"/>
    </row>
    <row r="2" spans="1:9" x14ac:dyDescent="0.25">
      <c r="A2" s="138" t="s">
        <v>246</v>
      </c>
      <c r="B2" s="242" t="s">
        <v>98</v>
      </c>
      <c r="C2" s="243"/>
    </row>
    <row r="3" spans="1:9" x14ac:dyDescent="0.25">
      <c r="A3" s="137" t="s">
        <v>245</v>
      </c>
      <c r="B3" s="244" t="s">
        <v>88</v>
      </c>
      <c r="C3" s="245"/>
    </row>
    <row r="4" spans="1:9" x14ac:dyDescent="0.25">
      <c r="A4" s="137" t="s">
        <v>174</v>
      </c>
      <c r="B4" s="244">
        <v>178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 t="s">
        <v>25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3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D96F-32C1-43AB-89BA-A6A967339222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193</v>
      </c>
      <c r="C1" s="241"/>
    </row>
    <row r="2" spans="1:9" x14ac:dyDescent="0.25">
      <c r="A2" s="138" t="s">
        <v>246</v>
      </c>
      <c r="B2" s="242" t="s">
        <v>101</v>
      </c>
      <c r="C2" s="243"/>
    </row>
    <row r="3" spans="1:9" x14ac:dyDescent="0.25">
      <c r="A3" s="137" t="s">
        <v>245</v>
      </c>
      <c r="B3" s="244" t="s">
        <v>88</v>
      </c>
      <c r="C3" s="245"/>
    </row>
    <row r="4" spans="1:9" x14ac:dyDescent="0.25">
      <c r="A4" s="137" t="s">
        <v>174</v>
      </c>
      <c r="B4" s="244">
        <v>12</v>
      </c>
      <c r="C4" s="245"/>
    </row>
    <row r="5" spans="1:9" x14ac:dyDescent="0.25">
      <c r="A5" s="137" t="s">
        <v>244</v>
      </c>
      <c r="B5" s="244">
        <v>0</v>
      </c>
      <c r="C5" s="245"/>
    </row>
    <row r="6" spans="1:9" x14ac:dyDescent="0.25">
      <c r="A6" s="137" t="s">
        <v>243</v>
      </c>
      <c r="B6" s="244" t="s">
        <v>25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1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FE2C-6623-47F8-BFAF-CBAB88CFC7B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194</v>
      </c>
      <c r="C1" s="241"/>
    </row>
    <row r="2" spans="1:9" x14ac:dyDescent="0.25">
      <c r="A2" s="138" t="s">
        <v>246</v>
      </c>
      <c r="B2" s="242" t="s">
        <v>105</v>
      </c>
      <c r="C2" s="243"/>
    </row>
    <row r="3" spans="1:9" x14ac:dyDescent="0.25">
      <c r="A3" s="137" t="s">
        <v>245</v>
      </c>
      <c r="B3" s="244" t="s">
        <v>107</v>
      </c>
      <c r="C3" s="245"/>
    </row>
    <row r="4" spans="1:9" x14ac:dyDescent="0.25">
      <c r="A4" s="137" t="s">
        <v>174</v>
      </c>
      <c r="B4" s="244">
        <v>452</v>
      </c>
      <c r="C4" s="245"/>
    </row>
    <row r="5" spans="1:9" x14ac:dyDescent="0.25">
      <c r="A5" s="137" t="s">
        <v>244</v>
      </c>
      <c r="B5" s="244">
        <v>263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92</v>
      </c>
      <c r="C7" s="245"/>
    </row>
    <row r="8" spans="1:9" x14ac:dyDescent="0.25">
      <c r="A8" s="137" t="s">
        <v>14</v>
      </c>
      <c r="B8" s="244">
        <v>15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BAFE-0F00-4185-A86F-ADC01813098C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195</v>
      </c>
      <c r="C1" s="241"/>
    </row>
    <row r="2" spans="1:9" x14ac:dyDescent="0.25">
      <c r="A2" s="138" t="s">
        <v>246</v>
      </c>
      <c r="B2" s="242" t="s">
        <v>109</v>
      </c>
      <c r="C2" s="243"/>
    </row>
    <row r="3" spans="1:9" x14ac:dyDescent="0.25">
      <c r="A3" s="137" t="s">
        <v>245</v>
      </c>
      <c r="B3" s="244" t="s">
        <v>111</v>
      </c>
      <c r="C3" s="245"/>
    </row>
    <row r="4" spans="1:9" x14ac:dyDescent="0.25">
      <c r="A4" s="137" t="s">
        <v>174</v>
      </c>
      <c r="B4" s="244">
        <v>166</v>
      </c>
      <c r="C4" s="245"/>
    </row>
    <row r="5" spans="1:9" x14ac:dyDescent="0.25">
      <c r="A5" s="137" t="s">
        <v>244</v>
      </c>
      <c r="B5" s="244">
        <v>58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30</v>
      </c>
      <c r="C7" s="245"/>
    </row>
    <row r="8" spans="1:9" x14ac:dyDescent="0.25">
      <c r="A8" s="137" t="s">
        <v>14</v>
      </c>
      <c r="B8" s="244">
        <v>5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C055-AA87-4F2A-98C2-DAB3559DB5BE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196</v>
      </c>
      <c r="C1" s="241"/>
    </row>
    <row r="2" spans="1:9" x14ac:dyDescent="0.25">
      <c r="A2" s="138" t="s">
        <v>246</v>
      </c>
      <c r="B2" s="242" t="s">
        <v>113</v>
      </c>
      <c r="C2" s="243"/>
    </row>
    <row r="3" spans="1:9" x14ac:dyDescent="0.25">
      <c r="A3" s="137" t="s">
        <v>245</v>
      </c>
      <c r="B3" s="244" t="s">
        <v>115</v>
      </c>
      <c r="C3" s="245"/>
    </row>
    <row r="4" spans="1:9" x14ac:dyDescent="0.25">
      <c r="A4" s="137" t="s">
        <v>174</v>
      </c>
      <c r="B4" s="244">
        <v>880</v>
      </c>
      <c r="C4" s="245"/>
    </row>
    <row r="5" spans="1:9" x14ac:dyDescent="0.25">
      <c r="A5" s="137" t="s">
        <v>244</v>
      </c>
      <c r="B5" s="244">
        <v>412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121</v>
      </c>
      <c r="C7" s="245"/>
    </row>
    <row r="8" spans="1:9" x14ac:dyDescent="0.25">
      <c r="A8" s="137" t="s">
        <v>14</v>
      </c>
      <c r="B8" s="244">
        <v>26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132D-CEC8-4BC0-B3A3-73446D208C15}">
  <dimension ref="A1:I63"/>
  <sheetViews>
    <sheetView workbookViewId="0">
      <selection activeCell="B7" sqref="B7:C7"/>
    </sheetView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197</v>
      </c>
      <c r="C1" s="241"/>
    </row>
    <row r="2" spans="1:9" x14ac:dyDescent="0.25">
      <c r="A2" s="138" t="s">
        <v>246</v>
      </c>
      <c r="B2" s="242" t="s">
        <v>117</v>
      </c>
      <c r="C2" s="243"/>
    </row>
    <row r="3" spans="1:9" x14ac:dyDescent="0.25">
      <c r="A3" s="137" t="s">
        <v>245</v>
      </c>
      <c r="B3" s="244" t="s">
        <v>119</v>
      </c>
      <c r="C3" s="245"/>
    </row>
    <row r="4" spans="1:9" x14ac:dyDescent="0.25">
      <c r="A4" s="137" t="s">
        <v>174</v>
      </c>
      <c r="B4" s="244">
        <v>150</v>
      </c>
      <c r="C4" s="245"/>
    </row>
    <row r="5" spans="1:9" x14ac:dyDescent="0.25">
      <c r="A5" s="137" t="s">
        <v>244</v>
      </c>
      <c r="B5" s="244">
        <v>100</v>
      </c>
      <c r="C5" s="245"/>
    </row>
    <row r="6" spans="1:9" x14ac:dyDescent="0.25">
      <c r="A6" s="137" t="s">
        <v>243</v>
      </c>
      <c r="B6" s="244" t="s">
        <v>25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6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C2E8-19CE-49FC-84DB-5BA43F7E5FC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198</v>
      </c>
      <c r="C1" s="241"/>
    </row>
    <row r="2" spans="1:9" x14ac:dyDescent="0.25">
      <c r="A2" s="138" t="s">
        <v>246</v>
      </c>
      <c r="B2" s="242" t="s">
        <v>122</v>
      </c>
      <c r="C2" s="243"/>
    </row>
    <row r="3" spans="1:9" x14ac:dyDescent="0.25">
      <c r="A3" s="137" t="s">
        <v>245</v>
      </c>
      <c r="B3" s="244" t="s">
        <v>124</v>
      </c>
      <c r="C3" s="245"/>
    </row>
    <row r="4" spans="1:9" x14ac:dyDescent="0.25">
      <c r="A4" s="137" t="s">
        <v>174</v>
      </c>
      <c r="B4" s="244">
        <v>574</v>
      </c>
      <c r="C4" s="245"/>
    </row>
    <row r="5" spans="1:9" x14ac:dyDescent="0.25">
      <c r="A5" s="137" t="s">
        <v>244</v>
      </c>
      <c r="B5" s="244">
        <v>194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9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A0D6-CD5E-40CD-96EB-95AACAC4843C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199</v>
      </c>
      <c r="C1" s="241"/>
    </row>
    <row r="2" spans="1:9" x14ac:dyDescent="0.25">
      <c r="A2" s="138" t="s">
        <v>246</v>
      </c>
      <c r="B2" s="242" t="s">
        <v>126</v>
      </c>
      <c r="C2" s="243"/>
    </row>
    <row r="3" spans="1:9" x14ac:dyDescent="0.25">
      <c r="A3" s="137" t="s">
        <v>245</v>
      </c>
      <c r="B3" s="244" t="s">
        <v>124</v>
      </c>
      <c r="C3" s="245"/>
    </row>
    <row r="4" spans="1:9" x14ac:dyDescent="0.25">
      <c r="A4" s="137" t="s">
        <v>174</v>
      </c>
      <c r="B4" s="244">
        <v>983</v>
      </c>
      <c r="C4" s="245"/>
    </row>
    <row r="5" spans="1:9" x14ac:dyDescent="0.25">
      <c r="A5" s="137" t="s">
        <v>244</v>
      </c>
      <c r="B5" s="244">
        <v>272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146</v>
      </c>
      <c r="C7" s="245"/>
    </row>
    <row r="8" spans="1:9" x14ac:dyDescent="0.25">
      <c r="A8" s="137" t="s">
        <v>14</v>
      </c>
      <c r="B8" s="244">
        <v>21</v>
      </c>
      <c r="C8" s="245"/>
    </row>
    <row r="9" spans="1:9" ht="26.25" x14ac:dyDescent="0.25">
      <c r="A9" s="136" t="s">
        <v>242</v>
      </c>
      <c r="B9" s="246" t="s">
        <v>26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97D4-E007-4302-A0EC-E0DD7C1CC0D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200</v>
      </c>
      <c r="C1" s="241"/>
    </row>
    <row r="2" spans="1:9" x14ac:dyDescent="0.25">
      <c r="A2" s="138" t="s">
        <v>246</v>
      </c>
      <c r="B2" s="242" t="s">
        <v>129</v>
      </c>
      <c r="C2" s="243"/>
    </row>
    <row r="3" spans="1:9" x14ac:dyDescent="0.25">
      <c r="A3" s="137" t="s">
        <v>245</v>
      </c>
      <c r="B3" s="244" t="s">
        <v>124</v>
      </c>
      <c r="C3" s="245"/>
    </row>
    <row r="4" spans="1:9" x14ac:dyDescent="0.25">
      <c r="A4" s="137" t="s">
        <v>174</v>
      </c>
      <c r="B4" s="244">
        <v>416</v>
      </c>
      <c r="C4" s="245"/>
    </row>
    <row r="5" spans="1:9" x14ac:dyDescent="0.25">
      <c r="A5" s="137" t="s">
        <v>244</v>
      </c>
      <c r="B5" s="244">
        <v>97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39</v>
      </c>
      <c r="C7" s="245"/>
    </row>
    <row r="8" spans="1:9" x14ac:dyDescent="0.25">
      <c r="A8" s="137" t="s">
        <v>14</v>
      </c>
      <c r="B8" s="244" t="s">
        <v>131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C750-03B0-446C-BDF1-2BF9A660197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176</v>
      </c>
      <c r="C1" s="241"/>
    </row>
    <row r="2" spans="1:9" x14ac:dyDescent="0.25">
      <c r="A2" s="138" t="s">
        <v>246</v>
      </c>
      <c r="B2" s="242" t="s">
        <v>36</v>
      </c>
      <c r="C2" s="243"/>
    </row>
    <row r="3" spans="1:9" x14ac:dyDescent="0.25">
      <c r="A3" s="137" t="s">
        <v>245</v>
      </c>
      <c r="B3" s="244" t="s">
        <v>38</v>
      </c>
      <c r="C3" s="245"/>
    </row>
    <row r="4" spans="1:9" x14ac:dyDescent="0.25">
      <c r="A4" s="137" t="s">
        <v>174</v>
      </c>
      <c r="B4" s="244">
        <v>4563</v>
      </c>
      <c r="C4" s="245"/>
    </row>
    <row r="5" spans="1:9" x14ac:dyDescent="0.25">
      <c r="A5" s="137" t="s">
        <v>244</v>
      </c>
      <c r="B5" s="244">
        <v>1202</v>
      </c>
      <c r="C5" s="245"/>
    </row>
    <row r="6" spans="1:9" x14ac:dyDescent="0.25">
      <c r="A6" s="137" t="s">
        <v>243</v>
      </c>
      <c r="B6" s="244" t="s">
        <v>27</v>
      </c>
      <c r="C6" s="245"/>
    </row>
    <row r="7" spans="1:9" x14ac:dyDescent="0.25">
      <c r="A7" s="137" t="s">
        <v>11</v>
      </c>
      <c r="B7" s="244">
        <v>388</v>
      </c>
      <c r="C7" s="245"/>
    </row>
    <row r="8" spans="1:9" x14ac:dyDescent="0.25">
      <c r="A8" s="137" t="s">
        <v>14</v>
      </c>
      <c r="B8" s="244">
        <v>76</v>
      </c>
      <c r="C8" s="245"/>
    </row>
    <row r="9" spans="1:9" ht="26.25" x14ac:dyDescent="0.25">
      <c r="A9" s="136" t="s">
        <v>242</v>
      </c>
      <c r="B9" s="246" t="s">
        <v>26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C10F-6F84-4C17-A521-F1A731559A5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201</v>
      </c>
      <c r="C1" s="241"/>
    </row>
    <row r="2" spans="1:9" x14ac:dyDescent="0.25">
      <c r="A2" s="138" t="s">
        <v>246</v>
      </c>
      <c r="B2" s="242" t="s">
        <v>134</v>
      </c>
      <c r="C2" s="243"/>
    </row>
    <row r="3" spans="1:9" x14ac:dyDescent="0.25">
      <c r="A3" s="137" t="s">
        <v>245</v>
      </c>
      <c r="B3" s="244" t="s">
        <v>124</v>
      </c>
      <c r="C3" s="245"/>
    </row>
    <row r="4" spans="1:9" x14ac:dyDescent="0.25">
      <c r="A4" s="137" t="s">
        <v>174</v>
      </c>
      <c r="B4" s="244">
        <v>150</v>
      </c>
      <c r="C4" s="245"/>
    </row>
    <row r="5" spans="1:9" x14ac:dyDescent="0.25">
      <c r="A5" s="137" t="s">
        <v>244</v>
      </c>
      <c r="B5" s="244">
        <v>83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7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3871-9501-4B41-BE02-04CBDC9F6DD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202</v>
      </c>
      <c r="C1" s="241"/>
    </row>
    <row r="2" spans="1:9" x14ac:dyDescent="0.25">
      <c r="A2" s="138" t="s">
        <v>246</v>
      </c>
      <c r="B2" s="242" t="s">
        <v>137</v>
      </c>
      <c r="C2" s="243"/>
    </row>
    <row r="3" spans="1:9" x14ac:dyDescent="0.25">
      <c r="A3" s="137" t="s">
        <v>245</v>
      </c>
      <c r="B3" s="244" t="s">
        <v>124</v>
      </c>
      <c r="C3" s="245"/>
    </row>
    <row r="4" spans="1:9" x14ac:dyDescent="0.25">
      <c r="A4" s="137" t="s">
        <v>174</v>
      </c>
      <c r="B4" s="244">
        <v>327</v>
      </c>
      <c r="C4" s="245"/>
    </row>
    <row r="5" spans="1:9" x14ac:dyDescent="0.25">
      <c r="A5" s="137" t="s">
        <v>244</v>
      </c>
      <c r="B5" s="244">
        <v>115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>
        <v>32</v>
      </c>
      <c r="C7" s="245"/>
    </row>
    <row r="8" spans="1:9" x14ac:dyDescent="0.25">
      <c r="A8" s="137" t="s">
        <v>14</v>
      </c>
      <c r="B8" s="244">
        <v>7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98E9-C031-4456-BEA8-24D8158DDED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>
        <v>940100</v>
      </c>
      <c r="C1" s="241"/>
    </row>
    <row r="2" spans="1:9" x14ac:dyDescent="0.25">
      <c r="A2" s="138" t="s">
        <v>246</v>
      </c>
      <c r="B2" s="242" t="s">
        <v>279</v>
      </c>
      <c r="C2" s="243"/>
    </row>
    <row r="3" spans="1:9" x14ac:dyDescent="0.25">
      <c r="A3" s="137" t="s">
        <v>245</v>
      </c>
      <c r="B3" s="244" t="s">
        <v>58</v>
      </c>
      <c r="C3" s="245"/>
    </row>
    <row r="4" spans="1:9" x14ac:dyDescent="0.25">
      <c r="A4" s="137" t="s">
        <v>174</v>
      </c>
      <c r="B4" s="244">
        <v>226</v>
      </c>
      <c r="C4" s="245"/>
    </row>
    <row r="5" spans="1:9" x14ac:dyDescent="0.25">
      <c r="A5" s="137" t="s">
        <v>244</v>
      </c>
      <c r="B5" s="244" t="s">
        <v>281</v>
      </c>
      <c r="C5" s="245"/>
    </row>
    <row r="6" spans="1:9" x14ac:dyDescent="0.25">
      <c r="A6" s="137" t="s">
        <v>243</v>
      </c>
      <c r="B6" s="244" t="s">
        <v>21</v>
      </c>
      <c r="C6" s="245"/>
    </row>
    <row r="7" spans="1:9" x14ac:dyDescent="0.25">
      <c r="A7" s="137" t="s">
        <v>11</v>
      </c>
      <c r="B7" s="244" t="s">
        <v>281</v>
      </c>
      <c r="C7" s="245"/>
    </row>
    <row r="8" spans="1:9" x14ac:dyDescent="0.25">
      <c r="A8" s="137" t="s">
        <v>14</v>
      </c>
      <c r="B8" s="244">
        <v>3</v>
      </c>
      <c r="C8" s="245"/>
    </row>
    <row r="9" spans="1:9" ht="26.25" x14ac:dyDescent="0.25">
      <c r="A9" s="136" t="s">
        <v>242</v>
      </c>
      <c r="B9" s="246" t="s">
        <v>26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FAB5-D4CF-43E0-8D4B-7B260387530C}">
  <dimension ref="B1:F34"/>
  <sheetViews>
    <sheetView workbookViewId="0">
      <selection activeCell="C3" sqref="C3:C33"/>
    </sheetView>
  </sheetViews>
  <sheetFormatPr defaultRowHeight="15" x14ac:dyDescent="0.25"/>
  <cols>
    <col min="2" max="2" width="18.85546875" customWidth="1"/>
    <col min="3" max="3" width="17.140625" bestFit="1" customWidth="1"/>
    <col min="4" max="4" width="29.140625" bestFit="1" customWidth="1"/>
    <col min="5" max="5" width="36.85546875" customWidth="1"/>
    <col min="6" max="6" width="21.42578125" customWidth="1"/>
    <col min="7" max="7" width="22.7109375" customWidth="1"/>
  </cols>
  <sheetData>
    <row r="1" spans="2:6" ht="15.75" thickBot="1" x14ac:dyDescent="0.3">
      <c r="E1" s="265" t="s">
        <v>247</v>
      </c>
      <c r="F1" s="266"/>
    </row>
    <row r="2" spans="2:6" x14ac:dyDescent="0.25">
      <c r="B2" s="168" t="s">
        <v>3</v>
      </c>
      <c r="C2" s="169" t="s">
        <v>245</v>
      </c>
      <c r="D2" s="169" t="s">
        <v>246</v>
      </c>
      <c r="E2" s="169" t="s">
        <v>248</v>
      </c>
      <c r="F2" s="170" t="s">
        <v>249</v>
      </c>
    </row>
    <row r="3" spans="2:6" x14ac:dyDescent="0.25">
      <c r="B3" s="140" t="str">
        <f>'AML, Stationsstraat 5'!B1</f>
        <v>760700</v>
      </c>
      <c r="C3" s="167" t="str">
        <f>'AML, Stationsstraat 5'!B3</f>
        <v>ALMELO</v>
      </c>
      <c r="D3" s="167" t="str">
        <f>'AML, Stationsstraat 5'!B2</f>
        <v>Stationsstraat 5</v>
      </c>
      <c r="E3" s="167">
        <f>'AML, Stationsstraat 5'!G63</f>
        <v>0</v>
      </c>
      <c r="F3" s="171">
        <f>'AML, Stationsstraat 5'!I63</f>
        <v>0</v>
      </c>
    </row>
    <row r="4" spans="2:6" x14ac:dyDescent="0.25">
      <c r="B4" s="140" t="str">
        <f>'APD, WBC complex'!B1</f>
        <v>731401</v>
      </c>
      <c r="C4" s="167" t="str">
        <f>'APD, WBC complex'!B3</f>
        <v>APELDOORN</v>
      </c>
      <c r="D4" s="167" t="str">
        <f>'APD, WBC complex'!B2</f>
        <v>John F. Kennedylaan 8</v>
      </c>
      <c r="E4" s="167">
        <f>'APD, WBC complex'!G63</f>
        <v>0</v>
      </c>
      <c r="F4" s="171">
        <f>'APD, WBC complex'!I63</f>
        <v>0</v>
      </c>
    </row>
    <row r="5" spans="2:6" x14ac:dyDescent="0.25">
      <c r="B5" s="140" t="str">
        <f>'APD, Quintax complex'!B1</f>
        <v>733400</v>
      </c>
      <c r="C5" s="167" t="str">
        <f>'APD, Quintax complex'!B3</f>
        <v>APELDOORN</v>
      </c>
      <c r="D5" s="167" t="str">
        <f>'APD, Quintax complex'!B2</f>
        <v>Laan van Westenenk 490</v>
      </c>
      <c r="E5" s="167">
        <f>'APD, Quintax complex'!G63</f>
        <v>0</v>
      </c>
      <c r="F5" s="171">
        <f>'APD, Quintax complex'!I63</f>
        <v>0</v>
      </c>
    </row>
    <row r="6" spans="2:6" x14ac:dyDescent="0.25">
      <c r="B6" s="198">
        <f>'APD, Marowijne 32-34'!$B$1</f>
        <v>733300</v>
      </c>
      <c r="C6" s="167" t="str">
        <f>'APD, Marowijne 32-34'!$B$3</f>
        <v>APELDOORN</v>
      </c>
      <c r="D6" s="167" t="str">
        <f>'APD, Marowijne 32-34'!$B$2</f>
        <v>Marowijne 32-34</v>
      </c>
      <c r="E6" s="167">
        <f>'APD, Marowijne 32-34'!$G$63</f>
        <v>0</v>
      </c>
      <c r="F6" s="171">
        <f>'APD, Marowijne 32-34'!$I$63</f>
        <v>0</v>
      </c>
    </row>
    <row r="7" spans="2:6" x14ac:dyDescent="0.25">
      <c r="B7" s="140" t="str">
        <f>'APD, Stadhoudersmolenw 53'!B1</f>
        <v>731700</v>
      </c>
      <c r="C7" s="167" t="str">
        <f>'APD, Stadhoudersmolenw 53'!B3</f>
        <v>APELDOORN</v>
      </c>
      <c r="D7" s="167" t="str">
        <f>'APD, Stadhoudersmolenw 53'!B2</f>
        <v>Stadhoudersmolenweg 53</v>
      </c>
      <c r="E7" s="167">
        <f>'APD, Stadhoudersmolenw 53'!G63</f>
        <v>0</v>
      </c>
      <c r="F7" s="171">
        <f>'APD, Stadhoudersmolenw 53'!I63</f>
        <v>0</v>
      </c>
    </row>
    <row r="8" spans="2:6" x14ac:dyDescent="0.25">
      <c r="B8" s="140" t="str">
        <f>'APD, Stationsplein 50'!B1</f>
        <v>731102</v>
      </c>
      <c r="C8" s="167" t="str">
        <f>'APD, Stationsplein 50'!B3</f>
        <v>APELDOORN</v>
      </c>
      <c r="D8" s="167" t="str">
        <f>'APD, Stationsplein 50'!B2</f>
        <v>Stationsplein 50</v>
      </c>
      <c r="E8" s="167">
        <f>'APD, Stationsplein 50'!G63</f>
        <v>0</v>
      </c>
      <c r="F8" s="171">
        <f>'APD, Stationsplein 50'!I63</f>
        <v>0</v>
      </c>
    </row>
    <row r="9" spans="2:6" x14ac:dyDescent="0.25">
      <c r="B9" s="140" t="str">
        <f>'APD, Tweelingenlaan 62'!B1</f>
        <v>732400</v>
      </c>
      <c r="C9" s="167" t="str">
        <f>'APD, Tweelingenlaan 62'!B3</f>
        <v>APELDOORN</v>
      </c>
      <c r="D9" s="167" t="str">
        <f>'APD, Tweelingenlaan 62'!B2</f>
        <v>Tweelingenlaan 62</v>
      </c>
      <c r="E9" s="167">
        <f>'APD, Tweelingenlaan 62'!G63</f>
        <v>0</v>
      </c>
      <c r="F9" s="171">
        <f>'APD, Tweelingenlaan 62'!I63</f>
        <v>0</v>
      </c>
    </row>
    <row r="10" spans="2:6" x14ac:dyDescent="0.25">
      <c r="B10" s="140" t="str">
        <f>'ASN, Mandemaat 1'!B1</f>
        <v>940501</v>
      </c>
      <c r="C10" s="167" t="str">
        <f>'ASN, Mandemaat 1'!B3</f>
        <v>ASSEN</v>
      </c>
      <c r="D10" s="167" t="str">
        <f>'ASN, Mandemaat 1'!B2</f>
        <v>Mandemaat 1</v>
      </c>
      <c r="E10" s="167">
        <f>'ASN, Mandemaat 1'!G63</f>
        <v>0</v>
      </c>
      <c r="F10" s="171">
        <f>'ASN, Mandemaat 1'!I63</f>
        <v>0</v>
      </c>
    </row>
    <row r="11" spans="2:6" x14ac:dyDescent="0.25">
      <c r="B11" s="140" t="str">
        <f>'ASN, Weverstraat 8'!B1</f>
        <v>940301</v>
      </c>
      <c r="C11" s="167" t="str">
        <f>'ASN, Weverstraat 8'!B3</f>
        <v>ASSEN</v>
      </c>
      <c r="D11" s="167" t="str">
        <f>'ASN, Weverstraat 8'!B2</f>
        <v>Weverstraat 9</v>
      </c>
      <c r="E11" s="167">
        <f>'ASN, Weverstraat 8'!G63</f>
        <v>0</v>
      </c>
      <c r="F11" s="171">
        <f>'ASN, Weverstraat 8'!I63</f>
        <v>0</v>
      </c>
    </row>
    <row r="12" spans="2:6" x14ac:dyDescent="0.25">
      <c r="B12" s="140" t="str">
        <f>'DL, De Poppe 8'!B1</f>
        <v>758700</v>
      </c>
      <c r="C12" s="167" t="str">
        <f>'DL, De Poppe 8'!B3</f>
        <v>DE LUTTE</v>
      </c>
      <c r="D12" s="167" t="str">
        <f>'DL, De Poppe 8'!B2</f>
        <v>De Poppe 8</v>
      </c>
      <c r="E12" s="167">
        <f>'DL, De Poppe 8'!G63</f>
        <v>0</v>
      </c>
      <c r="F12" s="171">
        <f>'DL, De Poppe 8'!I63</f>
        <v>0</v>
      </c>
    </row>
    <row r="13" spans="2:6" x14ac:dyDescent="0.25">
      <c r="B13" s="140" t="str">
        <f>'EEM, Borkumweg 6'!B1</f>
        <v>997900</v>
      </c>
      <c r="C13" s="167" t="str">
        <f>'EEM, Borkumweg 6'!B3</f>
        <v>EEMSHAVEN</v>
      </c>
      <c r="D13" s="167" t="str">
        <f>'EEM, Borkumweg 6'!B2</f>
        <v>Borkumweg 6</v>
      </c>
      <c r="E13" s="167">
        <f>'EEM, Borkumweg 6'!G63</f>
        <v>0</v>
      </c>
      <c r="F13" s="171">
        <f>'EEM, Borkumweg 6'!I63</f>
        <v>0</v>
      </c>
    </row>
    <row r="14" spans="2:6" x14ac:dyDescent="0.25">
      <c r="B14" s="140" t="str">
        <f>'EMN, Bendienplein 5'!B1</f>
        <v>781500</v>
      </c>
      <c r="C14" s="167" t="str">
        <f>'EMN, Bendienplein 5'!B3</f>
        <v>EMMEN</v>
      </c>
      <c r="D14" s="167" t="str">
        <f>'EMN, Bendienplein 5'!B2</f>
        <v>Bendienplein 5</v>
      </c>
      <c r="E14" s="167">
        <f>'EMN, Bendienplein 5'!G63</f>
        <v>0</v>
      </c>
      <c r="F14" s="171">
        <f>'EMN, Bendienplein 5'!I63</f>
        <v>0</v>
      </c>
    </row>
    <row r="15" spans="2:6" x14ac:dyDescent="0.25">
      <c r="B15" s="140" t="str">
        <f>'EMN, Bendienplein 7'!B1</f>
        <v>781501</v>
      </c>
      <c r="C15" s="167" t="str">
        <f>'EMN, Bendienplein 7'!B3</f>
        <v>EMMEN</v>
      </c>
      <c r="D15" s="167" t="str">
        <f>'EMN, Bendienplein 7'!B2</f>
        <v>Bendienplein 7</v>
      </c>
      <c r="E15" s="167">
        <f>'EMN, Bendienplein 7'!G63</f>
        <v>0</v>
      </c>
      <c r="F15" s="171">
        <f>'EMN, Bendienplein 7'!I63</f>
        <v>0</v>
      </c>
    </row>
    <row r="16" spans="2:6" x14ac:dyDescent="0.25">
      <c r="B16" s="140" t="str">
        <f>'EMN, Verlengde Spoorstraat 2'!B1</f>
        <v>781102</v>
      </c>
      <c r="C16" s="167" t="str">
        <f>'EMN, Verlengde Spoorstraat 2'!B3</f>
        <v>EMMEN</v>
      </c>
      <c r="D16" s="167" t="str">
        <f>'EMN, Verlengde Spoorstraat 2'!B2</f>
        <v>Verlengde Spoorstraat 2</v>
      </c>
      <c r="E16" s="167">
        <f>'EMN, Verlengde Spoorstraat 2'!G63</f>
        <v>0</v>
      </c>
      <c r="F16" s="171">
        <f>'EMN, Verlengde Spoorstraat 2'!I63</f>
        <v>0</v>
      </c>
    </row>
    <row r="17" spans="2:6" x14ac:dyDescent="0.25">
      <c r="B17" s="140" t="str">
        <f>'ES, Hengelosestraat 75'!B1</f>
        <v>751400</v>
      </c>
      <c r="C17" s="167" t="str">
        <f>'ES, Hengelosestraat 75'!B3</f>
        <v>ENSCHEDE</v>
      </c>
      <c r="D17" s="167" t="str">
        <f>'ES, Hengelosestraat 75'!B2</f>
        <v>Hengelosestraat 75</v>
      </c>
      <c r="E17" s="167">
        <f>'ES, Hengelosestraat 75'!G63</f>
        <v>0</v>
      </c>
      <c r="F17" s="171">
        <f>'ES, Hengelosestraat 75'!I63</f>
        <v>0</v>
      </c>
    </row>
    <row r="18" spans="2:6" x14ac:dyDescent="0.25">
      <c r="B18" s="140" t="str">
        <f>'GRO, Cascadeplein 10'!B1</f>
        <v>972601</v>
      </c>
      <c r="C18" s="167" t="str">
        <f>'GRO, Cascadeplein 10'!B3</f>
        <v>GRONINGEN</v>
      </c>
      <c r="D18" s="167" t="str">
        <f>'GRO, Cascadeplein 10'!B2</f>
        <v>Cascadeplein 10</v>
      </c>
      <c r="E18" s="167">
        <f>'GRO, Cascadeplein 10'!G63</f>
        <v>0</v>
      </c>
      <c r="F18" s="171">
        <f>'GRO, Cascadeplein 10'!I63</f>
        <v>0</v>
      </c>
    </row>
    <row r="19" spans="2:6" x14ac:dyDescent="0.25">
      <c r="B19" s="140" t="str">
        <f>'GRO, Cascadeplein 5'!B1</f>
        <v>972603</v>
      </c>
      <c r="C19" s="167" t="str">
        <f>'GRO, Cascadeplein 5'!B3</f>
        <v>GRONINGEN</v>
      </c>
      <c r="D19" s="167" t="str">
        <f>'GRO, Cascadeplein 5'!B2</f>
        <v>Cascadeplein 5</v>
      </c>
      <c r="E19" s="167">
        <f>'GRO, Cascadeplein 5'!G63</f>
        <v>0</v>
      </c>
      <c r="F19" s="171">
        <f>'GRO, Cascadeplein 5'!I63</f>
        <v>0</v>
      </c>
    </row>
    <row r="20" spans="2:6" x14ac:dyDescent="0.25">
      <c r="B20" s="140" t="str">
        <f>'GRO, Eemsgolaan 7'!B1</f>
        <v>972700</v>
      </c>
      <c r="C20" s="167" t="str">
        <f>'GRO, Eemsgolaan 7'!B3</f>
        <v>GRONINGEN</v>
      </c>
      <c r="D20" s="167" t="str">
        <f>'GRO, Eemsgolaan 7'!B2</f>
        <v>Eemsgolaan 7</v>
      </c>
      <c r="E20" s="167">
        <f>'GRO, Eemsgolaan 7'!G63</f>
        <v>0</v>
      </c>
      <c r="F20" s="171">
        <f>'GRO, Eemsgolaan 7'!I63</f>
        <v>0</v>
      </c>
    </row>
    <row r="21" spans="2:6" x14ac:dyDescent="0.25">
      <c r="B21" s="140" t="str">
        <f>'GRO, Emmasingel 1'!B1</f>
        <v>972602</v>
      </c>
      <c r="C21" s="167" t="str">
        <f>'GRO, Emmasingel 1'!B3</f>
        <v>GRONINGEN</v>
      </c>
      <c r="D21" s="167" t="str">
        <f>'GRO, Emmasingel 1'!B2</f>
        <v>Emmasingel 1</v>
      </c>
      <c r="E21" s="167">
        <f>'GRO, Emmasingel 1'!G63</f>
        <v>0</v>
      </c>
      <c r="F21" s="171">
        <f>'GRO, Emmasingel 1'!I63</f>
        <v>0</v>
      </c>
    </row>
    <row r="22" spans="2:6" x14ac:dyDescent="0.25">
      <c r="B22" s="140" t="str">
        <f>'GRO, Leonard Springerlaan 31 '!B1</f>
        <v>972701</v>
      </c>
      <c r="C22" s="167" t="str">
        <f>'GRO, Leonard Springerlaan 31 '!B3</f>
        <v>GRONINGEN</v>
      </c>
      <c r="D22" s="167" t="str">
        <f>'GRO, Leonard Springerlaan 31 '!B2</f>
        <v>Leonard Springerlaan 31</v>
      </c>
      <c r="E22" s="167">
        <f>'GRO, Leonard Springerlaan 31 '!G63</f>
        <v>0</v>
      </c>
      <c r="F22" s="171">
        <f>'GRO, Leonard Springerlaan 31 '!I63</f>
        <v>0</v>
      </c>
    </row>
    <row r="23" spans="2:6" x14ac:dyDescent="0.25">
      <c r="B23" s="140" t="str">
        <f>'GRO, Stationsweg 4'!B1</f>
        <v>972604</v>
      </c>
      <c r="C23" s="167" t="str">
        <f>'GRO, Stationsweg 4'!B3</f>
        <v>GRONINGEN</v>
      </c>
      <c r="D23" s="167" t="str">
        <f>'GRO, Stationsweg 4'!B2</f>
        <v>Stationsweg 4</v>
      </c>
      <c r="E23" s="167">
        <f>'GRO, Stationsweg 4'!G63</f>
        <v>0</v>
      </c>
      <c r="F23" s="171">
        <f>'GRO, Stationsweg 4'!I63</f>
        <v>0</v>
      </c>
    </row>
    <row r="24" spans="2:6" x14ac:dyDescent="0.25">
      <c r="B24" s="140" t="str">
        <f>'HGL, Enschedesestraat 120-122'!B1</f>
        <v>755200</v>
      </c>
      <c r="C24" s="167" t="str">
        <f>'HGL, Enschedesestraat 120-122'!B3</f>
        <v>HENGELO</v>
      </c>
      <c r="D24" s="167" t="str">
        <f>'HGL, Enschedesestraat 120-122'!B2</f>
        <v>Enschedesestraat 120-122</v>
      </c>
      <c r="E24" s="167">
        <f>'HGL, Enschedesestraat 120-122'!G63</f>
        <v>0</v>
      </c>
      <c r="F24" s="171">
        <f>'HGL, Enschedesestraat 120-122'!I63</f>
        <v>0</v>
      </c>
    </row>
    <row r="25" spans="2:6" x14ac:dyDescent="0.25">
      <c r="B25" s="140" t="str">
        <f>'HGZ, Techniekweg 1 '!B1</f>
        <v>960100</v>
      </c>
      <c r="C25" s="167" t="str">
        <f>'HGZ, Techniekweg 1 '!B3</f>
        <v>HOOGEZAND</v>
      </c>
      <c r="D25" s="167" t="str">
        <f>'HGZ, Techniekweg 1 '!B2</f>
        <v>Techniekweg 1</v>
      </c>
      <c r="E25" s="167">
        <f>'HGZ, Techniekweg 1 '!G63</f>
        <v>0</v>
      </c>
      <c r="F25" s="171">
        <f>'HGZ, Techniekweg 1 '!I63</f>
        <v>0</v>
      </c>
    </row>
    <row r="26" spans="2:6" x14ac:dyDescent="0.25">
      <c r="B26" s="140" t="str">
        <f>'LW, Tesselschadestraat 140'!B1</f>
        <v>891302</v>
      </c>
      <c r="C26" s="167" t="str">
        <f>'LW, Tesselschadestraat 140'!B3</f>
        <v>LEEUWARDEN</v>
      </c>
      <c r="D26" s="167" t="str">
        <f>'LW, Tesselschadestraat 140'!B2</f>
        <v>Tesselschadestraat 140</v>
      </c>
      <c r="E26" s="167">
        <f>'LW, Tesselschadestraat 140'!G63</f>
        <v>0</v>
      </c>
      <c r="F26" s="171">
        <f>'LW, Tesselschadestraat 140'!I63</f>
        <v>0</v>
      </c>
    </row>
    <row r="27" spans="2:6" x14ac:dyDescent="0.25">
      <c r="B27" s="140" t="str">
        <f>'WS, Transportbaan 12'!B1</f>
        <v>967200</v>
      </c>
      <c r="C27" s="167" t="str">
        <f>'WS, Transportbaan 12'!B3</f>
        <v>WINSCHOTEN</v>
      </c>
      <c r="D27" s="167" t="str">
        <f>'WS, Transportbaan 12'!B2</f>
        <v>Transportbaan 12</v>
      </c>
      <c r="E27" s="167">
        <f>'WS, Transportbaan 12'!G63</f>
        <v>0</v>
      </c>
      <c r="F27" s="171">
        <f>'WS, Transportbaan 12'!I63</f>
        <v>0</v>
      </c>
    </row>
    <row r="28" spans="2:6" x14ac:dyDescent="0.25">
      <c r="B28" s="140" t="str">
        <f>'ZL, Burgerm. Drijbersingel 27'!B1</f>
        <v>802100</v>
      </c>
      <c r="C28" s="167" t="str">
        <f>'ZL, Burgerm. Drijbersingel 27'!B3</f>
        <v>ZWOLLE</v>
      </c>
      <c r="D28" s="167" t="str">
        <f>'ZL, Burgerm. Drijbersingel 27'!B2</f>
        <v>Burgermeester Drijbersingel 27</v>
      </c>
      <c r="E28" s="167">
        <f>'ZL, Burgerm. Drijbersingel 27'!G63</f>
        <v>0</v>
      </c>
      <c r="F28" s="171">
        <f>'ZL, Burgerm. Drijbersingel 27'!I63</f>
        <v>0</v>
      </c>
    </row>
    <row r="29" spans="2:6" x14ac:dyDescent="0.25">
      <c r="B29" s="140" t="str">
        <f>'ZL, Hanzelaan 310'!B1</f>
        <v>801700</v>
      </c>
      <c r="C29" s="167" t="str">
        <f>'ZL, Hanzelaan 310'!B3</f>
        <v>ZWOLLE</v>
      </c>
      <c r="D29" s="167" t="str">
        <f>'ZL, Hanzelaan 310'!B2</f>
        <v>Hanzelaan 310</v>
      </c>
      <c r="E29" s="167">
        <f>'ZL, Hanzelaan 310'!G63</f>
        <v>0</v>
      </c>
      <c r="F29" s="171">
        <f>'ZL, Hanzelaan 310'!I63</f>
        <v>0</v>
      </c>
    </row>
    <row r="30" spans="2:6" x14ac:dyDescent="0.25">
      <c r="B30" s="140" t="str">
        <f>'ZL, Lübeckplein 34'!B1</f>
        <v>801704</v>
      </c>
      <c r="C30" s="167" t="str">
        <f>'ZL, Lübeckplein 34'!B3</f>
        <v>ZWOLLE</v>
      </c>
      <c r="D30" s="167" t="str">
        <f>'ZL, Lübeckplein 34'!B2</f>
        <v>Lübeckplein  34</v>
      </c>
      <c r="E30" s="167">
        <f>'ZL, Lübeckplein 34'!G63</f>
        <v>0</v>
      </c>
      <c r="F30" s="171">
        <f>'ZL, Lübeckplein 34'!I63</f>
        <v>0</v>
      </c>
    </row>
    <row r="31" spans="2:6" x14ac:dyDescent="0.25">
      <c r="B31" s="140" t="str">
        <f>'ZL, Noordzeelaan 40-44'!B1</f>
        <v>801701</v>
      </c>
      <c r="C31" s="167" t="str">
        <f>'ZL, Noordzeelaan 40-44'!B3</f>
        <v>ZWOLLE</v>
      </c>
      <c r="D31" s="167" t="str">
        <f>'ZL, Noordzeelaan 40-44'!B2</f>
        <v>Noordzeelaan 40-48</v>
      </c>
      <c r="E31" s="167">
        <f>'ZL, Noordzeelaan 40-44'!G63</f>
        <v>0</v>
      </c>
      <c r="F31" s="171">
        <f>'ZL, Noordzeelaan 40-44'!I63</f>
        <v>0</v>
      </c>
    </row>
    <row r="32" spans="2:6" ht="15.75" thickBot="1" x14ac:dyDescent="0.3">
      <c r="B32" s="141" t="str">
        <f>'ZL, Van Wevelinkhovenstraat 1'!B1</f>
        <v>802101</v>
      </c>
      <c r="C32" s="172" t="str">
        <f>'ZL, Van Wevelinkhovenstraat 1'!B3</f>
        <v>ZWOLLE</v>
      </c>
      <c r="D32" s="172" t="str">
        <f>'ZL, Van Wevelinkhovenstraat 1'!B2</f>
        <v>Van Wevelinkhovenstraat 1</v>
      </c>
      <c r="E32" s="172">
        <f>'ZL, Van Wevelinkhovenstraat 1'!G63</f>
        <v>0</v>
      </c>
      <c r="F32" s="173">
        <f>'ZL, Van Wevelinkhovenstraat 1'!I63</f>
        <v>0</v>
      </c>
    </row>
    <row r="33" spans="2:6" ht="15.75" thickBot="1" x14ac:dyDescent="0.3">
      <c r="B33" s="194">
        <f>'ASN, Overcingellaan 5'!$B$1</f>
        <v>940100</v>
      </c>
      <c r="C33" s="172" t="str">
        <f>'ASN, Overcingellaan 5'!$B$3</f>
        <v>ASSEN</v>
      </c>
      <c r="D33" s="172" t="str">
        <f>'ASN, Overcingellaan 5'!$B$2</f>
        <v>Overcingellaan 5</v>
      </c>
      <c r="E33" s="172">
        <f>'ASN, Overcingellaan 5'!$G$63</f>
        <v>0</v>
      </c>
      <c r="F33" s="173">
        <f>'ASN, Overcingellaan 5'!$I$63</f>
        <v>0</v>
      </c>
    </row>
    <row r="34" spans="2:6" ht="32.25" customHeight="1" thickBot="1" x14ac:dyDescent="0.3">
      <c r="B34" s="262" t="s">
        <v>270</v>
      </c>
      <c r="C34" s="263"/>
      <c r="D34" s="264"/>
      <c r="E34" s="165">
        <f>SUM(E3:E33)</f>
        <v>0</v>
      </c>
      <c r="F34" s="166">
        <f>SUM(F3:F33)</f>
        <v>0</v>
      </c>
    </row>
  </sheetData>
  <mergeCells count="2">
    <mergeCell ref="B34:D34"/>
    <mergeCell ref="E1:F1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38FF-7840-4C9B-8B90-90F063ECA0A3}">
  <dimension ref="A1:BJ64"/>
  <sheetViews>
    <sheetView topLeftCell="R1" zoomScaleNormal="100" workbookViewId="0">
      <selection activeCell="BB51" sqref="BB51:BB53"/>
    </sheetView>
  </sheetViews>
  <sheetFormatPr defaultColWidth="8.7109375" defaultRowHeight="14.25" x14ac:dyDescent="0.2"/>
  <cols>
    <col min="1" max="1" width="18.85546875" style="6" bestFit="1" customWidth="1"/>
    <col min="2" max="2" width="49.7109375" style="6" bestFit="1" customWidth="1"/>
    <col min="3" max="3" width="31.140625" style="6" bestFit="1" customWidth="1"/>
    <col min="4" max="4" width="9.28515625" style="6" bestFit="1" customWidth="1"/>
    <col min="5" max="5" width="41.140625" style="6" customWidth="1"/>
    <col min="6" max="6" width="16.42578125" style="6" customWidth="1"/>
    <col min="7" max="7" width="15.85546875" style="6" customWidth="1"/>
    <col min="8" max="8" width="24" style="6" bestFit="1" customWidth="1"/>
    <col min="9" max="9" width="15.7109375" style="6" customWidth="1"/>
    <col min="10" max="12" width="10.7109375" style="6" customWidth="1"/>
    <col min="13" max="13" width="8.85546875" style="6" bestFit="1" customWidth="1"/>
    <col min="14" max="14" width="15.140625" style="6" customWidth="1"/>
    <col min="15" max="15" width="10.140625" style="6" customWidth="1"/>
    <col min="16" max="48" width="15.7109375" style="6" customWidth="1"/>
    <col min="49" max="49" width="17.42578125" style="6" customWidth="1"/>
    <col min="50" max="50" width="17.5703125" style="6" customWidth="1"/>
    <col min="51" max="53" width="8.7109375" style="6"/>
    <col min="54" max="54" width="39.42578125" style="6" bestFit="1" customWidth="1"/>
    <col min="55" max="55" width="17.42578125" style="6" customWidth="1"/>
    <col min="56" max="56" width="36.7109375" style="6" customWidth="1"/>
    <col min="57" max="57" width="17.28515625" style="6" customWidth="1"/>
    <col min="58" max="58" width="21.28515625" style="6" customWidth="1"/>
    <col min="59" max="59" width="17.42578125" style="6" customWidth="1"/>
    <col min="60" max="60" width="8.7109375" style="6"/>
    <col min="61" max="61" width="11.42578125" style="6" customWidth="1"/>
    <col min="62" max="62" width="12.28515625" style="6" customWidth="1"/>
    <col min="63" max="16384" width="8.7109375" style="6"/>
  </cols>
  <sheetData>
    <row r="1" spans="1:50" ht="20.100000000000001" customHeight="1" x14ac:dyDescent="0.2">
      <c r="A1" s="185"/>
      <c r="B1" s="184"/>
      <c r="C1" s="185"/>
      <c r="D1" s="185"/>
      <c r="E1" s="185"/>
      <c r="H1" s="186"/>
      <c r="I1" s="187"/>
      <c r="L1" s="188"/>
      <c r="M1" s="188"/>
      <c r="O1" s="187"/>
    </row>
    <row r="2" spans="1:50" ht="20.100000000000001" customHeight="1" x14ac:dyDescent="0.2">
      <c r="A2" s="185"/>
      <c r="B2" s="184"/>
      <c r="C2" s="185"/>
      <c r="D2" s="185"/>
      <c r="E2" s="185"/>
      <c r="H2" s="186"/>
      <c r="I2" s="187"/>
      <c r="L2" s="188"/>
      <c r="M2" s="188"/>
      <c r="O2" s="187"/>
    </row>
    <row r="3" spans="1:50" ht="20.100000000000001" customHeight="1" x14ac:dyDescent="0.2">
      <c r="A3" s="185"/>
      <c r="B3" s="184"/>
      <c r="C3" s="185"/>
      <c r="D3" s="185"/>
      <c r="E3" s="185"/>
      <c r="H3" s="186"/>
      <c r="I3" s="187"/>
      <c r="L3" s="188"/>
      <c r="M3" s="188"/>
      <c r="O3" s="187"/>
    </row>
    <row r="4" spans="1:50" ht="50.1" customHeight="1" x14ac:dyDescent="0.2">
      <c r="A4" s="185"/>
      <c r="B4" s="184"/>
      <c r="C4" s="185"/>
      <c r="D4" s="185"/>
      <c r="E4" s="185"/>
      <c r="H4" s="186"/>
      <c r="I4" s="187"/>
      <c r="L4" s="188"/>
      <c r="M4" s="188"/>
      <c r="O4" s="187"/>
      <c r="P4" s="317" t="s">
        <v>0</v>
      </c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</row>
    <row r="5" spans="1:50" s="7" customFormat="1" ht="30" customHeight="1" thickBot="1" x14ac:dyDescent="0.25">
      <c r="A5" s="185"/>
      <c r="B5" s="184"/>
      <c r="C5" s="185"/>
      <c r="D5" s="185"/>
      <c r="E5" s="185"/>
      <c r="F5" s="6"/>
      <c r="G5" s="6"/>
      <c r="H5" s="186"/>
      <c r="I5" s="187"/>
      <c r="J5" s="6"/>
      <c r="K5" s="6"/>
      <c r="L5" s="188"/>
      <c r="M5" s="188"/>
      <c r="N5" s="6"/>
      <c r="O5" s="187"/>
      <c r="P5" s="319" t="s">
        <v>252</v>
      </c>
      <c r="Q5" s="320"/>
      <c r="R5" s="320"/>
      <c r="S5" s="320"/>
      <c r="T5" s="320"/>
      <c r="U5" s="320"/>
      <c r="V5" s="320"/>
      <c r="W5" s="319" t="s">
        <v>253</v>
      </c>
      <c r="X5" s="320"/>
      <c r="Y5" s="320"/>
      <c r="Z5" s="320"/>
      <c r="AA5" s="320"/>
      <c r="AB5" s="320"/>
      <c r="AC5" s="320"/>
      <c r="AD5" s="321" t="s">
        <v>1</v>
      </c>
      <c r="AE5" s="322"/>
      <c r="AF5" s="322"/>
      <c r="AG5" s="322"/>
      <c r="AH5" s="322"/>
      <c r="AI5" s="322"/>
      <c r="AJ5" s="323"/>
      <c r="AK5" s="324" t="s">
        <v>254</v>
      </c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6" t="s">
        <v>255</v>
      </c>
      <c r="AX5" s="326"/>
    </row>
    <row r="6" spans="1:50" s="14" customFormat="1" ht="67.5" x14ac:dyDescent="0.25">
      <c r="A6" s="8" t="s">
        <v>3</v>
      </c>
      <c r="B6" s="8" t="s">
        <v>5</v>
      </c>
      <c r="C6" s="8" t="s">
        <v>6</v>
      </c>
      <c r="D6" s="8" t="s">
        <v>7</v>
      </c>
      <c r="E6" s="8" t="s">
        <v>8</v>
      </c>
      <c r="F6" s="9" t="s">
        <v>174</v>
      </c>
      <c r="G6" s="10" t="s">
        <v>9</v>
      </c>
      <c r="H6" s="8" t="s">
        <v>10</v>
      </c>
      <c r="I6" s="11" t="s">
        <v>11</v>
      </c>
      <c r="J6" s="11" t="s">
        <v>14</v>
      </c>
      <c r="K6" s="11" t="s">
        <v>15</v>
      </c>
      <c r="L6" s="11" t="s">
        <v>16</v>
      </c>
      <c r="M6" s="11" t="s">
        <v>17</v>
      </c>
      <c r="N6" s="12" t="s">
        <v>18</v>
      </c>
      <c r="O6" s="13" t="s">
        <v>19</v>
      </c>
      <c r="P6" s="148" t="s">
        <v>291</v>
      </c>
      <c r="Q6" s="149" t="s">
        <v>256</v>
      </c>
      <c r="R6" s="149" t="s">
        <v>257</v>
      </c>
      <c r="S6" s="199" t="s">
        <v>292</v>
      </c>
      <c r="T6" s="199" t="s">
        <v>293</v>
      </c>
      <c r="U6" s="199" t="s">
        <v>294</v>
      </c>
      <c r="V6" s="150" t="s">
        <v>258</v>
      </c>
      <c r="W6" s="148" t="s">
        <v>291</v>
      </c>
      <c r="X6" s="149" t="s">
        <v>256</v>
      </c>
      <c r="Y6" s="149" t="s">
        <v>257</v>
      </c>
      <c r="Z6" s="199" t="s">
        <v>292</v>
      </c>
      <c r="AA6" s="199" t="s">
        <v>293</v>
      </c>
      <c r="AB6" s="199" t="s">
        <v>294</v>
      </c>
      <c r="AC6" s="150" t="s">
        <v>259</v>
      </c>
      <c r="AD6" s="148" t="s">
        <v>291</v>
      </c>
      <c r="AE6" s="149" t="s">
        <v>256</v>
      </c>
      <c r="AF6" s="149" t="s">
        <v>295</v>
      </c>
      <c r="AG6" s="199" t="s">
        <v>292</v>
      </c>
      <c r="AH6" s="199" t="s">
        <v>293</v>
      </c>
      <c r="AI6" s="199" t="s">
        <v>294</v>
      </c>
      <c r="AJ6" s="150" t="s">
        <v>260</v>
      </c>
      <c r="AK6" s="148" t="s">
        <v>261</v>
      </c>
      <c r="AL6" s="149" t="s">
        <v>262</v>
      </c>
      <c r="AM6" s="150" t="s">
        <v>263</v>
      </c>
      <c r="AN6" s="148" t="s">
        <v>296</v>
      </c>
      <c r="AO6" s="149" t="s">
        <v>262</v>
      </c>
      <c r="AP6" s="150" t="s">
        <v>297</v>
      </c>
      <c r="AQ6" s="148" t="s">
        <v>298</v>
      </c>
      <c r="AR6" s="149" t="s">
        <v>262</v>
      </c>
      <c r="AS6" s="150" t="s">
        <v>299</v>
      </c>
      <c r="AT6" s="148" t="s">
        <v>300</v>
      </c>
      <c r="AU6" s="149" t="s">
        <v>262</v>
      </c>
      <c r="AV6" s="150" t="s">
        <v>299</v>
      </c>
      <c r="AW6" s="148" t="s">
        <v>301</v>
      </c>
      <c r="AX6" s="151" t="s">
        <v>302</v>
      </c>
    </row>
    <row r="7" spans="1:50" s="20" customFormat="1" ht="11.25" x14ac:dyDescent="0.15">
      <c r="A7" s="15">
        <v>760700</v>
      </c>
      <c r="B7" s="16" t="s">
        <v>30</v>
      </c>
      <c r="C7" s="16" t="s">
        <v>31</v>
      </c>
      <c r="D7" s="16" t="s">
        <v>32</v>
      </c>
      <c r="E7" s="16" t="s">
        <v>33</v>
      </c>
      <c r="F7" s="1">
        <v>570</v>
      </c>
      <c r="G7" s="16">
        <v>305</v>
      </c>
      <c r="H7" s="16" t="s">
        <v>27</v>
      </c>
      <c r="I7" s="15">
        <v>93</v>
      </c>
      <c r="J7" s="18">
        <v>14</v>
      </c>
      <c r="K7" s="18" t="s">
        <v>22</v>
      </c>
      <c r="L7" s="18" t="s">
        <v>23</v>
      </c>
      <c r="M7" s="19" t="s">
        <v>24</v>
      </c>
      <c r="N7" s="16" t="s">
        <v>23</v>
      </c>
      <c r="O7" s="15" t="s">
        <v>23</v>
      </c>
      <c r="P7" s="200">
        <v>0</v>
      </c>
      <c r="Q7" s="189">
        <v>0</v>
      </c>
      <c r="R7" s="189">
        <f>P7*Q7</f>
        <v>0</v>
      </c>
      <c r="S7" s="189">
        <v>0</v>
      </c>
      <c r="T7" s="189">
        <v>0</v>
      </c>
      <c r="U7" s="189">
        <v>0</v>
      </c>
      <c r="V7" s="190">
        <f t="shared" ref="V7:V37" si="0">SUM(R7:T7)</f>
        <v>0</v>
      </c>
      <c r="W7" s="200">
        <v>0</v>
      </c>
      <c r="X7" s="189">
        <v>0</v>
      </c>
      <c r="Y7" s="189">
        <f>W7*X7</f>
        <v>0</v>
      </c>
      <c r="Z7" s="189">
        <v>0</v>
      </c>
      <c r="AA7" s="189">
        <v>0</v>
      </c>
      <c r="AB7" s="189">
        <v>0</v>
      </c>
      <c r="AC7" s="190">
        <f t="shared" ref="AC7:AC37" si="1">SUM(Y7:AA7)</f>
        <v>0</v>
      </c>
      <c r="AD7" s="200">
        <v>0</v>
      </c>
      <c r="AE7" s="189">
        <v>0</v>
      </c>
      <c r="AF7" s="189">
        <f>AD7*AE7</f>
        <v>0</v>
      </c>
      <c r="AG7" s="189">
        <v>0</v>
      </c>
      <c r="AH7" s="189">
        <v>0</v>
      </c>
      <c r="AI7" s="189">
        <v>0</v>
      </c>
      <c r="AJ7" s="190">
        <f>SUM(AF7:AG7)</f>
        <v>0</v>
      </c>
      <c r="AK7" s="191">
        <f t="shared" ref="AK7:AK37" si="2">V7+AC7+AJ7</f>
        <v>0</v>
      </c>
      <c r="AL7" s="192">
        <v>0</v>
      </c>
      <c r="AM7" s="190">
        <f>AK7*(1+AL7)</f>
        <v>0</v>
      </c>
      <c r="AN7" s="191">
        <f>S7+Z7+AG7</f>
        <v>0</v>
      </c>
      <c r="AO7" s="192">
        <v>0</v>
      </c>
      <c r="AP7" s="190">
        <f t="shared" ref="AP7:AP37" si="3">AN7*(1+AO7)</f>
        <v>0</v>
      </c>
      <c r="AQ7" s="201">
        <f>T7+AA7+AH7</f>
        <v>0</v>
      </c>
      <c r="AR7" s="192">
        <v>0</v>
      </c>
      <c r="AS7" s="190">
        <f t="shared" ref="AS7:AS37" si="4">AQ7*(1+AR7)</f>
        <v>0</v>
      </c>
      <c r="AT7" s="201">
        <f>U7+AB7+AI7</f>
        <v>0</v>
      </c>
      <c r="AU7" s="192">
        <v>0</v>
      </c>
      <c r="AV7" s="190">
        <f t="shared" ref="AV7:AV37" si="5">AT7*(1+AU7)</f>
        <v>0</v>
      </c>
      <c r="AW7" s="193">
        <f t="shared" ref="AW7:AW37" si="6">AK7+AN7+AT7</f>
        <v>0</v>
      </c>
      <c r="AX7" s="193">
        <f t="shared" ref="AX7:AX37" si="7">AM7+AQ7+AV7</f>
        <v>0</v>
      </c>
    </row>
    <row r="8" spans="1:50" s="20" customFormat="1" ht="22.5" x14ac:dyDescent="0.15">
      <c r="A8" s="21">
        <v>731401</v>
      </c>
      <c r="B8" s="22" t="s">
        <v>35</v>
      </c>
      <c r="C8" s="22" t="s">
        <v>36</v>
      </c>
      <c r="D8" s="22" t="s">
        <v>37</v>
      </c>
      <c r="E8" s="22" t="s">
        <v>38</v>
      </c>
      <c r="F8" s="1">
        <v>4563</v>
      </c>
      <c r="G8" s="22">
        <v>1202</v>
      </c>
      <c r="H8" s="22" t="s">
        <v>27</v>
      </c>
      <c r="I8" s="21">
        <v>388</v>
      </c>
      <c r="J8" s="24">
        <v>76</v>
      </c>
      <c r="K8" s="24" t="s">
        <v>26</v>
      </c>
      <c r="L8" s="24" t="s">
        <v>26</v>
      </c>
      <c r="M8" s="24" t="s">
        <v>24</v>
      </c>
      <c r="N8" s="22" t="s">
        <v>23</v>
      </c>
      <c r="O8" s="21" t="s">
        <v>26</v>
      </c>
      <c r="P8" s="200">
        <v>0</v>
      </c>
      <c r="Q8" s="189">
        <v>0</v>
      </c>
      <c r="R8" s="189">
        <f t="shared" ref="R8:R37" si="8">P8*Q8</f>
        <v>0</v>
      </c>
      <c r="S8" s="189">
        <v>0</v>
      </c>
      <c r="T8" s="189">
        <v>0</v>
      </c>
      <c r="U8" s="189">
        <v>0</v>
      </c>
      <c r="V8" s="190">
        <f t="shared" si="0"/>
        <v>0</v>
      </c>
      <c r="W8" s="200">
        <v>0</v>
      </c>
      <c r="X8" s="189">
        <v>0</v>
      </c>
      <c r="Y8" s="189">
        <f t="shared" ref="Y8:Y37" si="9">W8*X8</f>
        <v>0</v>
      </c>
      <c r="Z8" s="189">
        <v>0</v>
      </c>
      <c r="AA8" s="189">
        <v>0</v>
      </c>
      <c r="AB8" s="189">
        <v>0</v>
      </c>
      <c r="AC8" s="190">
        <f t="shared" si="1"/>
        <v>0</v>
      </c>
      <c r="AD8" s="200">
        <v>0</v>
      </c>
      <c r="AE8" s="189">
        <v>0</v>
      </c>
      <c r="AF8" s="189">
        <f t="shared" ref="AF8:AF37" si="10">AD8*AE8</f>
        <v>0</v>
      </c>
      <c r="AG8" s="189">
        <v>0</v>
      </c>
      <c r="AH8" s="189">
        <v>0</v>
      </c>
      <c r="AI8" s="189">
        <v>0</v>
      </c>
      <c r="AJ8" s="190">
        <f t="shared" ref="AJ8:AJ37" si="11">SUM(AF8:AG8)</f>
        <v>0</v>
      </c>
      <c r="AK8" s="191">
        <f t="shared" si="2"/>
        <v>0</v>
      </c>
      <c r="AL8" s="202">
        <v>0</v>
      </c>
      <c r="AM8" s="190">
        <f t="shared" ref="AM8:AM37" si="12">AK8*(1+AL8)</f>
        <v>0</v>
      </c>
      <c r="AN8" s="191">
        <f t="shared" ref="AN8:AN37" si="13">S8+Z8+AG8</f>
        <v>0</v>
      </c>
      <c r="AO8" s="202">
        <v>0</v>
      </c>
      <c r="AP8" s="190">
        <f t="shared" si="3"/>
        <v>0</v>
      </c>
      <c r="AQ8" s="201">
        <f t="shared" ref="AQ8:AQ37" si="14">T8+AA8+AH8</f>
        <v>0</v>
      </c>
      <c r="AR8" s="202">
        <v>0</v>
      </c>
      <c r="AS8" s="190">
        <f t="shared" si="4"/>
        <v>0</v>
      </c>
      <c r="AT8" s="201">
        <f t="shared" ref="AT8:AT37" si="15">U8+AB8+AI8</f>
        <v>0</v>
      </c>
      <c r="AU8" s="202">
        <v>0</v>
      </c>
      <c r="AV8" s="190">
        <f t="shared" si="5"/>
        <v>0</v>
      </c>
      <c r="AW8" s="193">
        <f t="shared" si="6"/>
        <v>0</v>
      </c>
      <c r="AX8" s="193">
        <f t="shared" si="7"/>
        <v>0</v>
      </c>
    </row>
    <row r="9" spans="1:50" s="20" customFormat="1" ht="11.25" customHeight="1" x14ac:dyDescent="0.15">
      <c r="A9" s="15">
        <v>733400</v>
      </c>
      <c r="B9" s="22" t="s">
        <v>40</v>
      </c>
      <c r="C9" s="16" t="s">
        <v>41</v>
      </c>
      <c r="D9" s="16" t="s">
        <v>42</v>
      </c>
      <c r="E9" s="16" t="s">
        <v>38</v>
      </c>
      <c r="F9" s="1">
        <v>1549</v>
      </c>
      <c r="G9" s="16">
        <v>611</v>
      </c>
      <c r="H9" s="16" t="s">
        <v>27</v>
      </c>
      <c r="I9" s="15">
        <v>224</v>
      </c>
      <c r="J9" s="18">
        <v>34</v>
      </c>
      <c r="K9" s="18" t="s">
        <v>22</v>
      </c>
      <c r="L9" s="18" t="s">
        <v>23</v>
      </c>
      <c r="M9" s="24" t="s">
        <v>24</v>
      </c>
      <c r="N9" s="16" t="s">
        <v>23</v>
      </c>
      <c r="O9" s="15" t="s">
        <v>23</v>
      </c>
      <c r="P9" s="200">
        <v>0</v>
      </c>
      <c r="Q9" s="189">
        <v>0</v>
      </c>
      <c r="R9" s="189">
        <f t="shared" si="8"/>
        <v>0</v>
      </c>
      <c r="S9" s="189">
        <v>0</v>
      </c>
      <c r="T9" s="189">
        <v>0</v>
      </c>
      <c r="U9" s="189">
        <v>0</v>
      </c>
      <c r="V9" s="190">
        <f t="shared" si="0"/>
        <v>0</v>
      </c>
      <c r="W9" s="200">
        <v>0</v>
      </c>
      <c r="X9" s="189">
        <v>0</v>
      </c>
      <c r="Y9" s="189">
        <f t="shared" si="9"/>
        <v>0</v>
      </c>
      <c r="Z9" s="189">
        <v>0</v>
      </c>
      <c r="AA9" s="189">
        <v>0</v>
      </c>
      <c r="AB9" s="189">
        <v>0</v>
      </c>
      <c r="AC9" s="190">
        <f t="shared" si="1"/>
        <v>0</v>
      </c>
      <c r="AD9" s="200">
        <v>0</v>
      </c>
      <c r="AE9" s="189">
        <v>0</v>
      </c>
      <c r="AF9" s="189">
        <f t="shared" si="10"/>
        <v>0</v>
      </c>
      <c r="AG9" s="189">
        <v>0</v>
      </c>
      <c r="AH9" s="189">
        <v>0</v>
      </c>
      <c r="AI9" s="189">
        <v>0</v>
      </c>
      <c r="AJ9" s="190">
        <f t="shared" si="11"/>
        <v>0</v>
      </c>
      <c r="AK9" s="191">
        <f t="shared" si="2"/>
        <v>0</v>
      </c>
      <c r="AL9" s="192">
        <v>0</v>
      </c>
      <c r="AM9" s="190">
        <f t="shared" si="12"/>
        <v>0</v>
      </c>
      <c r="AN9" s="191">
        <f t="shared" si="13"/>
        <v>0</v>
      </c>
      <c r="AO9" s="192">
        <v>0</v>
      </c>
      <c r="AP9" s="190">
        <f t="shared" si="3"/>
        <v>0</v>
      </c>
      <c r="AQ9" s="201">
        <f t="shared" si="14"/>
        <v>0</v>
      </c>
      <c r="AR9" s="192">
        <v>0</v>
      </c>
      <c r="AS9" s="190">
        <f t="shared" si="4"/>
        <v>0</v>
      </c>
      <c r="AT9" s="201">
        <f t="shared" si="15"/>
        <v>0</v>
      </c>
      <c r="AU9" s="192">
        <v>0</v>
      </c>
      <c r="AV9" s="190">
        <f t="shared" si="5"/>
        <v>0</v>
      </c>
      <c r="AW9" s="193">
        <f t="shared" si="6"/>
        <v>0</v>
      </c>
      <c r="AX9" s="193">
        <f t="shared" si="7"/>
        <v>0</v>
      </c>
    </row>
    <row r="10" spans="1:50" s="20" customFormat="1" ht="11.25" x14ac:dyDescent="0.15">
      <c r="A10" s="15">
        <v>733300</v>
      </c>
      <c r="B10" s="22" t="s">
        <v>282</v>
      </c>
      <c r="C10" s="16" t="s">
        <v>283</v>
      </c>
      <c r="D10" s="16" t="s">
        <v>284</v>
      </c>
      <c r="E10" s="16" t="s">
        <v>38</v>
      </c>
      <c r="F10" s="1">
        <v>15</v>
      </c>
      <c r="G10" s="16">
        <v>17</v>
      </c>
      <c r="H10" s="16" t="s">
        <v>25</v>
      </c>
      <c r="I10" s="15"/>
      <c r="J10" s="18">
        <v>3</v>
      </c>
      <c r="K10" s="18" t="s">
        <v>22</v>
      </c>
      <c r="L10" s="18" t="s">
        <v>23</v>
      </c>
      <c r="M10" s="24" t="s">
        <v>24</v>
      </c>
      <c r="N10" s="16" t="s">
        <v>23</v>
      </c>
      <c r="O10" s="15" t="s">
        <v>23</v>
      </c>
      <c r="P10" s="200">
        <v>0</v>
      </c>
      <c r="Q10" s="189">
        <v>0</v>
      </c>
      <c r="R10" s="189">
        <f t="shared" si="8"/>
        <v>0</v>
      </c>
      <c r="S10" s="189">
        <v>0</v>
      </c>
      <c r="T10" s="189">
        <v>0</v>
      </c>
      <c r="U10" s="189">
        <v>0</v>
      </c>
      <c r="V10" s="190">
        <f t="shared" si="0"/>
        <v>0</v>
      </c>
      <c r="W10" s="200">
        <v>0</v>
      </c>
      <c r="X10" s="189">
        <v>0</v>
      </c>
      <c r="Y10" s="189">
        <f t="shared" si="9"/>
        <v>0</v>
      </c>
      <c r="Z10" s="189">
        <v>0</v>
      </c>
      <c r="AA10" s="189">
        <v>0</v>
      </c>
      <c r="AB10" s="189">
        <v>0</v>
      </c>
      <c r="AC10" s="190">
        <f t="shared" si="1"/>
        <v>0</v>
      </c>
      <c r="AD10" s="200">
        <v>0</v>
      </c>
      <c r="AE10" s="189">
        <v>0</v>
      </c>
      <c r="AF10" s="189">
        <f t="shared" si="10"/>
        <v>0</v>
      </c>
      <c r="AG10" s="189">
        <v>0</v>
      </c>
      <c r="AH10" s="189">
        <v>0</v>
      </c>
      <c r="AI10" s="189">
        <v>0</v>
      </c>
      <c r="AJ10" s="190">
        <f t="shared" si="11"/>
        <v>0</v>
      </c>
      <c r="AK10" s="191">
        <f t="shared" si="2"/>
        <v>0</v>
      </c>
      <c r="AL10" s="192">
        <v>0</v>
      </c>
      <c r="AM10" s="190">
        <f t="shared" si="12"/>
        <v>0</v>
      </c>
      <c r="AN10" s="191">
        <f t="shared" si="13"/>
        <v>0</v>
      </c>
      <c r="AO10" s="192">
        <v>0</v>
      </c>
      <c r="AP10" s="190">
        <f t="shared" si="3"/>
        <v>0</v>
      </c>
      <c r="AQ10" s="201">
        <f t="shared" si="14"/>
        <v>0</v>
      </c>
      <c r="AR10" s="192">
        <v>0</v>
      </c>
      <c r="AS10" s="190">
        <f t="shared" si="4"/>
        <v>0</v>
      </c>
      <c r="AT10" s="201">
        <f t="shared" si="15"/>
        <v>0</v>
      </c>
      <c r="AU10" s="192">
        <v>0</v>
      </c>
      <c r="AV10" s="190">
        <f t="shared" si="5"/>
        <v>0</v>
      </c>
      <c r="AW10" s="193">
        <f t="shared" si="6"/>
        <v>0</v>
      </c>
      <c r="AX10" s="193">
        <f t="shared" si="7"/>
        <v>0</v>
      </c>
    </row>
    <row r="11" spans="1:50" s="20" customFormat="1" ht="11.25" x14ac:dyDescent="0.15">
      <c r="A11" s="15">
        <v>731700</v>
      </c>
      <c r="B11" s="16" t="s">
        <v>48</v>
      </c>
      <c r="C11" s="16" t="s">
        <v>49</v>
      </c>
      <c r="D11" s="16" t="s">
        <v>50</v>
      </c>
      <c r="E11" s="16" t="s">
        <v>38</v>
      </c>
      <c r="F11" s="1">
        <v>0</v>
      </c>
      <c r="G11" s="16">
        <v>34</v>
      </c>
      <c r="H11" s="16" t="s">
        <v>47</v>
      </c>
      <c r="I11" s="15"/>
      <c r="J11" s="18">
        <v>2</v>
      </c>
      <c r="K11" s="18" t="s">
        <v>22</v>
      </c>
      <c r="L11" s="18" t="s">
        <v>23</v>
      </c>
      <c r="M11" s="24" t="s">
        <v>24</v>
      </c>
      <c r="N11" s="16" t="s">
        <v>23</v>
      </c>
      <c r="O11" s="15" t="s">
        <v>23</v>
      </c>
      <c r="P11" s="200">
        <v>0</v>
      </c>
      <c r="Q11" s="189">
        <v>0</v>
      </c>
      <c r="R11" s="189">
        <f t="shared" si="8"/>
        <v>0</v>
      </c>
      <c r="S11" s="189">
        <v>0</v>
      </c>
      <c r="T11" s="189">
        <v>0</v>
      </c>
      <c r="U11" s="189">
        <v>0</v>
      </c>
      <c r="V11" s="190">
        <f t="shared" si="0"/>
        <v>0</v>
      </c>
      <c r="W11" s="200">
        <v>0</v>
      </c>
      <c r="X11" s="189">
        <v>0</v>
      </c>
      <c r="Y11" s="189">
        <f t="shared" si="9"/>
        <v>0</v>
      </c>
      <c r="Z11" s="189">
        <v>0</v>
      </c>
      <c r="AA11" s="189">
        <v>0</v>
      </c>
      <c r="AB11" s="189">
        <v>0</v>
      </c>
      <c r="AC11" s="190">
        <f t="shared" si="1"/>
        <v>0</v>
      </c>
      <c r="AD11" s="200">
        <v>0</v>
      </c>
      <c r="AE11" s="189">
        <v>0</v>
      </c>
      <c r="AF11" s="189">
        <f t="shared" si="10"/>
        <v>0</v>
      </c>
      <c r="AG11" s="189">
        <v>0</v>
      </c>
      <c r="AH11" s="189">
        <v>0</v>
      </c>
      <c r="AI11" s="189">
        <v>0</v>
      </c>
      <c r="AJ11" s="190">
        <f t="shared" si="11"/>
        <v>0</v>
      </c>
      <c r="AK11" s="191">
        <f t="shared" si="2"/>
        <v>0</v>
      </c>
      <c r="AL11" s="192">
        <v>0</v>
      </c>
      <c r="AM11" s="190">
        <f t="shared" si="12"/>
        <v>0</v>
      </c>
      <c r="AN11" s="191">
        <f t="shared" si="13"/>
        <v>0</v>
      </c>
      <c r="AO11" s="192">
        <v>0</v>
      </c>
      <c r="AP11" s="190">
        <f t="shared" si="3"/>
        <v>0</v>
      </c>
      <c r="AQ11" s="201">
        <f t="shared" si="14"/>
        <v>0</v>
      </c>
      <c r="AR11" s="192">
        <v>0</v>
      </c>
      <c r="AS11" s="190">
        <f t="shared" si="4"/>
        <v>0</v>
      </c>
      <c r="AT11" s="201">
        <f t="shared" si="15"/>
        <v>0</v>
      </c>
      <c r="AU11" s="192">
        <v>0</v>
      </c>
      <c r="AV11" s="190">
        <f t="shared" si="5"/>
        <v>0</v>
      </c>
      <c r="AW11" s="193">
        <f t="shared" si="6"/>
        <v>0</v>
      </c>
      <c r="AX11" s="193">
        <f t="shared" si="7"/>
        <v>0</v>
      </c>
    </row>
    <row r="12" spans="1:50" s="20" customFormat="1" ht="11.25" x14ac:dyDescent="0.15">
      <c r="A12" s="15">
        <v>731102</v>
      </c>
      <c r="B12" s="16" t="s">
        <v>51</v>
      </c>
      <c r="C12" s="16" t="s">
        <v>45</v>
      </c>
      <c r="D12" s="16" t="s">
        <v>46</v>
      </c>
      <c r="E12" s="16" t="s">
        <v>38</v>
      </c>
      <c r="F12" s="1">
        <v>664</v>
      </c>
      <c r="G12" s="16">
        <v>265</v>
      </c>
      <c r="H12" s="16" t="s">
        <v>52</v>
      </c>
      <c r="I12" s="15"/>
      <c r="J12" s="18">
        <v>17</v>
      </c>
      <c r="K12" s="18" t="s">
        <v>26</v>
      </c>
      <c r="L12" s="18" t="s">
        <v>26</v>
      </c>
      <c r="M12" s="18">
        <v>416</v>
      </c>
      <c r="N12" s="16" t="s">
        <v>26</v>
      </c>
      <c r="O12" s="15"/>
      <c r="P12" s="200">
        <v>0</v>
      </c>
      <c r="Q12" s="189">
        <v>0</v>
      </c>
      <c r="R12" s="189">
        <f t="shared" si="8"/>
        <v>0</v>
      </c>
      <c r="S12" s="189">
        <v>0</v>
      </c>
      <c r="T12" s="189">
        <v>0</v>
      </c>
      <c r="U12" s="189">
        <v>0</v>
      </c>
      <c r="V12" s="190">
        <f t="shared" si="0"/>
        <v>0</v>
      </c>
      <c r="W12" s="200">
        <v>0</v>
      </c>
      <c r="X12" s="189">
        <v>0</v>
      </c>
      <c r="Y12" s="189">
        <f t="shared" si="9"/>
        <v>0</v>
      </c>
      <c r="Z12" s="189">
        <v>0</v>
      </c>
      <c r="AA12" s="189">
        <v>0</v>
      </c>
      <c r="AB12" s="189">
        <v>0</v>
      </c>
      <c r="AC12" s="190">
        <f t="shared" si="1"/>
        <v>0</v>
      </c>
      <c r="AD12" s="200">
        <v>0</v>
      </c>
      <c r="AE12" s="189">
        <v>0</v>
      </c>
      <c r="AF12" s="189">
        <f t="shared" si="10"/>
        <v>0</v>
      </c>
      <c r="AG12" s="189">
        <v>0</v>
      </c>
      <c r="AH12" s="189">
        <v>0</v>
      </c>
      <c r="AI12" s="189">
        <v>0</v>
      </c>
      <c r="AJ12" s="190">
        <f t="shared" si="11"/>
        <v>0</v>
      </c>
      <c r="AK12" s="191">
        <f t="shared" si="2"/>
        <v>0</v>
      </c>
      <c r="AL12" s="192">
        <v>0</v>
      </c>
      <c r="AM12" s="190">
        <f t="shared" si="12"/>
        <v>0</v>
      </c>
      <c r="AN12" s="191">
        <f t="shared" si="13"/>
        <v>0</v>
      </c>
      <c r="AO12" s="192">
        <v>0</v>
      </c>
      <c r="AP12" s="190">
        <f t="shared" si="3"/>
        <v>0</v>
      </c>
      <c r="AQ12" s="201">
        <f t="shared" si="14"/>
        <v>0</v>
      </c>
      <c r="AR12" s="192">
        <v>0</v>
      </c>
      <c r="AS12" s="190">
        <f t="shared" si="4"/>
        <v>0</v>
      </c>
      <c r="AT12" s="201">
        <f t="shared" si="15"/>
        <v>0</v>
      </c>
      <c r="AU12" s="192">
        <v>0</v>
      </c>
      <c r="AV12" s="190">
        <f t="shared" si="5"/>
        <v>0</v>
      </c>
      <c r="AW12" s="193">
        <f t="shared" si="6"/>
        <v>0</v>
      </c>
      <c r="AX12" s="193">
        <f t="shared" si="7"/>
        <v>0</v>
      </c>
    </row>
    <row r="13" spans="1:50" s="20" customFormat="1" ht="11.25" x14ac:dyDescent="0.15">
      <c r="A13" s="15">
        <v>732400</v>
      </c>
      <c r="B13" s="16" t="s">
        <v>54</v>
      </c>
      <c r="C13" s="16" t="s">
        <v>55</v>
      </c>
      <c r="D13" s="16" t="s">
        <v>56</v>
      </c>
      <c r="E13" s="16" t="s">
        <v>38</v>
      </c>
      <c r="F13" s="1">
        <v>0</v>
      </c>
      <c r="G13" s="16">
        <v>24</v>
      </c>
      <c r="H13" s="16" t="s">
        <v>47</v>
      </c>
      <c r="I13" s="15"/>
      <c r="J13" s="18">
        <v>2</v>
      </c>
      <c r="K13" s="18" t="s">
        <v>22</v>
      </c>
      <c r="L13" s="18" t="s">
        <v>23</v>
      </c>
      <c r="M13" s="18" t="s">
        <v>24</v>
      </c>
      <c r="N13" s="16" t="s">
        <v>23</v>
      </c>
      <c r="O13" s="15" t="s">
        <v>23</v>
      </c>
      <c r="P13" s="200">
        <v>0</v>
      </c>
      <c r="Q13" s="189">
        <v>0</v>
      </c>
      <c r="R13" s="189">
        <f t="shared" si="8"/>
        <v>0</v>
      </c>
      <c r="S13" s="189">
        <v>0</v>
      </c>
      <c r="T13" s="189">
        <v>0</v>
      </c>
      <c r="U13" s="189">
        <v>0</v>
      </c>
      <c r="V13" s="190">
        <f t="shared" si="0"/>
        <v>0</v>
      </c>
      <c r="W13" s="200">
        <v>0</v>
      </c>
      <c r="X13" s="189">
        <v>0</v>
      </c>
      <c r="Y13" s="189">
        <f t="shared" si="9"/>
        <v>0</v>
      </c>
      <c r="Z13" s="189">
        <v>0</v>
      </c>
      <c r="AA13" s="189">
        <v>0</v>
      </c>
      <c r="AB13" s="189">
        <v>0</v>
      </c>
      <c r="AC13" s="190">
        <f t="shared" si="1"/>
        <v>0</v>
      </c>
      <c r="AD13" s="200">
        <v>0</v>
      </c>
      <c r="AE13" s="189">
        <v>0</v>
      </c>
      <c r="AF13" s="189">
        <f t="shared" si="10"/>
        <v>0</v>
      </c>
      <c r="AG13" s="189">
        <v>0</v>
      </c>
      <c r="AH13" s="189">
        <v>0</v>
      </c>
      <c r="AI13" s="189">
        <v>0</v>
      </c>
      <c r="AJ13" s="190">
        <f t="shared" si="11"/>
        <v>0</v>
      </c>
      <c r="AK13" s="191">
        <f t="shared" si="2"/>
        <v>0</v>
      </c>
      <c r="AL13" s="192">
        <v>0</v>
      </c>
      <c r="AM13" s="190">
        <f t="shared" si="12"/>
        <v>0</v>
      </c>
      <c r="AN13" s="191">
        <f t="shared" si="13"/>
        <v>0</v>
      </c>
      <c r="AO13" s="192">
        <v>0</v>
      </c>
      <c r="AP13" s="190">
        <f t="shared" si="3"/>
        <v>0</v>
      </c>
      <c r="AQ13" s="201">
        <f t="shared" si="14"/>
        <v>0</v>
      </c>
      <c r="AR13" s="192">
        <v>0</v>
      </c>
      <c r="AS13" s="190">
        <f t="shared" si="4"/>
        <v>0</v>
      </c>
      <c r="AT13" s="201">
        <f t="shared" si="15"/>
        <v>0</v>
      </c>
      <c r="AU13" s="192">
        <v>0</v>
      </c>
      <c r="AV13" s="190">
        <f t="shared" si="5"/>
        <v>0</v>
      </c>
      <c r="AW13" s="193">
        <f t="shared" si="6"/>
        <v>0</v>
      </c>
      <c r="AX13" s="193">
        <f t="shared" si="7"/>
        <v>0</v>
      </c>
    </row>
    <row r="14" spans="1:50" s="20" customFormat="1" ht="11.25" x14ac:dyDescent="0.15">
      <c r="A14" s="15">
        <v>940501</v>
      </c>
      <c r="B14" s="16" t="s">
        <v>59</v>
      </c>
      <c r="C14" s="16" t="s">
        <v>60</v>
      </c>
      <c r="D14" s="16" t="s">
        <v>61</v>
      </c>
      <c r="E14" s="16" t="s">
        <v>58</v>
      </c>
      <c r="F14" s="16">
        <v>181</v>
      </c>
      <c r="G14" s="16">
        <v>60</v>
      </c>
      <c r="H14" s="16"/>
      <c r="I14" s="15"/>
      <c r="J14" s="18">
        <v>4</v>
      </c>
      <c r="K14" s="18" t="s">
        <v>22</v>
      </c>
      <c r="L14" s="18" t="s">
        <v>23</v>
      </c>
      <c r="M14" s="18" t="s">
        <v>24</v>
      </c>
      <c r="N14" s="16" t="s">
        <v>23</v>
      </c>
      <c r="O14" s="15" t="s">
        <v>23</v>
      </c>
      <c r="P14" s="200">
        <v>0</v>
      </c>
      <c r="Q14" s="189">
        <v>0</v>
      </c>
      <c r="R14" s="189">
        <f t="shared" si="8"/>
        <v>0</v>
      </c>
      <c r="S14" s="189">
        <v>0</v>
      </c>
      <c r="T14" s="189">
        <v>0</v>
      </c>
      <c r="U14" s="189">
        <v>0</v>
      </c>
      <c r="V14" s="190">
        <f t="shared" si="0"/>
        <v>0</v>
      </c>
      <c r="W14" s="200">
        <v>0</v>
      </c>
      <c r="X14" s="189">
        <v>0</v>
      </c>
      <c r="Y14" s="189">
        <f t="shared" si="9"/>
        <v>0</v>
      </c>
      <c r="Z14" s="189">
        <v>0</v>
      </c>
      <c r="AA14" s="189">
        <v>0</v>
      </c>
      <c r="AB14" s="189">
        <v>0</v>
      </c>
      <c r="AC14" s="190">
        <f t="shared" si="1"/>
        <v>0</v>
      </c>
      <c r="AD14" s="200">
        <v>0</v>
      </c>
      <c r="AE14" s="189">
        <v>0</v>
      </c>
      <c r="AF14" s="189">
        <f t="shared" si="10"/>
        <v>0</v>
      </c>
      <c r="AG14" s="189">
        <v>0</v>
      </c>
      <c r="AH14" s="189">
        <v>0</v>
      </c>
      <c r="AI14" s="189">
        <v>0</v>
      </c>
      <c r="AJ14" s="190">
        <f t="shared" si="11"/>
        <v>0</v>
      </c>
      <c r="AK14" s="191">
        <f t="shared" si="2"/>
        <v>0</v>
      </c>
      <c r="AL14" s="192">
        <v>0</v>
      </c>
      <c r="AM14" s="190">
        <f t="shared" si="12"/>
        <v>0</v>
      </c>
      <c r="AN14" s="191">
        <f t="shared" si="13"/>
        <v>0</v>
      </c>
      <c r="AO14" s="192">
        <v>0</v>
      </c>
      <c r="AP14" s="190">
        <f t="shared" si="3"/>
        <v>0</v>
      </c>
      <c r="AQ14" s="201">
        <f t="shared" si="14"/>
        <v>0</v>
      </c>
      <c r="AR14" s="192">
        <v>0</v>
      </c>
      <c r="AS14" s="190">
        <f t="shared" si="4"/>
        <v>0</v>
      </c>
      <c r="AT14" s="201">
        <f t="shared" si="15"/>
        <v>0</v>
      </c>
      <c r="AU14" s="192">
        <v>0</v>
      </c>
      <c r="AV14" s="190">
        <f t="shared" si="5"/>
        <v>0</v>
      </c>
      <c r="AW14" s="193">
        <f t="shared" si="6"/>
        <v>0</v>
      </c>
      <c r="AX14" s="193">
        <f t="shared" si="7"/>
        <v>0</v>
      </c>
    </row>
    <row r="15" spans="1:50" s="20" customFormat="1" ht="11.25" x14ac:dyDescent="0.15">
      <c r="A15" s="15">
        <v>940301</v>
      </c>
      <c r="B15" s="16" t="s">
        <v>62</v>
      </c>
      <c r="C15" s="16" t="s">
        <v>63</v>
      </c>
      <c r="D15" s="16" t="s">
        <v>64</v>
      </c>
      <c r="E15" s="16" t="s">
        <v>58</v>
      </c>
      <c r="F15" s="16">
        <v>0</v>
      </c>
      <c r="G15" s="16">
        <v>5</v>
      </c>
      <c r="H15" s="16"/>
      <c r="I15" s="15"/>
      <c r="J15" s="18"/>
      <c r="K15" s="18" t="s">
        <v>22</v>
      </c>
      <c r="L15" s="18" t="s">
        <v>23</v>
      </c>
      <c r="M15" s="18" t="s">
        <v>24</v>
      </c>
      <c r="N15" s="16" t="s">
        <v>23</v>
      </c>
      <c r="O15" s="15" t="s">
        <v>23</v>
      </c>
      <c r="P15" s="200">
        <v>0</v>
      </c>
      <c r="Q15" s="189">
        <v>0</v>
      </c>
      <c r="R15" s="189">
        <f t="shared" si="8"/>
        <v>0</v>
      </c>
      <c r="S15" s="189">
        <v>0</v>
      </c>
      <c r="T15" s="189">
        <v>0</v>
      </c>
      <c r="U15" s="189">
        <v>0</v>
      </c>
      <c r="V15" s="190">
        <f t="shared" si="0"/>
        <v>0</v>
      </c>
      <c r="W15" s="200">
        <v>0</v>
      </c>
      <c r="X15" s="189">
        <v>0</v>
      </c>
      <c r="Y15" s="189">
        <f t="shared" si="9"/>
        <v>0</v>
      </c>
      <c r="Z15" s="189">
        <v>0</v>
      </c>
      <c r="AA15" s="189">
        <v>0</v>
      </c>
      <c r="AB15" s="189">
        <v>0</v>
      </c>
      <c r="AC15" s="190">
        <f t="shared" si="1"/>
        <v>0</v>
      </c>
      <c r="AD15" s="200">
        <v>0</v>
      </c>
      <c r="AE15" s="189">
        <v>0</v>
      </c>
      <c r="AF15" s="189">
        <f t="shared" si="10"/>
        <v>0</v>
      </c>
      <c r="AG15" s="189">
        <v>0</v>
      </c>
      <c r="AH15" s="189">
        <v>0</v>
      </c>
      <c r="AI15" s="189">
        <v>0</v>
      </c>
      <c r="AJ15" s="190">
        <f t="shared" si="11"/>
        <v>0</v>
      </c>
      <c r="AK15" s="191">
        <f t="shared" si="2"/>
        <v>0</v>
      </c>
      <c r="AL15" s="192">
        <v>0</v>
      </c>
      <c r="AM15" s="190">
        <f t="shared" si="12"/>
        <v>0</v>
      </c>
      <c r="AN15" s="191">
        <f t="shared" si="13"/>
        <v>0</v>
      </c>
      <c r="AO15" s="192">
        <v>0</v>
      </c>
      <c r="AP15" s="190">
        <f t="shared" si="3"/>
        <v>0</v>
      </c>
      <c r="AQ15" s="201">
        <f t="shared" si="14"/>
        <v>0</v>
      </c>
      <c r="AR15" s="192">
        <v>0</v>
      </c>
      <c r="AS15" s="190">
        <f t="shared" si="4"/>
        <v>0</v>
      </c>
      <c r="AT15" s="201">
        <f t="shared" si="15"/>
        <v>0</v>
      </c>
      <c r="AU15" s="192">
        <v>0</v>
      </c>
      <c r="AV15" s="190">
        <f t="shared" si="5"/>
        <v>0</v>
      </c>
      <c r="AW15" s="193">
        <f t="shared" si="6"/>
        <v>0</v>
      </c>
      <c r="AX15" s="193">
        <f t="shared" si="7"/>
        <v>0</v>
      </c>
    </row>
    <row r="16" spans="1:50" s="20" customFormat="1" ht="11.25" x14ac:dyDescent="0.15">
      <c r="A16" s="15">
        <v>758700</v>
      </c>
      <c r="B16" s="16" t="s">
        <v>65</v>
      </c>
      <c r="C16" s="16" t="s">
        <v>66</v>
      </c>
      <c r="D16" s="16" t="s">
        <v>67</v>
      </c>
      <c r="E16" s="16" t="s">
        <v>68</v>
      </c>
      <c r="F16" s="16">
        <v>34</v>
      </c>
      <c r="G16" s="16"/>
      <c r="H16" s="16" t="s">
        <v>25</v>
      </c>
      <c r="I16" s="15"/>
      <c r="J16" s="18">
        <v>2</v>
      </c>
      <c r="K16" s="18" t="s">
        <v>22</v>
      </c>
      <c r="L16" s="18" t="s">
        <v>23</v>
      </c>
      <c r="M16" s="18" t="s">
        <v>24</v>
      </c>
      <c r="N16" s="16" t="s">
        <v>23</v>
      </c>
      <c r="O16" s="15" t="s">
        <v>23</v>
      </c>
      <c r="P16" s="200">
        <v>0</v>
      </c>
      <c r="Q16" s="189">
        <v>0</v>
      </c>
      <c r="R16" s="189">
        <f t="shared" si="8"/>
        <v>0</v>
      </c>
      <c r="S16" s="189">
        <v>0</v>
      </c>
      <c r="T16" s="189">
        <v>0</v>
      </c>
      <c r="U16" s="189">
        <v>0</v>
      </c>
      <c r="V16" s="190">
        <f t="shared" si="0"/>
        <v>0</v>
      </c>
      <c r="W16" s="200">
        <v>0</v>
      </c>
      <c r="X16" s="189">
        <v>0</v>
      </c>
      <c r="Y16" s="189">
        <f t="shared" si="9"/>
        <v>0</v>
      </c>
      <c r="Z16" s="189">
        <v>0</v>
      </c>
      <c r="AA16" s="189">
        <v>0</v>
      </c>
      <c r="AB16" s="189">
        <v>0</v>
      </c>
      <c r="AC16" s="190">
        <f t="shared" si="1"/>
        <v>0</v>
      </c>
      <c r="AD16" s="200">
        <v>0</v>
      </c>
      <c r="AE16" s="189">
        <v>0</v>
      </c>
      <c r="AF16" s="189">
        <f t="shared" si="10"/>
        <v>0</v>
      </c>
      <c r="AG16" s="189">
        <v>0</v>
      </c>
      <c r="AH16" s="189">
        <v>0</v>
      </c>
      <c r="AI16" s="189">
        <v>0</v>
      </c>
      <c r="AJ16" s="190">
        <f t="shared" si="11"/>
        <v>0</v>
      </c>
      <c r="AK16" s="191">
        <f t="shared" si="2"/>
        <v>0</v>
      </c>
      <c r="AL16" s="192">
        <v>0</v>
      </c>
      <c r="AM16" s="190">
        <f t="shared" si="12"/>
        <v>0</v>
      </c>
      <c r="AN16" s="191">
        <f t="shared" si="13"/>
        <v>0</v>
      </c>
      <c r="AO16" s="192">
        <v>0</v>
      </c>
      <c r="AP16" s="190">
        <f t="shared" si="3"/>
        <v>0</v>
      </c>
      <c r="AQ16" s="201">
        <f t="shared" si="14"/>
        <v>0</v>
      </c>
      <c r="AR16" s="192">
        <v>0</v>
      </c>
      <c r="AS16" s="190">
        <f t="shared" si="4"/>
        <v>0</v>
      </c>
      <c r="AT16" s="201">
        <f t="shared" si="15"/>
        <v>0</v>
      </c>
      <c r="AU16" s="192">
        <v>0</v>
      </c>
      <c r="AV16" s="190">
        <f t="shared" si="5"/>
        <v>0</v>
      </c>
      <c r="AW16" s="193">
        <f t="shared" si="6"/>
        <v>0</v>
      </c>
      <c r="AX16" s="193">
        <f t="shared" si="7"/>
        <v>0</v>
      </c>
    </row>
    <row r="17" spans="1:50" s="20" customFormat="1" ht="11.25" x14ac:dyDescent="0.15">
      <c r="A17" s="15">
        <v>997900</v>
      </c>
      <c r="B17" s="16" t="s">
        <v>69</v>
      </c>
      <c r="C17" s="16" t="s">
        <v>70</v>
      </c>
      <c r="D17" s="16" t="s">
        <v>71</v>
      </c>
      <c r="E17" s="16" t="s">
        <v>72</v>
      </c>
      <c r="F17" s="16">
        <v>18</v>
      </c>
      <c r="G17" s="16"/>
      <c r="H17" s="16" t="s">
        <v>25</v>
      </c>
      <c r="I17" s="15"/>
      <c r="J17" s="16">
        <v>1</v>
      </c>
      <c r="K17" s="18" t="s">
        <v>22</v>
      </c>
      <c r="L17" s="18" t="s">
        <v>23</v>
      </c>
      <c r="M17" s="18" t="s">
        <v>24</v>
      </c>
      <c r="N17" s="16" t="s">
        <v>23</v>
      </c>
      <c r="O17" s="15" t="s">
        <v>23</v>
      </c>
      <c r="P17" s="200">
        <v>0</v>
      </c>
      <c r="Q17" s="189">
        <v>0</v>
      </c>
      <c r="R17" s="189">
        <f t="shared" si="8"/>
        <v>0</v>
      </c>
      <c r="S17" s="189">
        <v>0</v>
      </c>
      <c r="T17" s="189">
        <v>0</v>
      </c>
      <c r="U17" s="189">
        <v>0</v>
      </c>
      <c r="V17" s="190">
        <f t="shared" si="0"/>
        <v>0</v>
      </c>
      <c r="W17" s="200">
        <v>0</v>
      </c>
      <c r="X17" s="189">
        <v>0</v>
      </c>
      <c r="Y17" s="189">
        <f t="shared" si="9"/>
        <v>0</v>
      </c>
      <c r="Z17" s="189">
        <v>0</v>
      </c>
      <c r="AA17" s="189">
        <v>0</v>
      </c>
      <c r="AB17" s="189">
        <v>0</v>
      </c>
      <c r="AC17" s="190">
        <f t="shared" si="1"/>
        <v>0</v>
      </c>
      <c r="AD17" s="200">
        <v>0</v>
      </c>
      <c r="AE17" s="189">
        <v>0</v>
      </c>
      <c r="AF17" s="189">
        <f t="shared" si="10"/>
        <v>0</v>
      </c>
      <c r="AG17" s="189">
        <v>0</v>
      </c>
      <c r="AH17" s="189">
        <v>0</v>
      </c>
      <c r="AI17" s="189">
        <v>0</v>
      </c>
      <c r="AJ17" s="190">
        <f t="shared" si="11"/>
        <v>0</v>
      </c>
      <c r="AK17" s="191">
        <f t="shared" si="2"/>
        <v>0</v>
      </c>
      <c r="AL17" s="192">
        <v>0</v>
      </c>
      <c r="AM17" s="190">
        <f t="shared" si="12"/>
        <v>0</v>
      </c>
      <c r="AN17" s="191">
        <f t="shared" si="13"/>
        <v>0</v>
      </c>
      <c r="AO17" s="192">
        <v>0</v>
      </c>
      <c r="AP17" s="190">
        <f t="shared" si="3"/>
        <v>0</v>
      </c>
      <c r="AQ17" s="201">
        <f t="shared" si="14"/>
        <v>0</v>
      </c>
      <c r="AR17" s="192">
        <v>0</v>
      </c>
      <c r="AS17" s="190">
        <f t="shared" si="4"/>
        <v>0</v>
      </c>
      <c r="AT17" s="201">
        <f t="shared" si="15"/>
        <v>0</v>
      </c>
      <c r="AU17" s="192">
        <v>0</v>
      </c>
      <c r="AV17" s="190">
        <f t="shared" si="5"/>
        <v>0</v>
      </c>
      <c r="AW17" s="193">
        <f t="shared" si="6"/>
        <v>0</v>
      </c>
      <c r="AX17" s="193">
        <f t="shared" si="7"/>
        <v>0</v>
      </c>
    </row>
    <row r="18" spans="1:50" s="20" customFormat="1" ht="11.25" x14ac:dyDescent="0.15">
      <c r="A18" s="15">
        <v>781500</v>
      </c>
      <c r="B18" s="16" t="s">
        <v>73</v>
      </c>
      <c r="C18" s="16" t="s">
        <v>141</v>
      </c>
      <c r="D18" s="16" t="s">
        <v>74</v>
      </c>
      <c r="E18" s="16" t="s">
        <v>75</v>
      </c>
      <c r="F18" s="16">
        <v>192</v>
      </c>
      <c r="G18" s="25"/>
      <c r="H18" s="16"/>
      <c r="I18" s="15"/>
      <c r="J18" s="18">
        <v>2</v>
      </c>
      <c r="K18" s="18" t="s">
        <v>22</v>
      </c>
      <c r="L18" s="18" t="s">
        <v>23</v>
      </c>
      <c r="M18" s="18" t="s">
        <v>24</v>
      </c>
      <c r="N18" s="16" t="s">
        <v>23</v>
      </c>
      <c r="O18" s="15" t="s">
        <v>23</v>
      </c>
      <c r="P18" s="200">
        <v>0</v>
      </c>
      <c r="Q18" s="189">
        <v>0</v>
      </c>
      <c r="R18" s="189">
        <f t="shared" si="8"/>
        <v>0</v>
      </c>
      <c r="S18" s="189">
        <v>0</v>
      </c>
      <c r="T18" s="189">
        <v>0</v>
      </c>
      <c r="U18" s="189">
        <v>0</v>
      </c>
      <c r="V18" s="190">
        <f t="shared" si="0"/>
        <v>0</v>
      </c>
      <c r="W18" s="200">
        <v>0</v>
      </c>
      <c r="X18" s="189">
        <v>0</v>
      </c>
      <c r="Y18" s="189">
        <f t="shared" si="9"/>
        <v>0</v>
      </c>
      <c r="Z18" s="189">
        <v>0</v>
      </c>
      <c r="AA18" s="189">
        <v>0</v>
      </c>
      <c r="AB18" s="189">
        <v>0</v>
      </c>
      <c r="AC18" s="190">
        <f t="shared" si="1"/>
        <v>0</v>
      </c>
      <c r="AD18" s="200">
        <v>0</v>
      </c>
      <c r="AE18" s="189">
        <v>0</v>
      </c>
      <c r="AF18" s="189">
        <f t="shared" si="10"/>
        <v>0</v>
      </c>
      <c r="AG18" s="189">
        <v>0</v>
      </c>
      <c r="AH18" s="189">
        <v>0</v>
      </c>
      <c r="AI18" s="189">
        <v>0</v>
      </c>
      <c r="AJ18" s="190">
        <f t="shared" si="11"/>
        <v>0</v>
      </c>
      <c r="AK18" s="191">
        <f t="shared" si="2"/>
        <v>0</v>
      </c>
      <c r="AL18" s="192">
        <v>0</v>
      </c>
      <c r="AM18" s="190">
        <f t="shared" si="12"/>
        <v>0</v>
      </c>
      <c r="AN18" s="191">
        <f t="shared" si="13"/>
        <v>0</v>
      </c>
      <c r="AO18" s="192">
        <v>0</v>
      </c>
      <c r="AP18" s="190">
        <f t="shared" si="3"/>
        <v>0</v>
      </c>
      <c r="AQ18" s="201">
        <f t="shared" si="14"/>
        <v>0</v>
      </c>
      <c r="AR18" s="192">
        <v>0</v>
      </c>
      <c r="AS18" s="190">
        <f t="shared" si="4"/>
        <v>0</v>
      </c>
      <c r="AT18" s="201">
        <f t="shared" si="15"/>
        <v>0</v>
      </c>
      <c r="AU18" s="192">
        <v>0</v>
      </c>
      <c r="AV18" s="190">
        <f t="shared" si="5"/>
        <v>0</v>
      </c>
      <c r="AW18" s="193">
        <f t="shared" si="6"/>
        <v>0</v>
      </c>
      <c r="AX18" s="193">
        <f t="shared" si="7"/>
        <v>0</v>
      </c>
    </row>
    <row r="19" spans="1:50" s="20" customFormat="1" ht="11.25" x14ac:dyDescent="0.15">
      <c r="A19" s="15">
        <v>781501</v>
      </c>
      <c r="B19" s="16" t="s">
        <v>76</v>
      </c>
      <c r="C19" s="16" t="s">
        <v>142</v>
      </c>
      <c r="D19" s="16" t="s">
        <v>74</v>
      </c>
      <c r="E19" s="16" t="s">
        <v>75</v>
      </c>
      <c r="F19" s="16" t="s">
        <v>173</v>
      </c>
      <c r="G19" s="25">
        <v>90</v>
      </c>
      <c r="H19" s="16"/>
      <c r="I19" s="15"/>
      <c r="J19" s="18">
        <v>4</v>
      </c>
      <c r="K19" s="18" t="s">
        <v>22</v>
      </c>
      <c r="L19" s="18" t="s">
        <v>23</v>
      </c>
      <c r="M19" s="18" t="s">
        <v>24</v>
      </c>
      <c r="N19" s="16" t="s">
        <v>23</v>
      </c>
      <c r="O19" s="15" t="s">
        <v>23</v>
      </c>
      <c r="P19" s="200">
        <v>0</v>
      </c>
      <c r="Q19" s="189">
        <v>0</v>
      </c>
      <c r="R19" s="189">
        <f t="shared" si="8"/>
        <v>0</v>
      </c>
      <c r="S19" s="189">
        <v>0</v>
      </c>
      <c r="T19" s="189">
        <v>0</v>
      </c>
      <c r="U19" s="189">
        <v>0</v>
      </c>
      <c r="V19" s="190">
        <f t="shared" si="0"/>
        <v>0</v>
      </c>
      <c r="W19" s="200">
        <v>0</v>
      </c>
      <c r="X19" s="189">
        <v>0</v>
      </c>
      <c r="Y19" s="189">
        <f t="shared" si="9"/>
        <v>0</v>
      </c>
      <c r="Z19" s="189">
        <v>0</v>
      </c>
      <c r="AA19" s="189">
        <v>0</v>
      </c>
      <c r="AB19" s="189">
        <v>0</v>
      </c>
      <c r="AC19" s="190">
        <f t="shared" si="1"/>
        <v>0</v>
      </c>
      <c r="AD19" s="200">
        <v>0</v>
      </c>
      <c r="AE19" s="189">
        <v>0</v>
      </c>
      <c r="AF19" s="189">
        <f t="shared" si="10"/>
        <v>0</v>
      </c>
      <c r="AG19" s="189">
        <v>0</v>
      </c>
      <c r="AH19" s="189">
        <v>0</v>
      </c>
      <c r="AI19" s="189">
        <v>0</v>
      </c>
      <c r="AJ19" s="190">
        <f t="shared" si="11"/>
        <v>0</v>
      </c>
      <c r="AK19" s="191">
        <f t="shared" si="2"/>
        <v>0</v>
      </c>
      <c r="AL19" s="192">
        <v>0</v>
      </c>
      <c r="AM19" s="190">
        <f t="shared" si="12"/>
        <v>0</v>
      </c>
      <c r="AN19" s="191">
        <f t="shared" si="13"/>
        <v>0</v>
      </c>
      <c r="AO19" s="192">
        <v>0</v>
      </c>
      <c r="AP19" s="190">
        <f t="shared" si="3"/>
        <v>0</v>
      </c>
      <c r="AQ19" s="201">
        <f t="shared" si="14"/>
        <v>0</v>
      </c>
      <c r="AR19" s="192">
        <v>0</v>
      </c>
      <c r="AS19" s="190">
        <f t="shared" si="4"/>
        <v>0</v>
      </c>
      <c r="AT19" s="201">
        <f t="shared" si="15"/>
        <v>0</v>
      </c>
      <c r="AU19" s="192">
        <v>0</v>
      </c>
      <c r="AV19" s="190">
        <f t="shared" si="5"/>
        <v>0</v>
      </c>
      <c r="AW19" s="193">
        <f t="shared" si="6"/>
        <v>0</v>
      </c>
      <c r="AX19" s="193">
        <f t="shared" si="7"/>
        <v>0</v>
      </c>
    </row>
    <row r="20" spans="1:50" s="20" customFormat="1" ht="11.25" x14ac:dyDescent="0.15">
      <c r="A20" s="15">
        <v>781102</v>
      </c>
      <c r="B20" s="16" t="s">
        <v>77</v>
      </c>
      <c r="C20" s="16" t="s">
        <v>78</v>
      </c>
      <c r="D20" s="16" t="s">
        <v>79</v>
      </c>
      <c r="E20" s="16" t="s">
        <v>75</v>
      </c>
      <c r="F20" s="16">
        <v>23</v>
      </c>
      <c r="G20" s="25"/>
      <c r="H20" s="16" t="s">
        <v>25</v>
      </c>
      <c r="I20" s="15"/>
      <c r="J20" s="18">
        <v>1</v>
      </c>
      <c r="K20" s="18" t="s">
        <v>22</v>
      </c>
      <c r="L20" s="18" t="s">
        <v>23</v>
      </c>
      <c r="M20" s="18" t="s">
        <v>24</v>
      </c>
      <c r="N20" s="16" t="s">
        <v>23</v>
      </c>
      <c r="O20" s="15" t="s">
        <v>23</v>
      </c>
      <c r="P20" s="200">
        <v>0</v>
      </c>
      <c r="Q20" s="189">
        <v>0</v>
      </c>
      <c r="R20" s="189">
        <f t="shared" si="8"/>
        <v>0</v>
      </c>
      <c r="S20" s="189">
        <v>0</v>
      </c>
      <c r="T20" s="189">
        <v>0</v>
      </c>
      <c r="U20" s="189">
        <v>0</v>
      </c>
      <c r="V20" s="190">
        <f t="shared" si="0"/>
        <v>0</v>
      </c>
      <c r="W20" s="200">
        <v>0</v>
      </c>
      <c r="X20" s="189">
        <v>0</v>
      </c>
      <c r="Y20" s="189">
        <f t="shared" si="9"/>
        <v>0</v>
      </c>
      <c r="Z20" s="189">
        <v>0</v>
      </c>
      <c r="AA20" s="189">
        <v>0</v>
      </c>
      <c r="AB20" s="189">
        <v>0</v>
      </c>
      <c r="AC20" s="190">
        <f t="shared" si="1"/>
        <v>0</v>
      </c>
      <c r="AD20" s="200">
        <v>0</v>
      </c>
      <c r="AE20" s="189">
        <v>0</v>
      </c>
      <c r="AF20" s="189">
        <f t="shared" si="10"/>
        <v>0</v>
      </c>
      <c r="AG20" s="189">
        <v>0</v>
      </c>
      <c r="AH20" s="189">
        <v>0</v>
      </c>
      <c r="AI20" s="189">
        <v>0</v>
      </c>
      <c r="AJ20" s="190">
        <f t="shared" si="11"/>
        <v>0</v>
      </c>
      <c r="AK20" s="191">
        <f t="shared" si="2"/>
        <v>0</v>
      </c>
      <c r="AL20" s="192">
        <v>0</v>
      </c>
      <c r="AM20" s="190">
        <f t="shared" si="12"/>
        <v>0</v>
      </c>
      <c r="AN20" s="191">
        <f t="shared" si="13"/>
        <v>0</v>
      </c>
      <c r="AO20" s="192">
        <v>0</v>
      </c>
      <c r="AP20" s="190">
        <f t="shared" si="3"/>
        <v>0</v>
      </c>
      <c r="AQ20" s="201">
        <f t="shared" si="14"/>
        <v>0</v>
      </c>
      <c r="AR20" s="192">
        <v>0</v>
      </c>
      <c r="AS20" s="190">
        <f t="shared" si="4"/>
        <v>0</v>
      </c>
      <c r="AT20" s="201">
        <f t="shared" si="15"/>
        <v>0</v>
      </c>
      <c r="AU20" s="192">
        <v>0</v>
      </c>
      <c r="AV20" s="190">
        <f t="shared" si="5"/>
        <v>0</v>
      </c>
      <c r="AW20" s="193">
        <f t="shared" si="6"/>
        <v>0</v>
      </c>
      <c r="AX20" s="193">
        <f t="shared" si="7"/>
        <v>0</v>
      </c>
    </row>
    <row r="21" spans="1:50" s="20" customFormat="1" ht="11.25" x14ac:dyDescent="0.15">
      <c r="A21" s="15">
        <v>751400</v>
      </c>
      <c r="B21" s="16" t="s">
        <v>80</v>
      </c>
      <c r="C21" s="16" t="s">
        <v>81</v>
      </c>
      <c r="D21" s="16" t="s">
        <v>82</v>
      </c>
      <c r="E21" s="16" t="s">
        <v>83</v>
      </c>
      <c r="F21" s="16">
        <v>533</v>
      </c>
      <c r="G21" s="16">
        <v>201</v>
      </c>
      <c r="H21" s="16" t="s">
        <v>21</v>
      </c>
      <c r="I21" s="15">
        <v>45</v>
      </c>
      <c r="J21" s="18">
        <v>9</v>
      </c>
      <c r="K21" s="18" t="s">
        <v>22</v>
      </c>
      <c r="L21" s="18" t="s">
        <v>23</v>
      </c>
      <c r="M21" s="18" t="s">
        <v>24</v>
      </c>
      <c r="N21" s="16" t="s">
        <v>23</v>
      </c>
      <c r="O21" s="15" t="s">
        <v>23</v>
      </c>
      <c r="P21" s="200">
        <v>0</v>
      </c>
      <c r="Q21" s="189">
        <v>0</v>
      </c>
      <c r="R21" s="189">
        <f t="shared" si="8"/>
        <v>0</v>
      </c>
      <c r="S21" s="189">
        <v>0</v>
      </c>
      <c r="T21" s="189">
        <v>0</v>
      </c>
      <c r="U21" s="189">
        <v>0</v>
      </c>
      <c r="V21" s="190">
        <f t="shared" si="0"/>
        <v>0</v>
      </c>
      <c r="W21" s="200">
        <v>0</v>
      </c>
      <c r="X21" s="189">
        <v>0</v>
      </c>
      <c r="Y21" s="189">
        <f t="shared" si="9"/>
        <v>0</v>
      </c>
      <c r="Z21" s="189">
        <v>0</v>
      </c>
      <c r="AA21" s="189">
        <v>0</v>
      </c>
      <c r="AB21" s="189">
        <v>0</v>
      </c>
      <c r="AC21" s="190">
        <f t="shared" si="1"/>
        <v>0</v>
      </c>
      <c r="AD21" s="200">
        <v>0</v>
      </c>
      <c r="AE21" s="189">
        <v>0</v>
      </c>
      <c r="AF21" s="189">
        <f t="shared" si="10"/>
        <v>0</v>
      </c>
      <c r="AG21" s="189">
        <v>0</v>
      </c>
      <c r="AH21" s="189">
        <v>0</v>
      </c>
      <c r="AI21" s="189">
        <v>0</v>
      </c>
      <c r="AJ21" s="190">
        <f t="shared" si="11"/>
        <v>0</v>
      </c>
      <c r="AK21" s="191">
        <f t="shared" si="2"/>
        <v>0</v>
      </c>
      <c r="AL21" s="192">
        <v>0</v>
      </c>
      <c r="AM21" s="190">
        <f t="shared" si="12"/>
        <v>0</v>
      </c>
      <c r="AN21" s="191">
        <f t="shared" si="13"/>
        <v>0</v>
      </c>
      <c r="AO21" s="192">
        <v>0</v>
      </c>
      <c r="AP21" s="190">
        <f t="shared" si="3"/>
        <v>0</v>
      </c>
      <c r="AQ21" s="201">
        <f t="shared" si="14"/>
        <v>0</v>
      </c>
      <c r="AR21" s="192">
        <v>0</v>
      </c>
      <c r="AS21" s="190">
        <f t="shared" si="4"/>
        <v>0</v>
      </c>
      <c r="AT21" s="201">
        <f t="shared" si="15"/>
        <v>0</v>
      </c>
      <c r="AU21" s="192">
        <v>0</v>
      </c>
      <c r="AV21" s="190">
        <f t="shared" si="5"/>
        <v>0</v>
      </c>
      <c r="AW21" s="193">
        <f t="shared" si="6"/>
        <v>0</v>
      </c>
      <c r="AX21" s="193">
        <f t="shared" si="7"/>
        <v>0</v>
      </c>
    </row>
    <row r="22" spans="1:50" s="20" customFormat="1" ht="11.25" x14ac:dyDescent="0.15">
      <c r="A22" s="15">
        <v>972601</v>
      </c>
      <c r="B22" s="16" t="s">
        <v>85</v>
      </c>
      <c r="C22" s="16" t="s">
        <v>86</v>
      </c>
      <c r="D22" s="16" t="s">
        <v>87</v>
      </c>
      <c r="E22" s="16" t="s">
        <v>88</v>
      </c>
      <c r="F22" s="16">
        <v>889</v>
      </c>
      <c r="G22" s="16">
        <v>590</v>
      </c>
      <c r="H22" s="16" t="s">
        <v>21</v>
      </c>
      <c r="I22" s="15">
        <v>127</v>
      </c>
      <c r="J22" s="18">
        <v>33</v>
      </c>
      <c r="K22" s="18" t="s">
        <v>22</v>
      </c>
      <c r="L22" s="18" t="s">
        <v>23</v>
      </c>
      <c r="M22" s="18" t="s">
        <v>24</v>
      </c>
      <c r="N22" s="16" t="s">
        <v>23</v>
      </c>
      <c r="O22" s="15" t="s">
        <v>23</v>
      </c>
      <c r="P22" s="200">
        <v>0</v>
      </c>
      <c r="Q22" s="189">
        <v>0</v>
      </c>
      <c r="R22" s="189">
        <f t="shared" si="8"/>
        <v>0</v>
      </c>
      <c r="S22" s="189">
        <v>0</v>
      </c>
      <c r="T22" s="189">
        <v>0</v>
      </c>
      <c r="U22" s="189">
        <v>0</v>
      </c>
      <c r="V22" s="190">
        <f t="shared" si="0"/>
        <v>0</v>
      </c>
      <c r="W22" s="200">
        <v>0</v>
      </c>
      <c r="X22" s="189">
        <v>0</v>
      </c>
      <c r="Y22" s="189">
        <f t="shared" si="9"/>
        <v>0</v>
      </c>
      <c r="Z22" s="189">
        <v>0</v>
      </c>
      <c r="AA22" s="189">
        <v>0</v>
      </c>
      <c r="AB22" s="189">
        <v>0</v>
      </c>
      <c r="AC22" s="190">
        <f t="shared" si="1"/>
        <v>0</v>
      </c>
      <c r="AD22" s="200">
        <v>0</v>
      </c>
      <c r="AE22" s="189">
        <v>0</v>
      </c>
      <c r="AF22" s="189">
        <f t="shared" si="10"/>
        <v>0</v>
      </c>
      <c r="AG22" s="189">
        <v>0</v>
      </c>
      <c r="AH22" s="189">
        <v>0</v>
      </c>
      <c r="AI22" s="189">
        <v>0</v>
      </c>
      <c r="AJ22" s="190">
        <f t="shared" si="11"/>
        <v>0</v>
      </c>
      <c r="AK22" s="191">
        <f t="shared" si="2"/>
        <v>0</v>
      </c>
      <c r="AL22" s="192">
        <v>0</v>
      </c>
      <c r="AM22" s="190">
        <f t="shared" si="12"/>
        <v>0</v>
      </c>
      <c r="AN22" s="191">
        <f t="shared" si="13"/>
        <v>0</v>
      </c>
      <c r="AO22" s="192">
        <v>0</v>
      </c>
      <c r="AP22" s="190">
        <f t="shared" si="3"/>
        <v>0</v>
      </c>
      <c r="AQ22" s="201">
        <f t="shared" si="14"/>
        <v>0</v>
      </c>
      <c r="AR22" s="192">
        <v>0</v>
      </c>
      <c r="AS22" s="190">
        <f t="shared" si="4"/>
        <v>0</v>
      </c>
      <c r="AT22" s="201">
        <f t="shared" si="15"/>
        <v>0</v>
      </c>
      <c r="AU22" s="192">
        <v>0</v>
      </c>
      <c r="AV22" s="190">
        <f t="shared" si="5"/>
        <v>0</v>
      </c>
      <c r="AW22" s="193">
        <f t="shared" si="6"/>
        <v>0</v>
      </c>
      <c r="AX22" s="193">
        <f t="shared" si="7"/>
        <v>0</v>
      </c>
    </row>
    <row r="23" spans="1:50" s="20" customFormat="1" ht="11.25" x14ac:dyDescent="0.15">
      <c r="A23" s="15">
        <v>972603</v>
      </c>
      <c r="B23" s="16" t="s">
        <v>89</v>
      </c>
      <c r="C23" s="16" t="s">
        <v>90</v>
      </c>
      <c r="D23" s="16" t="s">
        <v>87</v>
      </c>
      <c r="E23" s="16" t="s">
        <v>88</v>
      </c>
      <c r="F23" s="16">
        <v>196</v>
      </c>
      <c r="G23" s="16"/>
      <c r="H23" s="16"/>
      <c r="I23" s="15"/>
      <c r="J23" s="18">
        <v>5</v>
      </c>
      <c r="K23" s="18" t="s">
        <v>22</v>
      </c>
      <c r="L23" s="18" t="s">
        <v>23</v>
      </c>
      <c r="M23" s="18" t="s">
        <v>24</v>
      </c>
      <c r="N23" s="16" t="s">
        <v>23</v>
      </c>
      <c r="O23" s="15" t="s">
        <v>23</v>
      </c>
      <c r="P23" s="200">
        <v>0</v>
      </c>
      <c r="Q23" s="189">
        <v>0</v>
      </c>
      <c r="R23" s="189">
        <f t="shared" si="8"/>
        <v>0</v>
      </c>
      <c r="S23" s="189">
        <v>0</v>
      </c>
      <c r="T23" s="189">
        <v>0</v>
      </c>
      <c r="U23" s="189">
        <v>0</v>
      </c>
      <c r="V23" s="190">
        <f t="shared" si="0"/>
        <v>0</v>
      </c>
      <c r="W23" s="200">
        <v>0</v>
      </c>
      <c r="X23" s="189">
        <v>0</v>
      </c>
      <c r="Y23" s="189">
        <f t="shared" si="9"/>
        <v>0</v>
      </c>
      <c r="Z23" s="189">
        <v>0</v>
      </c>
      <c r="AA23" s="189">
        <v>0</v>
      </c>
      <c r="AB23" s="189">
        <v>0</v>
      </c>
      <c r="AC23" s="190">
        <f t="shared" si="1"/>
        <v>0</v>
      </c>
      <c r="AD23" s="200">
        <v>0</v>
      </c>
      <c r="AE23" s="189">
        <v>0</v>
      </c>
      <c r="AF23" s="189">
        <f t="shared" si="10"/>
        <v>0</v>
      </c>
      <c r="AG23" s="189">
        <v>0</v>
      </c>
      <c r="AH23" s="189">
        <v>0</v>
      </c>
      <c r="AI23" s="189">
        <v>0</v>
      </c>
      <c r="AJ23" s="190">
        <f t="shared" si="11"/>
        <v>0</v>
      </c>
      <c r="AK23" s="191">
        <f t="shared" si="2"/>
        <v>0</v>
      </c>
      <c r="AL23" s="192">
        <v>0</v>
      </c>
      <c r="AM23" s="190">
        <f t="shared" si="12"/>
        <v>0</v>
      </c>
      <c r="AN23" s="191">
        <f t="shared" si="13"/>
        <v>0</v>
      </c>
      <c r="AO23" s="192">
        <v>0</v>
      </c>
      <c r="AP23" s="190">
        <f t="shared" si="3"/>
        <v>0</v>
      </c>
      <c r="AQ23" s="201">
        <f t="shared" si="14"/>
        <v>0</v>
      </c>
      <c r="AR23" s="192">
        <v>0</v>
      </c>
      <c r="AS23" s="190">
        <f t="shared" si="4"/>
        <v>0</v>
      </c>
      <c r="AT23" s="201">
        <f t="shared" si="15"/>
        <v>0</v>
      </c>
      <c r="AU23" s="192">
        <v>0</v>
      </c>
      <c r="AV23" s="190">
        <f t="shared" si="5"/>
        <v>0</v>
      </c>
      <c r="AW23" s="193">
        <f t="shared" si="6"/>
        <v>0</v>
      </c>
      <c r="AX23" s="193">
        <f t="shared" si="7"/>
        <v>0</v>
      </c>
    </row>
    <row r="24" spans="1:50" s="20" customFormat="1" ht="11.25" x14ac:dyDescent="0.15">
      <c r="A24" s="15">
        <v>972700</v>
      </c>
      <c r="B24" s="16" t="s">
        <v>91</v>
      </c>
      <c r="C24" s="16" t="s">
        <v>92</v>
      </c>
      <c r="D24" s="16" t="s">
        <v>93</v>
      </c>
      <c r="E24" s="16" t="s">
        <v>88</v>
      </c>
      <c r="F24" s="16" t="s">
        <v>173</v>
      </c>
      <c r="G24" s="16"/>
      <c r="H24" s="16" t="s">
        <v>25</v>
      </c>
      <c r="I24" s="15"/>
      <c r="J24" s="18"/>
      <c r="K24" s="18" t="s">
        <v>22</v>
      </c>
      <c r="L24" s="18" t="s">
        <v>23</v>
      </c>
      <c r="M24" s="18" t="s">
        <v>24</v>
      </c>
      <c r="N24" s="16" t="s">
        <v>23</v>
      </c>
      <c r="O24" s="15" t="s">
        <v>23</v>
      </c>
      <c r="P24" s="200">
        <v>0</v>
      </c>
      <c r="Q24" s="189">
        <v>0</v>
      </c>
      <c r="R24" s="189">
        <f t="shared" si="8"/>
        <v>0</v>
      </c>
      <c r="S24" s="189">
        <v>0</v>
      </c>
      <c r="T24" s="189">
        <v>0</v>
      </c>
      <c r="U24" s="189">
        <v>0</v>
      </c>
      <c r="V24" s="190">
        <f t="shared" si="0"/>
        <v>0</v>
      </c>
      <c r="W24" s="200">
        <v>0</v>
      </c>
      <c r="X24" s="189">
        <v>0</v>
      </c>
      <c r="Y24" s="189">
        <f t="shared" si="9"/>
        <v>0</v>
      </c>
      <c r="Z24" s="189">
        <v>0</v>
      </c>
      <c r="AA24" s="189">
        <v>0</v>
      </c>
      <c r="AB24" s="189">
        <v>0</v>
      </c>
      <c r="AC24" s="190">
        <f t="shared" si="1"/>
        <v>0</v>
      </c>
      <c r="AD24" s="200">
        <v>0</v>
      </c>
      <c r="AE24" s="189">
        <v>0</v>
      </c>
      <c r="AF24" s="189">
        <f t="shared" si="10"/>
        <v>0</v>
      </c>
      <c r="AG24" s="189">
        <v>0</v>
      </c>
      <c r="AH24" s="189">
        <v>0</v>
      </c>
      <c r="AI24" s="189">
        <v>0</v>
      </c>
      <c r="AJ24" s="190">
        <f t="shared" si="11"/>
        <v>0</v>
      </c>
      <c r="AK24" s="191">
        <f t="shared" si="2"/>
        <v>0</v>
      </c>
      <c r="AL24" s="192">
        <v>0</v>
      </c>
      <c r="AM24" s="190">
        <f t="shared" si="12"/>
        <v>0</v>
      </c>
      <c r="AN24" s="191">
        <f t="shared" si="13"/>
        <v>0</v>
      </c>
      <c r="AO24" s="192">
        <v>0</v>
      </c>
      <c r="AP24" s="190">
        <f t="shared" si="3"/>
        <v>0</v>
      </c>
      <c r="AQ24" s="201">
        <f t="shared" si="14"/>
        <v>0</v>
      </c>
      <c r="AR24" s="192">
        <v>0</v>
      </c>
      <c r="AS24" s="190">
        <f t="shared" si="4"/>
        <v>0</v>
      </c>
      <c r="AT24" s="201">
        <f t="shared" si="15"/>
        <v>0</v>
      </c>
      <c r="AU24" s="192">
        <v>0</v>
      </c>
      <c r="AV24" s="190">
        <f t="shared" si="5"/>
        <v>0</v>
      </c>
      <c r="AW24" s="193">
        <f t="shared" si="6"/>
        <v>0</v>
      </c>
      <c r="AX24" s="193">
        <f t="shared" si="7"/>
        <v>0</v>
      </c>
    </row>
    <row r="25" spans="1:50" s="20" customFormat="1" ht="11.25" x14ac:dyDescent="0.15">
      <c r="A25" s="15">
        <v>972602</v>
      </c>
      <c r="B25" s="16" t="s">
        <v>94</v>
      </c>
      <c r="C25" s="16" t="s">
        <v>95</v>
      </c>
      <c r="D25" s="16" t="s">
        <v>96</v>
      </c>
      <c r="E25" s="16" t="s">
        <v>88</v>
      </c>
      <c r="F25" s="16">
        <v>332</v>
      </c>
      <c r="G25" s="16">
        <v>195</v>
      </c>
      <c r="H25" s="16"/>
      <c r="I25" s="15"/>
      <c r="J25" s="18">
        <v>7</v>
      </c>
      <c r="K25" s="18" t="s">
        <v>22</v>
      </c>
      <c r="L25" s="18" t="s">
        <v>23</v>
      </c>
      <c r="M25" s="18" t="s">
        <v>24</v>
      </c>
      <c r="N25" s="16" t="s">
        <v>23</v>
      </c>
      <c r="O25" s="15" t="s">
        <v>23</v>
      </c>
      <c r="P25" s="200">
        <v>0</v>
      </c>
      <c r="Q25" s="189">
        <v>0</v>
      </c>
      <c r="R25" s="189">
        <f t="shared" si="8"/>
        <v>0</v>
      </c>
      <c r="S25" s="189">
        <v>0</v>
      </c>
      <c r="T25" s="189">
        <v>0</v>
      </c>
      <c r="U25" s="189">
        <v>0</v>
      </c>
      <c r="V25" s="190">
        <f t="shared" si="0"/>
        <v>0</v>
      </c>
      <c r="W25" s="200">
        <v>0</v>
      </c>
      <c r="X25" s="189">
        <v>0</v>
      </c>
      <c r="Y25" s="189">
        <f t="shared" si="9"/>
        <v>0</v>
      </c>
      <c r="Z25" s="189">
        <v>0</v>
      </c>
      <c r="AA25" s="189">
        <v>0</v>
      </c>
      <c r="AB25" s="189">
        <v>0</v>
      </c>
      <c r="AC25" s="190">
        <f t="shared" si="1"/>
        <v>0</v>
      </c>
      <c r="AD25" s="200">
        <v>0</v>
      </c>
      <c r="AE25" s="189">
        <v>0</v>
      </c>
      <c r="AF25" s="189">
        <f t="shared" si="10"/>
        <v>0</v>
      </c>
      <c r="AG25" s="189">
        <v>0</v>
      </c>
      <c r="AH25" s="189">
        <v>0</v>
      </c>
      <c r="AI25" s="189">
        <v>0</v>
      </c>
      <c r="AJ25" s="190">
        <f t="shared" si="11"/>
        <v>0</v>
      </c>
      <c r="AK25" s="191">
        <f t="shared" si="2"/>
        <v>0</v>
      </c>
      <c r="AL25" s="192">
        <v>0</v>
      </c>
      <c r="AM25" s="190">
        <f t="shared" si="12"/>
        <v>0</v>
      </c>
      <c r="AN25" s="191">
        <f t="shared" si="13"/>
        <v>0</v>
      </c>
      <c r="AO25" s="192">
        <v>0</v>
      </c>
      <c r="AP25" s="190">
        <f t="shared" si="3"/>
        <v>0</v>
      </c>
      <c r="AQ25" s="201">
        <f t="shared" si="14"/>
        <v>0</v>
      </c>
      <c r="AR25" s="192">
        <v>0</v>
      </c>
      <c r="AS25" s="190">
        <f t="shared" si="4"/>
        <v>0</v>
      </c>
      <c r="AT25" s="201">
        <f t="shared" si="15"/>
        <v>0</v>
      </c>
      <c r="AU25" s="192">
        <v>0</v>
      </c>
      <c r="AV25" s="190">
        <f t="shared" si="5"/>
        <v>0</v>
      </c>
      <c r="AW25" s="193">
        <f t="shared" si="6"/>
        <v>0</v>
      </c>
      <c r="AX25" s="193">
        <f t="shared" si="7"/>
        <v>0</v>
      </c>
    </row>
    <row r="26" spans="1:50" s="20" customFormat="1" ht="11.25" x14ac:dyDescent="0.15">
      <c r="A26" s="15">
        <v>972701</v>
      </c>
      <c r="B26" s="16" t="s">
        <v>97</v>
      </c>
      <c r="C26" s="16" t="s">
        <v>98</v>
      </c>
      <c r="D26" s="16" t="s">
        <v>99</v>
      </c>
      <c r="E26" s="16" t="s">
        <v>88</v>
      </c>
      <c r="F26" s="16">
        <v>178</v>
      </c>
      <c r="G26" s="16"/>
      <c r="H26" s="16" t="s">
        <v>25</v>
      </c>
      <c r="I26" s="15"/>
      <c r="J26" s="18">
        <v>3</v>
      </c>
      <c r="K26" s="18" t="s">
        <v>22</v>
      </c>
      <c r="L26" s="18" t="s">
        <v>23</v>
      </c>
      <c r="M26" s="18" t="s">
        <v>24</v>
      </c>
      <c r="N26" s="16" t="s">
        <v>23</v>
      </c>
      <c r="O26" s="15" t="s">
        <v>23</v>
      </c>
      <c r="P26" s="200">
        <v>0</v>
      </c>
      <c r="Q26" s="189">
        <v>0</v>
      </c>
      <c r="R26" s="189">
        <f t="shared" si="8"/>
        <v>0</v>
      </c>
      <c r="S26" s="189">
        <v>0</v>
      </c>
      <c r="T26" s="189">
        <v>0</v>
      </c>
      <c r="U26" s="189">
        <v>0</v>
      </c>
      <c r="V26" s="190">
        <f t="shared" si="0"/>
        <v>0</v>
      </c>
      <c r="W26" s="200">
        <v>0</v>
      </c>
      <c r="X26" s="189">
        <v>0</v>
      </c>
      <c r="Y26" s="189">
        <f t="shared" si="9"/>
        <v>0</v>
      </c>
      <c r="Z26" s="189">
        <v>0</v>
      </c>
      <c r="AA26" s="189">
        <v>0</v>
      </c>
      <c r="AB26" s="189">
        <v>0</v>
      </c>
      <c r="AC26" s="190">
        <f t="shared" si="1"/>
        <v>0</v>
      </c>
      <c r="AD26" s="200">
        <v>0</v>
      </c>
      <c r="AE26" s="189">
        <v>0</v>
      </c>
      <c r="AF26" s="189">
        <f t="shared" si="10"/>
        <v>0</v>
      </c>
      <c r="AG26" s="189">
        <v>0</v>
      </c>
      <c r="AH26" s="189">
        <v>0</v>
      </c>
      <c r="AI26" s="189">
        <v>0</v>
      </c>
      <c r="AJ26" s="190">
        <f t="shared" si="11"/>
        <v>0</v>
      </c>
      <c r="AK26" s="191">
        <f t="shared" si="2"/>
        <v>0</v>
      </c>
      <c r="AL26" s="192">
        <v>0</v>
      </c>
      <c r="AM26" s="190">
        <f t="shared" si="12"/>
        <v>0</v>
      </c>
      <c r="AN26" s="191">
        <f t="shared" si="13"/>
        <v>0</v>
      </c>
      <c r="AO26" s="192">
        <v>0</v>
      </c>
      <c r="AP26" s="190">
        <f t="shared" si="3"/>
        <v>0</v>
      </c>
      <c r="AQ26" s="201">
        <f t="shared" si="14"/>
        <v>0</v>
      </c>
      <c r="AR26" s="192">
        <v>0</v>
      </c>
      <c r="AS26" s="190">
        <f t="shared" si="4"/>
        <v>0</v>
      </c>
      <c r="AT26" s="201">
        <f t="shared" si="15"/>
        <v>0</v>
      </c>
      <c r="AU26" s="192">
        <v>0</v>
      </c>
      <c r="AV26" s="190">
        <f t="shared" si="5"/>
        <v>0</v>
      </c>
      <c r="AW26" s="193">
        <f t="shared" si="6"/>
        <v>0</v>
      </c>
      <c r="AX26" s="193">
        <f t="shared" si="7"/>
        <v>0</v>
      </c>
    </row>
    <row r="27" spans="1:50" s="20" customFormat="1" ht="11.25" x14ac:dyDescent="0.15">
      <c r="A27" s="15">
        <v>972604</v>
      </c>
      <c r="B27" s="16" t="s">
        <v>100</v>
      </c>
      <c r="C27" s="16" t="s">
        <v>101</v>
      </c>
      <c r="D27" s="16" t="s">
        <v>102</v>
      </c>
      <c r="E27" s="16" t="s">
        <v>88</v>
      </c>
      <c r="F27" s="16">
        <v>12</v>
      </c>
      <c r="G27" s="16"/>
      <c r="H27" s="16" t="s">
        <v>25</v>
      </c>
      <c r="I27" s="15"/>
      <c r="J27" s="18">
        <v>1</v>
      </c>
      <c r="K27" s="18" t="s">
        <v>22</v>
      </c>
      <c r="L27" s="18" t="s">
        <v>23</v>
      </c>
      <c r="M27" s="18" t="s">
        <v>24</v>
      </c>
      <c r="N27" s="16" t="s">
        <v>23</v>
      </c>
      <c r="O27" s="15" t="s">
        <v>23</v>
      </c>
      <c r="P27" s="200">
        <v>0</v>
      </c>
      <c r="Q27" s="189">
        <v>0</v>
      </c>
      <c r="R27" s="189">
        <f t="shared" si="8"/>
        <v>0</v>
      </c>
      <c r="S27" s="189">
        <v>0</v>
      </c>
      <c r="T27" s="189">
        <v>0</v>
      </c>
      <c r="U27" s="189">
        <v>0</v>
      </c>
      <c r="V27" s="190">
        <f t="shared" si="0"/>
        <v>0</v>
      </c>
      <c r="W27" s="200">
        <v>0</v>
      </c>
      <c r="X27" s="189">
        <v>0</v>
      </c>
      <c r="Y27" s="189">
        <f t="shared" si="9"/>
        <v>0</v>
      </c>
      <c r="Z27" s="189">
        <v>0</v>
      </c>
      <c r="AA27" s="189">
        <v>0</v>
      </c>
      <c r="AB27" s="189">
        <v>0</v>
      </c>
      <c r="AC27" s="190">
        <f t="shared" si="1"/>
        <v>0</v>
      </c>
      <c r="AD27" s="200">
        <v>0</v>
      </c>
      <c r="AE27" s="189">
        <v>0</v>
      </c>
      <c r="AF27" s="189">
        <f t="shared" si="10"/>
        <v>0</v>
      </c>
      <c r="AG27" s="189">
        <v>0</v>
      </c>
      <c r="AH27" s="189">
        <v>0</v>
      </c>
      <c r="AI27" s="189">
        <v>0</v>
      </c>
      <c r="AJ27" s="190">
        <f t="shared" si="11"/>
        <v>0</v>
      </c>
      <c r="AK27" s="191">
        <f t="shared" si="2"/>
        <v>0</v>
      </c>
      <c r="AL27" s="192">
        <v>0</v>
      </c>
      <c r="AM27" s="190">
        <f t="shared" si="12"/>
        <v>0</v>
      </c>
      <c r="AN27" s="191">
        <f t="shared" si="13"/>
        <v>0</v>
      </c>
      <c r="AO27" s="192">
        <v>0</v>
      </c>
      <c r="AP27" s="190">
        <f t="shared" si="3"/>
        <v>0</v>
      </c>
      <c r="AQ27" s="201">
        <f t="shared" si="14"/>
        <v>0</v>
      </c>
      <c r="AR27" s="192">
        <v>0</v>
      </c>
      <c r="AS27" s="190">
        <f t="shared" si="4"/>
        <v>0</v>
      </c>
      <c r="AT27" s="201">
        <f t="shared" si="15"/>
        <v>0</v>
      </c>
      <c r="AU27" s="192">
        <v>0</v>
      </c>
      <c r="AV27" s="190">
        <f t="shared" si="5"/>
        <v>0</v>
      </c>
      <c r="AW27" s="193">
        <f t="shared" si="6"/>
        <v>0</v>
      </c>
      <c r="AX27" s="193">
        <f t="shared" si="7"/>
        <v>0</v>
      </c>
    </row>
    <row r="28" spans="1:50" s="20" customFormat="1" ht="11.25" x14ac:dyDescent="0.15">
      <c r="A28" s="15">
        <v>755200</v>
      </c>
      <c r="B28" s="16" t="s">
        <v>104</v>
      </c>
      <c r="C28" s="16" t="s">
        <v>105</v>
      </c>
      <c r="D28" s="16" t="s">
        <v>106</v>
      </c>
      <c r="E28" s="16" t="s">
        <v>107</v>
      </c>
      <c r="F28" s="16">
        <v>452</v>
      </c>
      <c r="G28" s="16">
        <v>263</v>
      </c>
      <c r="H28" s="16" t="s">
        <v>21</v>
      </c>
      <c r="I28" s="15">
        <v>92</v>
      </c>
      <c r="J28" s="18">
        <v>15</v>
      </c>
      <c r="K28" s="18" t="s">
        <v>22</v>
      </c>
      <c r="L28" s="18" t="s">
        <v>23</v>
      </c>
      <c r="M28" s="18" t="s">
        <v>24</v>
      </c>
      <c r="N28" s="16" t="s">
        <v>23</v>
      </c>
      <c r="O28" s="15" t="s">
        <v>23</v>
      </c>
      <c r="P28" s="200">
        <v>0</v>
      </c>
      <c r="Q28" s="189">
        <v>0</v>
      </c>
      <c r="R28" s="189">
        <f t="shared" si="8"/>
        <v>0</v>
      </c>
      <c r="S28" s="189">
        <v>0</v>
      </c>
      <c r="T28" s="189">
        <v>0</v>
      </c>
      <c r="U28" s="189">
        <v>0</v>
      </c>
      <c r="V28" s="190">
        <f t="shared" si="0"/>
        <v>0</v>
      </c>
      <c r="W28" s="200">
        <v>0</v>
      </c>
      <c r="X28" s="189">
        <v>0</v>
      </c>
      <c r="Y28" s="189">
        <f t="shared" si="9"/>
        <v>0</v>
      </c>
      <c r="Z28" s="189">
        <v>0</v>
      </c>
      <c r="AA28" s="189">
        <v>0</v>
      </c>
      <c r="AB28" s="189">
        <v>0</v>
      </c>
      <c r="AC28" s="190">
        <f t="shared" si="1"/>
        <v>0</v>
      </c>
      <c r="AD28" s="200">
        <v>0</v>
      </c>
      <c r="AE28" s="189">
        <v>0</v>
      </c>
      <c r="AF28" s="189">
        <f t="shared" si="10"/>
        <v>0</v>
      </c>
      <c r="AG28" s="189">
        <v>0</v>
      </c>
      <c r="AH28" s="189">
        <v>0</v>
      </c>
      <c r="AI28" s="189">
        <v>0</v>
      </c>
      <c r="AJ28" s="190">
        <f t="shared" si="11"/>
        <v>0</v>
      </c>
      <c r="AK28" s="191">
        <f t="shared" si="2"/>
        <v>0</v>
      </c>
      <c r="AL28" s="192">
        <v>0</v>
      </c>
      <c r="AM28" s="190">
        <f t="shared" si="12"/>
        <v>0</v>
      </c>
      <c r="AN28" s="191">
        <f t="shared" si="13"/>
        <v>0</v>
      </c>
      <c r="AO28" s="192">
        <v>0</v>
      </c>
      <c r="AP28" s="190">
        <f t="shared" si="3"/>
        <v>0</v>
      </c>
      <c r="AQ28" s="201">
        <f t="shared" si="14"/>
        <v>0</v>
      </c>
      <c r="AR28" s="192">
        <v>0</v>
      </c>
      <c r="AS28" s="190">
        <f t="shared" si="4"/>
        <v>0</v>
      </c>
      <c r="AT28" s="201">
        <f t="shared" si="15"/>
        <v>0</v>
      </c>
      <c r="AU28" s="192">
        <v>0</v>
      </c>
      <c r="AV28" s="190">
        <f t="shared" si="5"/>
        <v>0</v>
      </c>
      <c r="AW28" s="193">
        <f t="shared" si="6"/>
        <v>0</v>
      </c>
      <c r="AX28" s="193">
        <f t="shared" si="7"/>
        <v>0</v>
      </c>
    </row>
    <row r="29" spans="1:50" s="20" customFormat="1" ht="11.25" x14ac:dyDescent="0.15">
      <c r="A29" s="15">
        <v>960100</v>
      </c>
      <c r="B29" s="16" t="s">
        <v>108</v>
      </c>
      <c r="C29" s="16" t="s">
        <v>109</v>
      </c>
      <c r="D29" s="16" t="s">
        <v>110</v>
      </c>
      <c r="E29" s="16" t="s">
        <v>111</v>
      </c>
      <c r="F29" s="16">
        <v>166</v>
      </c>
      <c r="G29" s="16">
        <v>58</v>
      </c>
      <c r="H29" s="16" t="s">
        <v>21</v>
      </c>
      <c r="I29" s="15">
        <v>30</v>
      </c>
      <c r="J29" s="18">
        <v>5</v>
      </c>
      <c r="K29" s="18" t="s">
        <v>22</v>
      </c>
      <c r="L29" s="18" t="s">
        <v>23</v>
      </c>
      <c r="M29" s="18" t="s">
        <v>24</v>
      </c>
      <c r="N29" s="16" t="s">
        <v>23</v>
      </c>
      <c r="O29" s="15" t="s">
        <v>23</v>
      </c>
      <c r="P29" s="200">
        <v>0</v>
      </c>
      <c r="Q29" s="189">
        <v>0</v>
      </c>
      <c r="R29" s="189">
        <f t="shared" si="8"/>
        <v>0</v>
      </c>
      <c r="S29" s="189">
        <v>0</v>
      </c>
      <c r="T29" s="189">
        <v>0</v>
      </c>
      <c r="U29" s="189">
        <v>0</v>
      </c>
      <c r="V29" s="190">
        <f t="shared" si="0"/>
        <v>0</v>
      </c>
      <c r="W29" s="200">
        <v>0</v>
      </c>
      <c r="X29" s="189">
        <v>0</v>
      </c>
      <c r="Y29" s="189">
        <f t="shared" si="9"/>
        <v>0</v>
      </c>
      <c r="Z29" s="189">
        <v>0</v>
      </c>
      <c r="AA29" s="189">
        <v>0</v>
      </c>
      <c r="AB29" s="189">
        <v>0</v>
      </c>
      <c r="AC29" s="190">
        <f t="shared" si="1"/>
        <v>0</v>
      </c>
      <c r="AD29" s="200">
        <v>0</v>
      </c>
      <c r="AE29" s="189">
        <v>0</v>
      </c>
      <c r="AF29" s="189">
        <f t="shared" si="10"/>
        <v>0</v>
      </c>
      <c r="AG29" s="189">
        <v>0</v>
      </c>
      <c r="AH29" s="189">
        <v>0</v>
      </c>
      <c r="AI29" s="189">
        <v>0</v>
      </c>
      <c r="AJ29" s="190">
        <f t="shared" si="11"/>
        <v>0</v>
      </c>
      <c r="AK29" s="191">
        <f t="shared" si="2"/>
        <v>0</v>
      </c>
      <c r="AL29" s="192">
        <v>0</v>
      </c>
      <c r="AM29" s="190">
        <f t="shared" si="12"/>
        <v>0</v>
      </c>
      <c r="AN29" s="191">
        <f t="shared" si="13"/>
        <v>0</v>
      </c>
      <c r="AO29" s="192">
        <v>0</v>
      </c>
      <c r="AP29" s="190">
        <f t="shared" si="3"/>
        <v>0</v>
      </c>
      <c r="AQ29" s="201">
        <f t="shared" si="14"/>
        <v>0</v>
      </c>
      <c r="AR29" s="192">
        <v>0</v>
      </c>
      <c r="AS29" s="190">
        <f t="shared" si="4"/>
        <v>0</v>
      </c>
      <c r="AT29" s="201">
        <f t="shared" si="15"/>
        <v>0</v>
      </c>
      <c r="AU29" s="192">
        <v>0</v>
      </c>
      <c r="AV29" s="190">
        <f t="shared" si="5"/>
        <v>0</v>
      </c>
      <c r="AW29" s="193">
        <f t="shared" si="6"/>
        <v>0</v>
      </c>
      <c r="AX29" s="193">
        <f t="shared" si="7"/>
        <v>0</v>
      </c>
    </row>
    <row r="30" spans="1:50" s="20" customFormat="1" ht="11.25" x14ac:dyDescent="0.15">
      <c r="A30" s="15">
        <v>891302</v>
      </c>
      <c r="B30" s="16" t="s">
        <v>112</v>
      </c>
      <c r="C30" s="16" t="s">
        <v>113</v>
      </c>
      <c r="D30" s="16" t="s">
        <v>114</v>
      </c>
      <c r="E30" s="16" t="s">
        <v>115</v>
      </c>
      <c r="F30" s="16">
        <v>880</v>
      </c>
      <c r="G30" s="16">
        <v>412</v>
      </c>
      <c r="H30" s="16" t="s">
        <v>21</v>
      </c>
      <c r="I30" s="15">
        <v>121</v>
      </c>
      <c r="J30" s="18">
        <v>26</v>
      </c>
      <c r="K30" s="18" t="s">
        <v>22</v>
      </c>
      <c r="L30" s="18" t="s">
        <v>23</v>
      </c>
      <c r="M30" s="18" t="s">
        <v>24</v>
      </c>
      <c r="N30" s="16" t="s">
        <v>23</v>
      </c>
      <c r="O30" s="15" t="s">
        <v>23</v>
      </c>
      <c r="P30" s="200">
        <v>0</v>
      </c>
      <c r="Q30" s="189">
        <v>0</v>
      </c>
      <c r="R30" s="189">
        <f t="shared" si="8"/>
        <v>0</v>
      </c>
      <c r="S30" s="189">
        <v>0</v>
      </c>
      <c r="T30" s="189">
        <v>0</v>
      </c>
      <c r="U30" s="189">
        <v>0</v>
      </c>
      <c r="V30" s="190">
        <f t="shared" si="0"/>
        <v>0</v>
      </c>
      <c r="W30" s="200">
        <v>0</v>
      </c>
      <c r="X30" s="189">
        <v>0</v>
      </c>
      <c r="Y30" s="189">
        <f t="shared" si="9"/>
        <v>0</v>
      </c>
      <c r="Z30" s="189">
        <v>0</v>
      </c>
      <c r="AA30" s="189">
        <v>0</v>
      </c>
      <c r="AB30" s="189">
        <v>0</v>
      </c>
      <c r="AC30" s="190">
        <f t="shared" si="1"/>
        <v>0</v>
      </c>
      <c r="AD30" s="200">
        <v>0</v>
      </c>
      <c r="AE30" s="189">
        <v>0</v>
      </c>
      <c r="AF30" s="189">
        <f t="shared" si="10"/>
        <v>0</v>
      </c>
      <c r="AG30" s="189">
        <v>0</v>
      </c>
      <c r="AH30" s="189">
        <v>0</v>
      </c>
      <c r="AI30" s="189">
        <v>0</v>
      </c>
      <c r="AJ30" s="190">
        <f t="shared" si="11"/>
        <v>0</v>
      </c>
      <c r="AK30" s="191">
        <f t="shared" si="2"/>
        <v>0</v>
      </c>
      <c r="AL30" s="192">
        <v>0</v>
      </c>
      <c r="AM30" s="190">
        <f t="shared" si="12"/>
        <v>0</v>
      </c>
      <c r="AN30" s="191">
        <f t="shared" si="13"/>
        <v>0</v>
      </c>
      <c r="AO30" s="192">
        <v>0</v>
      </c>
      <c r="AP30" s="190">
        <f t="shared" si="3"/>
        <v>0</v>
      </c>
      <c r="AQ30" s="201">
        <f t="shared" si="14"/>
        <v>0</v>
      </c>
      <c r="AR30" s="192">
        <v>0</v>
      </c>
      <c r="AS30" s="190">
        <f t="shared" si="4"/>
        <v>0</v>
      </c>
      <c r="AT30" s="201">
        <f t="shared" si="15"/>
        <v>0</v>
      </c>
      <c r="AU30" s="192">
        <v>0</v>
      </c>
      <c r="AV30" s="190">
        <f t="shared" si="5"/>
        <v>0</v>
      </c>
      <c r="AW30" s="193">
        <f t="shared" si="6"/>
        <v>0</v>
      </c>
      <c r="AX30" s="193">
        <f t="shared" si="7"/>
        <v>0</v>
      </c>
    </row>
    <row r="31" spans="1:50" s="20" customFormat="1" ht="11.25" x14ac:dyDescent="0.15">
      <c r="A31" s="15">
        <v>967200</v>
      </c>
      <c r="B31" s="16" t="s">
        <v>116</v>
      </c>
      <c r="C31" s="16" t="s">
        <v>117</v>
      </c>
      <c r="D31" s="16" t="s">
        <v>118</v>
      </c>
      <c r="E31" s="16" t="s">
        <v>119</v>
      </c>
      <c r="F31" s="16">
        <v>99</v>
      </c>
      <c r="G31" s="25"/>
      <c r="H31" s="16" t="s">
        <v>25</v>
      </c>
      <c r="I31" s="15"/>
      <c r="J31" s="18">
        <v>6</v>
      </c>
      <c r="K31" s="18" t="s">
        <v>22</v>
      </c>
      <c r="L31" s="18" t="s">
        <v>23</v>
      </c>
      <c r="M31" s="18" t="s">
        <v>24</v>
      </c>
      <c r="N31" s="16" t="s">
        <v>23</v>
      </c>
      <c r="O31" s="15" t="s">
        <v>23</v>
      </c>
      <c r="P31" s="200">
        <v>0</v>
      </c>
      <c r="Q31" s="189">
        <v>0</v>
      </c>
      <c r="R31" s="189">
        <f t="shared" si="8"/>
        <v>0</v>
      </c>
      <c r="S31" s="189">
        <v>0</v>
      </c>
      <c r="T31" s="189">
        <v>0</v>
      </c>
      <c r="U31" s="189">
        <v>0</v>
      </c>
      <c r="V31" s="190">
        <f t="shared" si="0"/>
        <v>0</v>
      </c>
      <c r="W31" s="200">
        <v>0</v>
      </c>
      <c r="X31" s="189">
        <v>0</v>
      </c>
      <c r="Y31" s="189">
        <f t="shared" si="9"/>
        <v>0</v>
      </c>
      <c r="Z31" s="189">
        <v>0</v>
      </c>
      <c r="AA31" s="189">
        <v>0</v>
      </c>
      <c r="AB31" s="189">
        <v>0</v>
      </c>
      <c r="AC31" s="190">
        <f t="shared" si="1"/>
        <v>0</v>
      </c>
      <c r="AD31" s="200">
        <v>0</v>
      </c>
      <c r="AE31" s="189">
        <v>0</v>
      </c>
      <c r="AF31" s="189">
        <f t="shared" si="10"/>
        <v>0</v>
      </c>
      <c r="AG31" s="189">
        <v>0</v>
      </c>
      <c r="AH31" s="189">
        <v>0</v>
      </c>
      <c r="AI31" s="189">
        <v>0</v>
      </c>
      <c r="AJ31" s="190">
        <f t="shared" si="11"/>
        <v>0</v>
      </c>
      <c r="AK31" s="191">
        <f t="shared" si="2"/>
        <v>0</v>
      </c>
      <c r="AL31" s="192">
        <v>0</v>
      </c>
      <c r="AM31" s="190">
        <f t="shared" si="12"/>
        <v>0</v>
      </c>
      <c r="AN31" s="191">
        <f t="shared" si="13"/>
        <v>0</v>
      </c>
      <c r="AO31" s="192">
        <v>0</v>
      </c>
      <c r="AP31" s="190">
        <f t="shared" si="3"/>
        <v>0</v>
      </c>
      <c r="AQ31" s="201">
        <f t="shared" si="14"/>
        <v>0</v>
      </c>
      <c r="AR31" s="192">
        <v>0</v>
      </c>
      <c r="AS31" s="190">
        <f t="shared" si="4"/>
        <v>0</v>
      </c>
      <c r="AT31" s="201">
        <f t="shared" si="15"/>
        <v>0</v>
      </c>
      <c r="AU31" s="192">
        <v>0</v>
      </c>
      <c r="AV31" s="190">
        <f t="shared" si="5"/>
        <v>0</v>
      </c>
      <c r="AW31" s="193">
        <f t="shared" si="6"/>
        <v>0</v>
      </c>
      <c r="AX31" s="193">
        <f t="shared" si="7"/>
        <v>0</v>
      </c>
    </row>
    <row r="32" spans="1:50" s="20" customFormat="1" ht="11.25" x14ac:dyDescent="0.15">
      <c r="A32" s="15">
        <v>802100</v>
      </c>
      <c r="B32" s="16" t="s">
        <v>121</v>
      </c>
      <c r="C32" s="16" t="s">
        <v>122</v>
      </c>
      <c r="D32" s="16" t="s">
        <v>123</v>
      </c>
      <c r="E32" s="16" t="s">
        <v>124</v>
      </c>
      <c r="F32" s="16">
        <v>574</v>
      </c>
      <c r="G32" s="16">
        <v>194</v>
      </c>
      <c r="H32" s="16"/>
      <c r="I32" s="15"/>
      <c r="J32" s="18">
        <v>9</v>
      </c>
      <c r="K32" s="18" t="s">
        <v>22</v>
      </c>
      <c r="L32" s="18" t="s">
        <v>23</v>
      </c>
      <c r="M32" s="18" t="s">
        <v>24</v>
      </c>
      <c r="N32" s="16" t="s">
        <v>23</v>
      </c>
      <c r="O32" s="15" t="s">
        <v>23</v>
      </c>
      <c r="P32" s="200">
        <v>0</v>
      </c>
      <c r="Q32" s="189">
        <v>0</v>
      </c>
      <c r="R32" s="189">
        <f t="shared" si="8"/>
        <v>0</v>
      </c>
      <c r="S32" s="189">
        <v>0</v>
      </c>
      <c r="T32" s="189">
        <v>0</v>
      </c>
      <c r="U32" s="189">
        <v>0</v>
      </c>
      <c r="V32" s="190">
        <f t="shared" si="0"/>
        <v>0</v>
      </c>
      <c r="W32" s="200">
        <v>0</v>
      </c>
      <c r="X32" s="189">
        <v>0</v>
      </c>
      <c r="Y32" s="189">
        <f t="shared" si="9"/>
        <v>0</v>
      </c>
      <c r="Z32" s="189">
        <v>0</v>
      </c>
      <c r="AA32" s="189">
        <v>0</v>
      </c>
      <c r="AB32" s="189">
        <v>0</v>
      </c>
      <c r="AC32" s="190">
        <f t="shared" si="1"/>
        <v>0</v>
      </c>
      <c r="AD32" s="200">
        <v>0</v>
      </c>
      <c r="AE32" s="189">
        <v>0</v>
      </c>
      <c r="AF32" s="189">
        <f t="shared" si="10"/>
        <v>0</v>
      </c>
      <c r="AG32" s="189">
        <v>0</v>
      </c>
      <c r="AH32" s="189">
        <v>0</v>
      </c>
      <c r="AI32" s="189">
        <v>0</v>
      </c>
      <c r="AJ32" s="190">
        <f t="shared" si="11"/>
        <v>0</v>
      </c>
      <c r="AK32" s="191">
        <f t="shared" si="2"/>
        <v>0</v>
      </c>
      <c r="AL32" s="192">
        <v>0</v>
      </c>
      <c r="AM32" s="190">
        <f t="shared" si="12"/>
        <v>0</v>
      </c>
      <c r="AN32" s="191">
        <f t="shared" si="13"/>
        <v>0</v>
      </c>
      <c r="AO32" s="192">
        <v>0</v>
      </c>
      <c r="AP32" s="190">
        <f t="shared" si="3"/>
        <v>0</v>
      </c>
      <c r="AQ32" s="201">
        <f t="shared" si="14"/>
        <v>0</v>
      </c>
      <c r="AR32" s="192">
        <v>0</v>
      </c>
      <c r="AS32" s="190">
        <f t="shared" si="4"/>
        <v>0</v>
      </c>
      <c r="AT32" s="201">
        <f t="shared" si="15"/>
        <v>0</v>
      </c>
      <c r="AU32" s="192">
        <v>0</v>
      </c>
      <c r="AV32" s="190">
        <f t="shared" si="5"/>
        <v>0</v>
      </c>
      <c r="AW32" s="193">
        <f t="shared" si="6"/>
        <v>0</v>
      </c>
      <c r="AX32" s="193">
        <f t="shared" si="7"/>
        <v>0</v>
      </c>
    </row>
    <row r="33" spans="1:59" s="20" customFormat="1" ht="11.25" x14ac:dyDescent="0.15">
      <c r="A33" s="15">
        <v>801700</v>
      </c>
      <c r="B33" s="16" t="s">
        <v>125</v>
      </c>
      <c r="C33" s="16" t="s">
        <v>126</v>
      </c>
      <c r="D33" s="16" t="s">
        <v>127</v>
      </c>
      <c r="E33" s="16" t="s">
        <v>124</v>
      </c>
      <c r="F33" s="16">
        <v>983</v>
      </c>
      <c r="G33" s="16">
        <v>272</v>
      </c>
      <c r="H33" s="16" t="s">
        <v>21</v>
      </c>
      <c r="I33" s="15">
        <v>146</v>
      </c>
      <c r="J33" s="18">
        <v>21</v>
      </c>
      <c r="K33" s="18" t="s">
        <v>26</v>
      </c>
      <c r="L33" s="18" t="s">
        <v>23</v>
      </c>
      <c r="M33" s="18">
        <v>219</v>
      </c>
      <c r="N33" s="16" t="s">
        <v>23</v>
      </c>
      <c r="O33" s="15" t="s">
        <v>23</v>
      </c>
      <c r="P33" s="200">
        <v>0</v>
      </c>
      <c r="Q33" s="189">
        <v>0</v>
      </c>
      <c r="R33" s="189">
        <f t="shared" si="8"/>
        <v>0</v>
      </c>
      <c r="S33" s="189">
        <v>0</v>
      </c>
      <c r="T33" s="189">
        <v>0</v>
      </c>
      <c r="U33" s="189">
        <v>0</v>
      </c>
      <c r="V33" s="190">
        <f t="shared" si="0"/>
        <v>0</v>
      </c>
      <c r="W33" s="200">
        <v>0</v>
      </c>
      <c r="X33" s="189">
        <v>0</v>
      </c>
      <c r="Y33" s="189">
        <f t="shared" si="9"/>
        <v>0</v>
      </c>
      <c r="Z33" s="189">
        <v>0</v>
      </c>
      <c r="AA33" s="189">
        <v>0</v>
      </c>
      <c r="AB33" s="189">
        <v>0</v>
      </c>
      <c r="AC33" s="190">
        <f t="shared" si="1"/>
        <v>0</v>
      </c>
      <c r="AD33" s="200">
        <v>0</v>
      </c>
      <c r="AE33" s="189">
        <v>0</v>
      </c>
      <c r="AF33" s="189">
        <f t="shared" si="10"/>
        <v>0</v>
      </c>
      <c r="AG33" s="189">
        <v>0</v>
      </c>
      <c r="AH33" s="189">
        <v>0</v>
      </c>
      <c r="AI33" s="189">
        <v>0</v>
      </c>
      <c r="AJ33" s="190">
        <f t="shared" si="11"/>
        <v>0</v>
      </c>
      <c r="AK33" s="191">
        <f t="shared" si="2"/>
        <v>0</v>
      </c>
      <c r="AL33" s="192">
        <v>0</v>
      </c>
      <c r="AM33" s="190">
        <f t="shared" si="12"/>
        <v>0</v>
      </c>
      <c r="AN33" s="191">
        <f t="shared" si="13"/>
        <v>0</v>
      </c>
      <c r="AO33" s="192">
        <v>0</v>
      </c>
      <c r="AP33" s="190">
        <f t="shared" si="3"/>
        <v>0</v>
      </c>
      <c r="AQ33" s="201">
        <f t="shared" si="14"/>
        <v>0</v>
      </c>
      <c r="AR33" s="192">
        <v>0</v>
      </c>
      <c r="AS33" s="190">
        <f t="shared" si="4"/>
        <v>0</v>
      </c>
      <c r="AT33" s="201">
        <f t="shared" si="15"/>
        <v>0</v>
      </c>
      <c r="AU33" s="192">
        <v>0</v>
      </c>
      <c r="AV33" s="190">
        <f t="shared" si="5"/>
        <v>0</v>
      </c>
      <c r="AW33" s="193">
        <f t="shared" si="6"/>
        <v>0</v>
      </c>
      <c r="AX33" s="193">
        <f t="shared" si="7"/>
        <v>0</v>
      </c>
    </row>
    <row r="34" spans="1:59" s="20" customFormat="1" ht="11.25" x14ac:dyDescent="0.15">
      <c r="A34" s="15">
        <v>801704</v>
      </c>
      <c r="B34" s="16" t="s">
        <v>128</v>
      </c>
      <c r="C34" s="16" t="s">
        <v>129</v>
      </c>
      <c r="D34" s="16" t="s">
        <v>130</v>
      </c>
      <c r="E34" s="16" t="s">
        <v>124</v>
      </c>
      <c r="F34" s="16">
        <v>416</v>
      </c>
      <c r="G34" s="16">
        <v>97</v>
      </c>
      <c r="H34" s="16" t="s">
        <v>21</v>
      </c>
      <c r="I34" s="15">
        <v>39</v>
      </c>
      <c r="J34" s="18" t="s">
        <v>131</v>
      </c>
      <c r="K34" s="18" t="s">
        <v>22</v>
      </c>
      <c r="L34" s="18" t="s">
        <v>23</v>
      </c>
      <c r="M34" s="18" t="s">
        <v>24</v>
      </c>
      <c r="N34" s="16" t="s">
        <v>23</v>
      </c>
      <c r="O34" s="15" t="s">
        <v>23</v>
      </c>
      <c r="P34" s="200">
        <v>0</v>
      </c>
      <c r="Q34" s="189">
        <v>0</v>
      </c>
      <c r="R34" s="189">
        <f t="shared" si="8"/>
        <v>0</v>
      </c>
      <c r="S34" s="189">
        <v>0</v>
      </c>
      <c r="T34" s="189">
        <v>0</v>
      </c>
      <c r="U34" s="189">
        <v>0</v>
      </c>
      <c r="V34" s="190">
        <f t="shared" si="0"/>
        <v>0</v>
      </c>
      <c r="W34" s="200">
        <v>0</v>
      </c>
      <c r="X34" s="189">
        <v>0</v>
      </c>
      <c r="Y34" s="189">
        <f t="shared" si="9"/>
        <v>0</v>
      </c>
      <c r="Z34" s="189">
        <v>0</v>
      </c>
      <c r="AA34" s="189">
        <v>0</v>
      </c>
      <c r="AB34" s="189">
        <v>0</v>
      </c>
      <c r="AC34" s="190">
        <f t="shared" si="1"/>
        <v>0</v>
      </c>
      <c r="AD34" s="200">
        <v>0</v>
      </c>
      <c r="AE34" s="189">
        <v>0</v>
      </c>
      <c r="AF34" s="189">
        <f t="shared" si="10"/>
        <v>0</v>
      </c>
      <c r="AG34" s="189">
        <v>0</v>
      </c>
      <c r="AH34" s="189">
        <v>0</v>
      </c>
      <c r="AI34" s="189">
        <v>0</v>
      </c>
      <c r="AJ34" s="190">
        <f t="shared" si="11"/>
        <v>0</v>
      </c>
      <c r="AK34" s="191">
        <f t="shared" si="2"/>
        <v>0</v>
      </c>
      <c r="AL34" s="192">
        <v>0</v>
      </c>
      <c r="AM34" s="190">
        <f t="shared" si="12"/>
        <v>0</v>
      </c>
      <c r="AN34" s="191">
        <f t="shared" si="13"/>
        <v>0</v>
      </c>
      <c r="AO34" s="192">
        <v>0</v>
      </c>
      <c r="AP34" s="190">
        <f t="shared" si="3"/>
        <v>0</v>
      </c>
      <c r="AQ34" s="201">
        <f t="shared" si="14"/>
        <v>0</v>
      </c>
      <c r="AR34" s="192">
        <v>0</v>
      </c>
      <c r="AS34" s="190">
        <f t="shared" si="4"/>
        <v>0</v>
      </c>
      <c r="AT34" s="201">
        <f t="shared" si="15"/>
        <v>0</v>
      </c>
      <c r="AU34" s="192">
        <v>0</v>
      </c>
      <c r="AV34" s="190">
        <f t="shared" si="5"/>
        <v>0</v>
      </c>
      <c r="AW34" s="193">
        <f t="shared" si="6"/>
        <v>0</v>
      </c>
      <c r="AX34" s="193">
        <f t="shared" si="7"/>
        <v>0</v>
      </c>
    </row>
    <row r="35" spans="1:59" s="20" customFormat="1" ht="11.25" x14ac:dyDescent="0.15">
      <c r="A35" s="15">
        <v>801701</v>
      </c>
      <c r="B35" s="16" t="s">
        <v>133</v>
      </c>
      <c r="C35" s="16" t="s">
        <v>134</v>
      </c>
      <c r="D35" s="16" t="s">
        <v>135</v>
      </c>
      <c r="E35" s="16" t="s">
        <v>124</v>
      </c>
      <c r="F35" s="16">
        <v>150</v>
      </c>
      <c r="G35" s="16">
        <v>83</v>
      </c>
      <c r="H35" s="16"/>
      <c r="I35" s="15"/>
      <c r="J35" s="18">
        <v>7</v>
      </c>
      <c r="K35" s="18" t="s">
        <v>22</v>
      </c>
      <c r="L35" s="18" t="s">
        <v>23</v>
      </c>
      <c r="M35" s="18" t="s">
        <v>24</v>
      </c>
      <c r="N35" s="16" t="s">
        <v>23</v>
      </c>
      <c r="O35" s="15" t="s">
        <v>23</v>
      </c>
      <c r="P35" s="200">
        <v>0</v>
      </c>
      <c r="Q35" s="189">
        <v>0</v>
      </c>
      <c r="R35" s="189">
        <f t="shared" si="8"/>
        <v>0</v>
      </c>
      <c r="S35" s="189">
        <v>0</v>
      </c>
      <c r="T35" s="189">
        <v>0</v>
      </c>
      <c r="U35" s="189">
        <v>0</v>
      </c>
      <c r="V35" s="190">
        <f t="shared" si="0"/>
        <v>0</v>
      </c>
      <c r="W35" s="200">
        <v>0</v>
      </c>
      <c r="X35" s="189">
        <v>0</v>
      </c>
      <c r="Y35" s="189">
        <f t="shared" si="9"/>
        <v>0</v>
      </c>
      <c r="Z35" s="189">
        <v>0</v>
      </c>
      <c r="AA35" s="189">
        <v>0</v>
      </c>
      <c r="AB35" s="189">
        <v>0</v>
      </c>
      <c r="AC35" s="190">
        <f t="shared" si="1"/>
        <v>0</v>
      </c>
      <c r="AD35" s="200">
        <v>0</v>
      </c>
      <c r="AE35" s="189">
        <v>0</v>
      </c>
      <c r="AF35" s="189">
        <f t="shared" si="10"/>
        <v>0</v>
      </c>
      <c r="AG35" s="189">
        <v>0</v>
      </c>
      <c r="AH35" s="189">
        <v>0</v>
      </c>
      <c r="AI35" s="189">
        <v>0</v>
      </c>
      <c r="AJ35" s="190">
        <f t="shared" si="11"/>
        <v>0</v>
      </c>
      <c r="AK35" s="191">
        <f t="shared" si="2"/>
        <v>0</v>
      </c>
      <c r="AL35" s="192">
        <v>0</v>
      </c>
      <c r="AM35" s="190">
        <f t="shared" si="12"/>
        <v>0</v>
      </c>
      <c r="AN35" s="191">
        <f t="shared" si="13"/>
        <v>0</v>
      </c>
      <c r="AO35" s="192">
        <v>0</v>
      </c>
      <c r="AP35" s="190">
        <f t="shared" si="3"/>
        <v>0</v>
      </c>
      <c r="AQ35" s="201">
        <f t="shared" si="14"/>
        <v>0</v>
      </c>
      <c r="AR35" s="192">
        <v>0</v>
      </c>
      <c r="AS35" s="190">
        <f t="shared" si="4"/>
        <v>0</v>
      </c>
      <c r="AT35" s="201">
        <f t="shared" si="15"/>
        <v>0</v>
      </c>
      <c r="AU35" s="192">
        <v>0</v>
      </c>
      <c r="AV35" s="190">
        <f t="shared" si="5"/>
        <v>0</v>
      </c>
      <c r="AW35" s="193">
        <f t="shared" si="6"/>
        <v>0</v>
      </c>
      <c r="AX35" s="193">
        <f t="shared" si="7"/>
        <v>0</v>
      </c>
    </row>
    <row r="36" spans="1:59" s="20" customFormat="1" ht="11.25" x14ac:dyDescent="0.15">
      <c r="A36" s="15">
        <v>802101</v>
      </c>
      <c r="B36" s="16" t="s">
        <v>136</v>
      </c>
      <c r="C36" s="16" t="s">
        <v>137</v>
      </c>
      <c r="D36" s="16" t="s">
        <v>138</v>
      </c>
      <c r="E36" s="16" t="s">
        <v>124</v>
      </c>
      <c r="F36" s="16">
        <v>327</v>
      </c>
      <c r="G36" s="16">
        <v>115</v>
      </c>
      <c r="H36" s="16" t="s">
        <v>21</v>
      </c>
      <c r="I36" s="15">
        <v>32</v>
      </c>
      <c r="J36" s="18">
        <v>7</v>
      </c>
      <c r="K36" s="18" t="s">
        <v>22</v>
      </c>
      <c r="L36" s="18" t="s">
        <v>23</v>
      </c>
      <c r="M36" s="18" t="s">
        <v>24</v>
      </c>
      <c r="N36" s="16" t="s">
        <v>23</v>
      </c>
      <c r="O36" s="15" t="s">
        <v>23</v>
      </c>
      <c r="P36" s="200">
        <v>0</v>
      </c>
      <c r="Q36" s="189">
        <v>0</v>
      </c>
      <c r="R36" s="189">
        <f t="shared" si="8"/>
        <v>0</v>
      </c>
      <c r="S36" s="189">
        <v>0</v>
      </c>
      <c r="T36" s="189">
        <v>0</v>
      </c>
      <c r="U36" s="189">
        <v>0</v>
      </c>
      <c r="V36" s="190">
        <f t="shared" si="0"/>
        <v>0</v>
      </c>
      <c r="W36" s="200">
        <v>0</v>
      </c>
      <c r="X36" s="189">
        <v>0</v>
      </c>
      <c r="Y36" s="189">
        <f t="shared" si="9"/>
        <v>0</v>
      </c>
      <c r="Z36" s="189">
        <v>0</v>
      </c>
      <c r="AA36" s="189">
        <v>0</v>
      </c>
      <c r="AB36" s="189">
        <v>0</v>
      </c>
      <c r="AC36" s="190">
        <f t="shared" si="1"/>
        <v>0</v>
      </c>
      <c r="AD36" s="200">
        <v>0</v>
      </c>
      <c r="AE36" s="189">
        <v>0</v>
      </c>
      <c r="AF36" s="189">
        <f t="shared" si="10"/>
        <v>0</v>
      </c>
      <c r="AG36" s="189">
        <v>0</v>
      </c>
      <c r="AH36" s="189">
        <v>0</v>
      </c>
      <c r="AI36" s="189">
        <v>0</v>
      </c>
      <c r="AJ36" s="190">
        <f t="shared" si="11"/>
        <v>0</v>
      </c>
      <c r="AK36" s="191">
        <f t="shared" si="2"/>
        <v>0</v>
      </c>
      <c r="AL36" s="192">
        <v>0</v>
      </c>
      <c r="AM36" s="190">
        <f t="shared" si="12"/>
        <v>0</v>
      </c>
      <c r="AN36" s="191">
        <f t="shared" si="13"/>
        <v>0</v>
      </c>
      <c r="AO36" s="192">
        <v>0</v>
      </c>
      <c r="AP36" s="190">
        <f t="shared" si="3"/>
        <v>0</v>
      </c>
      <c r="AQ36" s="201">
        <f t="shared" si="14"/>
        <v>0</v>
      </c>
      <c r="AR36" s="192">
        <v>0</v>
      </c>
      <c r="AS36" s="190">
        <f t="shared" si="4"/>
        <v>0</v>
      </c>
      <c r="AT36" s="201">
        <f t="shared" si="15"/>
        <v>0</v>
      </c>
      <c r="AU36" s="192">
        <v>0</v>
      </c>
      <c r="AV36" s="190">
        <f t="shared" si="5"/>
        <v>0</v>
      </c>
      <c r="AW36" s="193">
        <f t="shared" si="6"/>
        <v>0</v>
      </c>
      <c r="AX36" s="193">
        <f t="shared" si="7"/>
        <v>0</v>
      </c>
    </row>
    <row r="37" spans="1:59" s="20" customFormat="1" ht="15.75" thickBot="1" x14ac:dyDescent="0.3">
      <c r="A37" s="15">
        <v>940100</v>
      </c>
      <c r="B37" s="16" t="s">
        <v>325</v>
      </c>
      <c r="C37" s="16" t="s">
        <v>279</v>
      </c>
      <c r="D37" s="16" t="s">
        <v>288</v>
      </c>
      <c r="E37" s="196" t="s">
        <v>58</v>
      </c>
      <c r="F37" s="16">
        <v>226</v>
      </c>
      <c r="G37" s="196" t="s">
        <v>280</v>
      </c>
      <c r="H37" s="16" t="s">
        <v>21</v>
      </c>
      <c r="I37" s="195" t="s">
        <v>280</v>
      </c>
      <c r="J37" s="18">
        <v>3</v>
      </c>
      <c r="K37" s="18" t="s">
        <v>27</v>
      </c>
      <c r="L37" s="18" t="s">
        <v>26</v>
      </c>
      <c r="M37" s="195" t="s">
        <v>280</v>
      </c>
      <c r="N37" s="196" t="s">
        <v>23</v>
      </c>
      <c r="O37" s="15" t="s">
        <v>23</v>
      </c>
      <c r="P37" s="200">
        <v>0</v>
      </c>
      <c r="Q37" s="189">
        <v>0</v>
      </c>
      <c r="R37" s="189">
        <f t="shared" si="8"/>
        <v>0</v>
      </c>
      <c r="S37" s="189">
        <v>0</v>
      </c>
      <c r="T37" s="189">
        <v>0</v>
      </c>
      <c r="U37" s="189">
        <v>0</v>
      </c>
      <c r="V37" s="190">
        <f t="shared" si="0"/>
        <v>0</v>
      </c>
      <c r="W37" s="200">
        <v>0</v>
      </c>
      <c r="X37" s="189">
        <v>0</v>
      </c>
      <c r="Y37" s="189">
        <f t="shared" si="9"/>
        <v>0</v>
      </c>
      <c r="Z37" s="189">
        <v>0</v>
      </c>
      <c r="AA37" s="189">
        <v>0</v>
      </c>
      <c r="AB37" s="189">
        <v>0</v>
      </c>
      <c r="AC37" s="190">
        <f t="shared" si="1"/>
        <v>0</v>
      </c>
      <c r="AD37" s="200">
        <v>0</v>
      </c>
      <c r="AE37" s="189">
        <v>0</v>
      </c>
      <c r="AF37" s="189">
        <f t="shared" si="10"/>
        <v>0</v>
      </c>
      <c r="AG37" s="189">
        <v>0</v>
      </c>
      <c r="AH37" s="189">
        <v>0</v>
      </c>
      <c r="AI37" s="189">
        <v>0</v>
      </c>
      <c r="AJ37" s="190">
        <f t="shared" si="11"/>
        <v>0</v>
      </c>
      <c r="AK37" s="191">
        <f t="shared" si="2"/>
        <v>0</v>
      </c>
      <c r="AL37" s="192">
        <v>0</v>
      </c>
      <c r="AM37" s="190">
        <f t="shared" si="12"/>
        <v>0</v>
      </c>
      <c r="AN37" s="191">
        <f t="shared" si="13"/>
        <v>0</v>
      </c>
      <c r="AO37" s="192">
        <v>0</v>
      </c>
      <c r="AP37" s="190">
        <f t="shared" si="3"/>
        <v>0</v>
      </c>
      <c r="AQ37" s="201">
        <f t="shared" si="14"/>
        <v>0</v>
      </c>
      <c r="AR37" s="192">
        <v>0</v>
      </c>
      <c r="AS37" s="190">
        <f t="shared" si="4"/>
        <v>0</v>
      </c>
      <c r="AT37" s="201">
        <f t="shared" si="15"/>
        <v>0</v>
      </c>
      <c r="AU37" s="192">
        <v>0</v>
      </c>
      <c r="AV37" s="190">
        <f t="shared" si="5"/>
        <v>0</v>
      </c>
      <c r="AW37" s="193">
        <f t="shared" si="6"/>
        <v>0</v>
      </c>
      <c r="AX37" s="193">
        <f t="shared" si="7"/>
        <v>0</v>
      </c>
    </row>
    <row r="38" spans="1:59" ht="15" customHeight="1" x14ac:dyDescent="0.2">
      <c r="L38" s="270" t="s">
        <v>271</v>
      </c>
      <c r="M38" s="271"/>
      <c r="N38" s="271"/>
      <c r="O38" s="315"/>
      <c r="P38" s="327">
        <f>SUM(P7:P37)</f>
        <v>0</v>
      </c>
      <c r="Q38" s="329">
        <f>SUM(Q7:Q37)</f>
        <v>0</v>
      </c>
      <c r="R38" s="331">
        <f t="shared" ref="R38:X38" si="16">SUM(R7:R37)</f>
        <v>0</v>
      </c>
      <c r="S38" s="331">
        <f t="shared" si="16"/>
        <v>0</v>
      </c>
      <c r="T38" s="331">
        <f t="shared" si="16"/>
        <v>0</v>
      </c>
      <c r="U38" s="331">
        <f t="shared" si="16"/>
        <v>0</v>
      </c>
      <c r="V38" s="331">
        <f t="shared" si="16"/>
        <v>0</v>
      </c>
      <c r="W38" s="331">
        <f t="shared" si="16"/>
        <v>0</v>
      </c>
      <c r="X38" s="332">
        <f t="shared" si="16"/>
        <v>0</v>
      </c>
      <c r="Y38" s="331">
        <f>SUM(Y7:Y37)</f>
        <v>0</v>
      </c>
      <c r="Z38" s="331">
        <f t="shared" ref="Z38:AE38" si="17">SUM(Z7:Z37)</f>
        <v>0</v>
      </c>
      <c r="AA38" s="331">
        <f t="shared" si="17"/>
        <v>0</v>
      </c>
      <c r="AB38" s="331">
        <f t="shared" si="17"/>
        <v>0</v>
      </c>
      <c r="AC38" s="331">
        <f t="shared" si="17"/>
        <v>0</v>
      </c>
      <c r="AD38" s="331">
        <f t="shared" si="17"/>
        <v>0</v>
      </c>
      <c r="AE38" s="331">
        <f t="shared" si="17"/>
        <v>0</v>
      </c>
      <c r="AF38" s="329">
        <f t="shared" ref="AF38:AK38" si="18">SUM(AF7:AF37)</f>
        <v>0</v>
      </c>
      <c r="AG38" s="329">
        <f t="shared" si="18"/>
        <v>0</v>
      </c>
      <c r="AH38" s="331">
        <f t="shared" si="18"/>
        <v>0</v>
      </c>
      <c r="AI38" s="331">
        <f t="shared" si="18"/>
        <v>0</v>
      </c>
      <c r="AJ38" s="331">
        <f t="shared" si="18"/>
        <v>0</v>
      </c>
      <c r="AK38" s="331">
        <f t="shared" si="18"/>
        <v>0</v>
      </c>
      <c r="AL38" s="331"/>
      <c r="AM38" s="331">
        <f>SUM(AM7:AM37)</f>
        <v>0</v>
      </c>
      <c r="AN38" s="331">
        <f>SUM(AN7:AN37)</f>
        <v>0</v>
      </c>
      <c r="AO38" s="331"/>
      <c r="AP38" s="331">
        <f>SUM(AP7:AP37)</f>
        <v>0</v>
      </c>
      <c r="AQ38" s="331">
        <f>SUM(AQ7:AQ37)</f>
        <v>0</v>
      </c>
      <c r="AR38" s="331"/>
      <c r="AS38" s="331">
        <f t="shared" ref="AS38:AX38" si="19">SUM(AS7:AS37)</f>
        <v>0</v>
      </c>
      <c r="AT38" s="331">
        <f t="shared" si="19"/>
        <v>0</v>
      </c>
      <c r="AU38" s="331">
        <f t="shared" si="19"/>
        <v>0</v>
      </c>
      <c r="AV38" s="331">
        <f t="shared" si="19"/>
        <v>0</v>
      </c>
      <c r="AW38" s="304">
        <f t="shared" si="19"/>
        <v>0</v>
      </c>
      <c r="AX38" s="303">
        <f t="shared" si="19"/>
        <v>0</v>
      </c>
    </row>
    <row r="39" spans="1:59" ht="32.25" customHeight="1" thickBot="1" x14ac:dyDescent="0.25">
      <c r="L39" s="272"/>
      <c r="M39" s="273"/>
      <c r="N39" s="273"/>
      <c r="O39" s="316"/>
      <c r="P39" s="328"/>
      <c r="Q39" s="330"/>
      <c r="R39" s="328"/>
      <c r="S39" s="328"/>
      <c r="T39" s="328"/>
      <c r="U39" s="328"/>
      <c r="V39" s="328"/>
      <c r="W39" s="328"/>
      <c r="X39" s="333"/>
      <c r="Y39" s="328"/>
      <c r="Z39" s="328"/>
      <c r="AA39" s="328"/>
      <c r="AB39" s="328"/>
      <c r="AC39" s="328"/>
      <c r="AD39" s="328"/>
      <c r="AE39" s="328"/>
      <c r="AF39" s="330"/>
      <c r="AG39" s="330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05"/>
      <c r="AX39" s="291"/>
    </row>
    <row r="40" spans="1:59" ht="15" thickBot="1" x14ac:dyDescent="0.25"/>
    <row r="41" spans="1:59" ht="63" customHeight="1" thickBot="1" x14ac:dyDescent="0.25">
      <c r="BB41" s="295" t="s">
        <v>306</v>
      </c>
      <c r="BC41" s="296"/>
      <c r="BD41" s="296"/>
      <c r="BE41" s="296"/>
      <c r="BF41" s="296"/>
      <c r="BG41" s="297"/>
    </row>
    <row r="42" spans="1:59" ht="43.5" customHeight="1" thickBot="1" x14ac:dyDescent="0.25">
      <c r="AU42" s="306" t="s">
        <v>267</v>
      </c>
      <c r="AV42" s="307"/>
      <c r="AW42" s="307"/>
      <c r="AX42" s="307"/>
      <c r="AY42" s="307"/>
      <c r="AZ42" s="308"/>
      <c r="BB42" s="298" t="s">
        <v>307</v>
      </c>
      <c r="BC42" s="299"/>
      <c r="BD42" s="299"/>
      <c r="BE42" s="299"/>
      <c r="BF42" s="299"/>
      <c r="BG42" s="300"/>
    </row>
    <row r="43" spans="1:59" ht="115.5" customHeight="1" thickBot="1" x14ac:dyDescent="0.25">
      <c r="AU43" s="309" t="s">
        <v>303</v>
      </c>
      <c r="AV43" s="310"/>
      <c r="AW43" s="310"/>
      <c r="AX43" s="310"/>
      <c r="AY43" s="310"/>
      <c r="AZ43" s="311"/>
      <c r="BB43" s="203"/>
      <c r="BC43" s="203" t="s">
        <v>308</v>
      </c>
      <c r="BD43" s="203" t="s">
        <v>309</v>
      </c>
      <c r="BE43" s="203" t="s">
        <v>310</v>
      </c>
      <c r="BF43" s="203" t="s">
        <v>262</v>
      </c>
      <c r="BG43" s="204" t="s">
        <v>311</v>
      </c>
    </row>
    <row r="44" spans="1:59" ht="99" customHeight="1" thickBot="1" x14ac:dyDescent="0.25">
      <c r="AU44" s="312"/>
      <c r="AV44" s="313"/>
      <c r="AW44" s="313"/>
      <c r="AX44" s="313"/>
      <c r="AY44" s="313"/>
      <c r="AZ44" s="314"/>
      <c r="BB44" s="205" t="s">
        <v>312</v>
      </c>
      <c r="BC44" s="206">
        <v>0</v>
      </c>
      <c r="BD44" s="207">
        <v>0</v>
      </c>
      <c r="BE44" s="208">
        <f>BC44*BD44</f>
        <v>0</v>
      </c>
      <c r="BF44" s="209">
        <v>0</v>
      </c>
      <c r="BG44" s="210">
        <f>+BE44*(1+BF44)</f>
        <v>0</v>
      </c>
    </row>
    <row r="45" spans="1:59" ht="113.25" customHeight="1" thickBot="1" x14ac:dyDescent="0.25">
      <c r="AU45" s="292" t="s">
        <v>304</v>
      </c>
      <c r="AV45" s="293"/>
      <c r="AW45" s="293"/>
      <c r="AX45" s="293"/>
      <c r="AY45" s="293"/>
      <c r="AZ45" s="294"/>
      <c r="BB45" s="211" t="s">
        <v>313</v>
      </c>
      <c r="BC45" s="212">
        <v>0</v>
      </c>
      <c r="BD45" s="213">
        <v>0</v>
      </c>
      <c r="BE45" s="208">
        <f>BC45*BD45</f>
        <v>0</v>
      </c>
      <c r="BF45" s="209">
        <v>0</v>
      </c>
      <c r="BG45" s="210">
        <f>+BE45*(1+BF45)</f>
        <v>0</v>
      </c>
    </row>
    <row r="46" spans="1:59" ht="85.5" customHeight="1" thickBot="1" x14ac:dyDescent="0.25">
      <c r="AU46" s="292" t="s">
        <v>305</v>
      </c>
      <c r="AV46" s="293"/>
      <c r="AW46" s="293"/>
      <c r="AX46" s="293"/>
      <c r="AY46" s="293"/>
      <c r="AZ46" s="294"/>
      <c r="BB46" s="214"/>
      <c r="BC46" s="284" t="s">
        <v>314</v>
      </c>
      <c r="BD46" s="215">
        <f>SUM(BD44,BD45)</f>
        <v>0</v>
      </c>
      <c r="BE46" s="301">
        <f>SUM(BE43:BE45)</f>
        <v>0</v>
      </c>
      <c r="BF46" s="288" t="s">
        <v>315</v>
      </c>
      <c r="BG46" s="303">
        <f>SUM(BG43:BG45)</f>
        <v>0</v>
      </c>
    </row>
    <row r="47" spans="1:59" ht="15" thickBot="1" x14ac:dyDescent="0.25">
      <c r="BB47" s="216"/>
      <c r="BC47" s="285"/>
      <c r="BD47" s="217" t="str">
        <f>IF(BD46=4000000,"CORRECT","ONJUIST AANTAL CONSUMPTIES")</f>
        <v>ONJUIST AANTAL CONSUMPTIES</v>
      </c>
      <c r="BE47" s="302"/>
      <c r="BF47" s="289"/>
      <c r="BG47" s="291"/>
    </row>
    <row r="48" spans="1:59" x14ac:dyDescent="0.2">
      <c r="BB48" s="233"/>
      <c r="BC48" s="234"/>
      <c r="BD48" s="234"/>
      <c r="BE48" s="234"/>
      <c r="BF48" s="234"/>
      <c r="BG48" s="235"/>
    </row>
    <row r="49" spans="54:62" ht="15" thickBot="1" x14ac:dyDescent="0.25">
      <c r="BB49" s="282" t="s">
        <v>316</v>
      </c>
      <c r="BC49" s="283"/>
      <c r="BD49" s="283"/>
      <c r="BE49" s="283"/>
      <c r="BF49" s="283"/>
      <c r="BG49" s="235"/>
    </row>
    <row r="50" spans="54:62" ht="45.75" thickBot="1" x14ac:dyDescent="0.25">
      <c r="BB50" s="214"/>
      <c r="BC50" s="203" t="s">
        <v>317</v>
      </c>
      <c r="BD50" s="203" t="s">
        <v>318</v>
      </c>
      <c r="BE50" s="203" t="s">
        <v>262</v>
      </c>
      <c r="BF50" s="218" t="s">
        <v>311</v>
      </c>
      <c r="BG50" s="219"/>
    </row>
    <row r="51" spans="54:62" ht="30" customHeight="1" thickBot="1" x14ac:dyDescent="0.25">
      <c r="BB51" s="220" t="s">
        <v>319</v>
      </c>
      <c r="BC51" s="221">
        <v>0</v>
      </c>
      <c r="BD51" s="208">
        <f>40000*0.3*BC51</f>
        <v>0</v>
      </c>
      <c r="BE51" s="222">
        <v>0</v>
      </c>
      <c r="BF51" s="210">
        <f>+BD51*(1+BE51)</f>
        <v>0</v>
      </c>
      <c r="BG51" s="219"/>
    </row>
    <row r="52" spans="54:62" ht="30" customHeight="1" thickBot="1" x14ac:dyDescent="0.25">
      <c r="BB52" s="223" t="s">
        <v>320</v>
      </c>
      <c r="BC52" s="224">
        <v>0</v>
      </c>
      <c r="BD52" s="208">
        <f>40000*0.25*BC52</f>
        <v>0</v>
      </c>
      <c r="BE52" s="225">
        <v>0</v>
      </c>
      <c r="BF52" s="210">
        <f t="shared" ref="BF52:BF53" si="20">+BD52*(1+BE52)</f>
        <v>0</v>
      </c>
      <c r="BG52" s="219"/>
    </row>
    <row r="53" spans="54:62" ht="30" customHeight="1" thickBot="1" x14ac:dyDescent="0.25">
      <c r="BB53" s="223" t="s">
        <v>321</v>
      </c>
      <c r="BC53" s="224">
        <v>0</v>
      </c>
      <c r="BD53" s="208">
        <f>40000*0.4*BC53</f>
        <v>0</v>
      </c>
      <c r="BE53" s="225">
        <v>0</v>
      </c>
      <c r="BF53" s="210">
        <f t="shared" si="20"/>
        <v>0</v>
      </c>
      <c r="BG53" s="219"/>
    </row>
    <row r="54" spans="54:62" ht="15" x14ac:dyDescent="0.2">
      <c r="BB54" s="226"/>
      <c r="BC54" s="284" t="s">
        <v>322</v>
      </c>
      <c r="BD54" s="286">
        <f>SUM(BD51:BD53)</f>
        <v>0</v>
      </c>
      <c r="BE54" s="288" t="s">
        <v>315</v>
      </c>
      <c r="BF54" s="290">
        <f>SUM(BF51:BF53)</f>
        <v>0</v>
      </c>
      <c r="BG54" s="219"/>
    </row>
    <row r="55" spans="54:62" ht="15" thickBot="1" x14ac:dyDescent="0.25">
      <c r="BB55" s="216"/>
      <c r="BC55" s="285"/>
      <c r="BD55" s="287"/>
      <c r="BE55" s="289"/>
      <c r="BF55" s="291"/>
      <c r="BG55" s="219"/>
    </row>
    <row r="56" spans="54:62" x14ac:dyDescent="0.2">
      <c r="BB56" s="216"/>
      <c r="BC56" s="236"/>
      <c r="BD56" s="236"/>
      <c r="BE56" s="236"/>
      <c r="BF56" s="236"/>
      <c r="BG56" s="219"/>
    </row>
    <row r="57" spans="54:62" ht="15" thickBot="1" x14ac:dyDescent="0.25">
      <c r="BB57" s="216"/>
      <c r="BC57" s="236"/>
      <c r="BD57" s="236"/>
      <c r="BE57" s="236"/>
      <c r="BF57" s="236"/>
      <c r="BG57" s="219"/>
    </row>
    <row r="58" spans="54:62" ht="34.5" thickBot="1" x14ac:dyDescent="0.25">
      <c r="BB58" s="227" t="s">
        <v>264</v>
      </c>
      <c r="BC58" s="228"/>
      <c r="BD58" s="229"/>
      <c r="BE58" s="152" t="s">
        <v>265</v>
      </c>
      <c r="BF58" s="203" t="s">
        <v>262</v>
      </c>
      <c r="BG58" s="152" t="s">
        <v>266</v>
      </c>
    </row>
    <row r="59" spans="54:62" ht="27" customHeight="1" thickBot="1" x14ac:dyDescent="0.25">
      <c r="BB59" s="267" t="s">
        <v>2</v>
      </c>
      <c r="BC59" s="268"/>
      <c r="BD59" s="269"/>
      <c r="BE59" s="230">
        <v>0</v>
      </c>
      <c r="BF59" s="231">
        <v>0</v>
      </c>
      <c r="BG59" s="232">
        <f>+BE59*(1+BF59)</f>
        <v>0</v>
      </c>
    </row>
    <row r="60" spans="54:62" ht="15" thickBot="1" x14ac:dyDescent="0.25"/>
    <row r="61" spans="54:62" ht="63.75" customHeight="1" x14ac:dyDescent="0.2">
      <c r="BG61" s="270" t="s">
        <v>323</v>
      </c>
      <c r="BH61" s="271"/>
      <c r="BI61" s="274">
        <f>AW38+BE46+BD54</f>
        <v>0</v>
      </c>
      <c r="BJ61" s="275"/>
    </row>
    <row r="62" spans="54:62" ht="57.75" customHeight="1" thickBot="1" x14ac:dyDescent="0.25">
      <c r="BG62" s="272"/>
      <c r="BH62" s="273"/>
      <c r="BI62" s="276"/>
      <c r="BJ62" s="277"/>
    </row>
    <row r="63" spans="54:62" ht="56.25" customHeight="1" x14ac:dyDescent="0.2">
      <c r="BG63" s="270" t="s">
        <v>324</v>
      </c>
      <c r="BH63" s="271"/>
      <c r="BI63" s="278">
        <f>AX38+BG46+BF54</f>
        <v>0</v>
      </c>
      <c r="BJ63" s="279"/>
    </row>
    <row r="64" spans="54:62" ht="51" customHeight="1" thickBot="1" x14ac:dyDescent="0.25">
      <c r="BG64" s="272"/>
      <c r="BH64" s="273"/>
      <c r="BI64" s="280"/>
      <c r="BJ64" s="281"/>
    </row>
  </sheetData>
  <autoFilter ref="A6:O6" xr:uid="{970138FF-7840-4C9B-8B90-90F063ECA0A3}">
    <sortState xmlns:xlrd2="http://schemas.microsoft.com/office/spreadsheetml/2017/richdata2" ref="A7:O38">
      <sortCondition ref="A6"/>
    </sortState>
  </autoFilter>
  <sortState xmlns:xlrd2="http://schemas.microsoft.com/office/spreadsheetml/2017/richdata2" ref="A7:AV36">
    <sortCondition ref="B7:B36"/>
  </sortState>
  <mergeCells count="62">
    <mergeCell ref="AT38:AT39"/>
    <mergeCell ref="AU38:AU39"/>
    <mergeCell ref="AO38:AO39"/>
    <mergeCell ref="AP38:AP39"/>
    <mergeCell ref="AQ38:AQ39"/>
    <mergeCell ref="AR38:AR39"/>
    <mergeCell ref="AS38:AS39"/>
    <mergeCell ref="AD38:AD39"/>
    <mergeCell ref="AM38:AM39"/>
    <mergeCell ref="AN38:AN39"/>
    <mergeCell ref="AE38:AE39"/>
    <mergeCell ref="AF38:AF39"/>
    <mergeCell ref="AG38:AG39"/>
    <mergeCell ref="AH38:AH39"/>
    <mergeCell ref="AI38:AI39"/>
    <mergeCell ref="AJ38:AJ39"/>
    <mergeCell ref="AK38:AK39"/>
    <mergeCell ref="AL38:AL39"/>
    <mergeCell ref="Y38:Y39"/>
    <mergeCell ref="Z38:Z39"/>
    <mergeCell ref="AA38:AA39"/>
    <mergeCell ref="AB38:AB39"/>
    <mergeCell ref="AC38:AC39"/>
    <mergeCell ref="L38:O39"/>
    <mergeCell ref="P4:AX4"/>
    <mergeCell ref="P5:V5"/>
    <mergeCell ref="W5:AC5"/>
    <mergeCell ref="AD5:AJ5"/>
    <mergeCell ref="AK5:AV5"/>
    <mergeCell ref="AW5:AX5"/>
    <mergeCell ref="P38:P39"/>
    <mergeCell ref="Q38:Q39"/>
    <mergeCell ref="R38:R39"/>
    <mergeCell ref="S38:S39"/>
    <mergeCell ref="T38:T39"/>
    <mergeCell ref="U38:U39"/>
    <mergeCell ref="V38:V39"/>
    <mergeCell ref="W38:W39"/>
    <mergeCell ref="X38:X39"/>
    <mergeCell ref="AW38:AW39"/>
    <mergeCell ref="AX38:AX39"/>
    <mergeCell ref="AU42:AZ42"/>
    <mergeCell ref="AU43:AZ44"/>
    <mergeCell ref="AU45:AZ45"/>
    <mergeCell ref="AV38:AV39"/>
    <mergeCell ref="AU46:AZ46"/>
    <mergeCell ref="BB41:BG41"/>
    <mergeCell ref="BB42:BG42"/>
    <mergeCell ref="BC46:BC47"/>
    <mergeCell ref="BE46:BE47"/>
    <mergeCell ref="BF46:BF47"/>
    <mergeCell ref="BG46:BG47"/>
    <mergeCell ref="BB49:BF49"/>
    <mergeCell ref="BC54:BC55"/>
    <mergeCell ref="BD54:BD55"/>
    <mergeCell ref="BE54:BE55"/>
    <mergeCell ref="BF54:BF55"/>
    <mergeCell ref="BB59:BD59"/>
    <mergeCell ref="BG61:BH62"/>
    <mergeCell ref="BI61:BJ62"/>
    <mergeCell ref="BG63:BH64"/>
    <mergeCell ref="BI63:BJ64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BB3C-675B-4A44-9057-000F59DEF967}">
  <dimension ref="A1:C6"/>
  <sheetViews>
    <sheetView workbookViewId="0">
      <selection activeCell="L30" sqref="K30:L30"/>
    </sheetView>
  </sheetViews>
  <sheetFormatPr defaultRowHeight="15" x14ac:dyDescent="0.25"/>
  <cols>
    <col min="1" max="1" width="45.85546875" bestFit="1" customWidth="1"/>
    <col min="2" max="2" width="18.85546875" customWidth="1"/>
    <col min="3" max="3" width="29.7109375" customWidth="1"/>
  </cols>
  <sheetData>
    <row r="1" spans="1:3" ht="35.25" customHeight="1" thickBot="1" x14ac:dyDescent="0.3">
      <c r="A1" s="153" t="s">
        <v>268</v>
      </c>
    </row>
    <row r="2" spans="1:3" x14ac:dyDescent="0.25">
      <c r="A2" s="154"/>
      <c r="B2" s="155" t="s">
        <v>248</v>
      </c>
      <c r="C2" s="156" t="s">
        <v>249</v>
      </c>
    </row>
    <row r="3" spans="1:3" x14ac:dyDescent="0.25">
      <c r="A3" s="140" t="str">
        <f>'Vaste aanneemsommen locaties'!$B$34</f>
        <v>Totaal aanneemsommen perceel 3 Noordoost</v>
      </c>
      <c r="B3" s="157">
        <f>'Vaste aanneemsommen locaties'!$E$34</f>
        <v>0</v>
      </c>
      <c r="C3" s="158">
        <f>'Vaste aanneemsommen locaties'!$F$34</f>
        <v>0</v>
      </c>
    </row>
    <row r="4" spans="1:3" ht="15.75" thickBot="1" x14ac:dyDescent="0.3">
      <c r="A4" s="141" t="str">
        <f>Drankenvoorzieningen!$L$38</f>
        <v>Totalen drankenvoorziening perceel 3  Noordoost</v>
      </c>
      <c r="B4" s="159">
        <f>Drankenvoorzieningen!$BI$61</f>
        <v>0</v>
      </c>
      <c r="C4" s="160">
        <f>Drankenvoorzieningen!$BI$63</f>
        <v>0</v>
      </c>
    </row>
    <row r="5" spans="1:3" ht="15.75" thickBot="1" x14ac:dyDescent="0.3">
      <c r="B5" s="161"/>
      <c r="C5" s="161"/>
    </row>
    <row r="6" spans="1:3" ht="49.5" customHeight="1" thickBot="1" x14ac:dyDescent="0.35">
      <c r="A6" s="162" t="s">
        <v>272</v>
      </c>
      <c r="B6" s="163"/>
      <c r="C6" s="164">
        <f>SUM(C3:C4)</f>
        <v>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59FB-8C2F-48D1-B898-C8E446871FA4}">
  <dimension ref="A1:S37"/>
  <sheetViews>
    <sheetView topLeftCell="D1" zoomScaleNormal="100" workbookViewId="0">
      <selection activeCell="T31" sqref="T31"/>
    </sheetView>
  </sheetViews>
  <sheetFormatPr defaultRowHeight="15" x14ac:dyDescent="0.25"/>
  <cols>
    <col min="1" max="1" width="20.85546875" customWidth="1"/>
    <col min="2" max="2" width="14" bestFit="1" customWidth="1"/>
    <col min="3" max="3" width="51.85546875" bestFit="1" customWidth="1"/>
    <col min="4" max="4" width="29.85546875" bestFit="1" customWidth="1"/>
    <col min="5" max="5" width="10.5703125" bestFit="1" customWidth="1"/>
    <col min="6" max="6" width="13.5703125" bestFit="1" customWidth="1"/>
    <col min="7" max="7" width="18" customWidth="1"/>
    <col min="8" max="8" width="15.5703125" customWidth="1"/>
    <col min="9" max="9" width="19.42578125" bestFit="1" customWidth="1"/>
    <col min="10" max="10" width="13.85546875" customWidth="1"/>
    <col min="11" max="11" width="13.42578125" customWidth="1"/>
    <col min="12" max="12" width="49.5703125" customWidth="1"/>
    <col min="14" max="14" width="14.85546875" customWidth="1"/>
    <col min="17" max="17" width="11.7109375" bestFit="1" customWidth="1"/>
    <col min="19" max="19" width="39.85546875" customWidth="1"/>
  </cols>
  <sheetData>
    <row r="1" spans="1:19" ht="51.75" customHeight="1" x14ac:dyDescent="0.25">
      <c r="A1" s="334" t="s">
        <v>276</v>
      </c>
      <c r="B1" s="335"/>
      <c r="C1" s="335"/>
      <c r="D1" s="336"/>
    </row>
    <row r="2" spans="1:19" x14ac:dyDescent="0.25">
      <c r="A2" s="337"/>
      <c r="B2" s="338"/>
      <c r="C2" s="338"/>
      <c r="D2" s="339"/>
    </row>
    <row r="3" spans="1:19" x14ac:dyDescent="0.25">
      <c r="A3" s="337" t="s">
        <v>277</v>
      </c>
      <c r="B3" s="338"/>
      <c r="C3" s="338"/>
      <c r="D3" s="339"/>
    </row>
    <row r="4" spans="1:19" ht="15.75" thickBot="1" x14ac:dyDescent="0.3">
      <c r="A4" s="181"/>
      <c r="B4" s="182"/>
      <c r="C4" s="182"/>
      <c r="D4" s="183"/>
    </row>
    <row r="6" spans="1:19" ht="67.5" x14ac:dyDescent="0.25">
      <c r="A6" s="174" t="s">
        <v>3</v>
      </c>
      <c r="B6" s="174" t="s">
        <v>4</v>
      </c>
      <c r="C6" s="174" t="s">
        <v>5</v>
      </c>
      <c r="D6" s="174" t="s">
        <v>6</v>
      </c>
      <c r="E6" s="174" t="s">
        <v>7</v>
      </c>
      <c r="F6" s="174" t="s">
        <v>8</v>
      </c>
      <c r="G6" s="175" t="s">
        <v>174</v>
      </c>
      <c r="H6" s="176" t="s">
        <v>9</v>
      </c>
      <c r="I6" s="174" t="s">
        <v>10</v>
      </c>
      <c r="J6" s="177" t="s">
        <v>11</v>
      </c>
      <c r="K6" s="178" t="s">
        <v>12</v>
      </c>
      <c r="L6" s="179" t="s">
        <v>13</v>
      </c>
      <c r="M6" s="177" t="s">
        <v>14</v>
      </c>
      <c r="N6" s="177" t="s">
        <v>15</v>
      </c>
      <c r="O6" s="177" t="s">
        <v>16</v>
      </c>
      <c r="P6" s="177" t="s">
        <v>17</v>
      </c>
      <c r="Q6" s="179" t="s">
        <v>18</v>
      </c>
      <c r="R6" s="180" t="s">
        <v>19</v>
      </c>
      <c r="S6" s="174" t="s">
        <v>20</v>
      </c>
    </row>
    <row r="7" spans="1:19" x14ac:dyDescent="0.25">
      <c r="A7" s="15">
        <v>760700</v>
      </c>
      <c r="B7" s="16" t="s">
        <v>29</v>
      </c>
      <c r="C7" s="16" t="s">
        <v>30</v>
      </c>
      <c r="D7" s="16" t="s">
        <v>31</v>
      </c>
      <c r="E7" s="16" t="s">
        <v>32</v>
      </c>
      <c r="F7" s="16" t="s">
        <v>33</v>
      </c>
      <c r="G7" s="1">
        <v>570</v>
      </c>
      <c r="H7" s="16">
        <v>305</v>
      </c>
      <c r="I7" s="16" t="s">
        <v>27</v>
      </c>
      <c r="J7" s="15">
        <v>93</v>
      </c>
      <c r="K7" s="17">
        <v>3.71</v>
      </c>
      <c r="L7" s="16" t="s">
        <v>23</v>
      </c>
      <c r="M7" s="18">
        <v>14</v>
      </c>
      <c r="N7" s="18" t="s">
        <v>22</v>
      </c>
      <c r="O7" s="18" t="s">
        <v>23</v>
      </c>
      <c r="P7" s="19" t="s">
        <v>24</v>
      </c>
      <c r="Q7" s="16" t="s">
        <v>23</v>
      </c>
      <c r="R7" s="15" t="s">
        <v>23</v>
      </c>
      <c r="S7" s="16"/>
    </row>
    <row r="8" spans="1:19" ht="24" x14ac:dyDescent="0.25">
      <c r="A8" s="21">
        <v>731401</v>
      </c>
      <c r="B8" s="22" t="s">
        <v>34</v>
      </c>
      <c r="C8" s="22" t="s">
        <v>35</v>
      </c>
      <c r="D8" s="22" t="s">
        <v>36</v>
      </c>
      <c r="E8" s="22" t="s">
        <v>37</v>
      </c>
      <c r="F8" s="22" t="s">
        <v>38</v>
      </c>
      <c r="G8" s="1">
        <v>4563</v>
      </c>
      <c r="H8" s="22">
        <v>1202</v>
      </c>
      <c r="I8" s="22" t="s">
        <v>27</v>
      </c>
      <c r="J8" s="21">
        <v>388</v>
      </c>
      <c r="K8" s="23">
        <v>4.67</v>
      </c>
      <c r="L8" s="16" t="s">
        <v>28</v>
      </c>
      <c r="M8" s="24">
        <v>76</v>
      </c>
      <c r="N8" s="24" t="s">
        <v>26</v>
      </c>
      <c r="O8" s="24" t="s">
        <v>26</v>
      </c>
      <c r="P8" s="24" t="s">
        <v>24</v>
      </c>
      <c r="Q8" s="22" t="s">
        <v>23</v>
      </c>
      <c r="R8" s="21" t="s">
        <v>26</v>
      </c>
      <c r="S8" s="22"/>
    </row>
    <row r="9" spans="1:19" ht="24" x14ac:dyDescent="0.25">
      <c r="A9" s="15">
        <v>733400</v>
      </c>
      <c r="B9" s="16" t="s">
        <v>39</v>
      </c>
      <c r="C9" s="22" t="s">
        <v>40</v>
      </c>
      <c r="D9" s="16" t="s">
        <v>41</v>
      </c>
      <c r="E9" s="16" t="s">
        <v>42</v>
      </c>
      <c r="F9" s="16" t="s">
        <v>38</v>
      </c>
      <c r="G9" s="1">
        <v>1549</v>
      </c>
      <c r="H9" s="16">
        <v>611</v>
      </c>
      <c r="I9" s="16" t="s">
        <v>27</v>
      </c>
      <c r="J9" s="15">
        <v>224</v>
      </c>
      <c r="K9" s="17">
        <v>4.7699999999999996</v>
      </c>
      <c r="L9" s="22" t="s">
        <v>28</v>
      </c>
      <c r="M9" s="18">
        <v>34</v>
      </c>
      <c r="N9" s="18" t="s">
        <v>22</v>
      </c>
      <c r="O9" s="18" t="s">
        <v>23</v>
      </c>
      <c r="P9" s="24" t="s">
        <v>24</v>
      </c>
      <c r="Q9" s="16" t="s">
        <v>23</v>
      </c>
      <c r="R9" s="15" t="s">
        <v>23</v>
      </c>
      <c r="S9" s="16" t="s">
        <v>43</v>
      </c>
    </row>
    <row r="10" spans="1:19" x14ac:dyDescent="0.25">
      <c r="A10" s="15">
        <v>733300</v>
      </c>
      <c r="B10" s="16" t="s">
        <v>44</v>
      </c>
      <c r="C10" s="22" t="s">
        <v>282</v>
      </c>
      <c r="D10" s="16" t="s">
        <v>283</v>
      </c>
      <c r="E10" s="16" t="s">
        <v>284</v>
      </c>
      <c r="F10" s="16" t="s">
        <v>38</v>
      </c>
      <c r="G10" s="1">
        <v>15</v>
      </c>
      <c r="H10" s="16">
        <v>17</v>
      </c>
      <c r="I10" s="16" t="s">
        <v>25</v>
      </c>
      <c r="J10" s="15"/>
      <c r="K10" s="17"/>
      <c r="L10" s="22" t="s">
        <v>47</v>
      </c>
      <c r="M10" s="18">
        <v>3</v>
      </c>
      <c r="N10" s="18" t="s">
        <v>22</v>
      </c>
      <c r="O10" s="18" t="s">
        <v>23</v>
      </c>
      <c r="P10" s="24" t="s">
        <v>24</v>
      </c>
      <c r="Q10" s="16" t="s">
        <v>23</v>
      </c>
      <c r="R10" s="15" t="s">
        <v>23</v>
      </c>
      <c r="S10" s="16" t="s">
        <v>285</v>
      </c>
    </row>
    <row r="11" spans="1:19" x14ac:dyDescent="0.25">
      <c r="A11" s="15">
        <v>731700</v>
      </c>
      <c r="B11" s="16" t="s">
        <v>44</v>
      </c>
      <c r="C11" s="16" t="s">
        <v>48</v>
      </c>
      <c r="D11" s="16" t="s">
        <v>49</v>
      </c>
      <c r="E11" s="16" t="s">
        <v>50</v>
      </c>
      <c r="F11" s="16" t="s">
        <v>38</v>
      </c>
      <c r="G11" s="1">
        <v>0</v>
      </c>
      <c r="H11" s="16">
        <v>34</v>
      </c>
      <c r="I11" s="16" t="s">
        <v>47</v>
      </c>
      <c r="J11" s="15"/>
      <c r="K11" s="17"/>
      <c r="L11" s="16"/>
      <c r="M11" s="18">
        <v>2</v>
      </c>
      <c r="N11" s="18" t="s">
        <v>22</v>
      </c>
      <c r="O11" s="18" t="s">
        <v>23</v>
      </c>
      <c r="P11" s="24" t="s">
        <v>24</v>
      </c>
      <c r="Q11" s="16" t="s">
        <v>23</v>
      </c>
      <c r="R11" s="15" t="s">
        <v>23</v>
      </c>
      <c r="S11" s="16"/>
    </row>
    <row r="12" spans="1:19" x14ac:dyDescent="0.25">
      <c r="A12" s="15">
        <v>731102</v>
      </c>
      <c r="B12" s="16" t="s">
        <v>44</v>
      </c>
      <c r="C12" s="16" t="s">
        <v>51</v>
      </c>
      <c r="D12" s="16" t="s">
        <v>45</v>
      </c>
      <c r="E12" s="16" t="s">
        <v>46</v>
      </c>
      <c r="F12" s="16" t="s">
        <v>38</v>
      </c>
      <c r="G12" s="1">
        <v>664</v>
      </c>
      <c r="H12" s="16">
        <v>265</v>
      </c>
      <c r="I12" s="16" t="s">
        <v>52</v>
      </c>
      <c r="J12" s="15"/>
      <c r="K12" s="17"/>
      <c r="L12" s="16"/>
      <c r="M12" s="18">
        <v>17</v>
      </c>
      <c r="N12" s="18" t="s">
        <v>26</v>
      </c>
      <c r="O12" s="18" t="s">
        <v>26</v>
      </c>
      <c r="P12" s="18">
        <v>416</v>
      </c>
      <c r="Q12" s="16" t="s">
        <v>26</v>
      </c>
      <c r="R12" s="15"/>
      <c r="S12" s="16" t="s">
        <v>53</v>
      </c>
    </row>
    <row r="13" spans="1:19" x14ac:dyDescent="0.25">
      <c r="A13" s="15">
        <v>732400</v>
      </c>
      <c r="B13" s="16" t="s">
        <v>44</v>
      </c>
      <c r="C13" s="16" t="s">
        <v>54</v>
      </c>
      <c r="D13" s="16" t="s">
        <v>55</v>
      </c>
      <c r="E13" s="16" t="s">
        <v>56</v>
      </c>
      <c r="F13" s="16" t="s">
        <v>38</v>
      </c>
      <c r="G13" s="1">
        <v>0</v>
      </c>
      <c r="H13" s="16">
        <v>24</v>
      </c>
      <c r="I13" s="16" t="s">
        <v>47</v>
      </c>
      <c r="J13" s="15"/>
      <c r="K13" s="17"/>
      <c r="L13" s="16"/>
      <c r="M13" s="18">
        <v>2</v>
      </c>
      <c r="N13" s="18" t="s">
        <v>22</v>
      </c>
      <c r="O13" s="18" t="s">
        <v>23</v>
      </c>
      <c r="P13" s="18" t="s">
        <v>24</v>
      </c>
      <c r="Q13" s="16" t="s">
        <v>23</v>
      </c>
      <c r="R13" s="15" t="s">
        <v>23</v>
      </c>
      <c r="S13" s="16"/>
    </row>
    <row r="14" spans="1:19" x14ac:dyDescent="0.25">
      <c r="A14" s="15">
        <v>940501</v>
      </c>
      <c r="B14" s="16" t="s">
        <v>57</v>
      </c>
      <c r="C14" s="16" t="s">
        <v>59</v>
      </c>
      <c r="D14" s="16" t="s">
        <v>60</v>
      </c>
      <c r="E14" s="16" t="s">
        <v>61</v>
      </c>
      <c r="F14" s="16" t="s">
        <v>58</v>
      </c>
      <c r="G14" s="16">
        <v>181</v>
      </c>
      <c r="H14" s="16">
        <v>60</v>
      </c>
      <c r="I14" s="16"/>
      <c r="J14" s="15"/>
      <c r="K14" s="17"/>
      <c r="L14" s="16"/>
      <c r="M14" s="18">
        <v>4</v>
      </c>
      <c r="N14" s="18" t="s">
        <v>22</v>
      </c>
      <c r="O14" s="18" t="s">
        <v>23</v>
      </c>
      <c r="P14" s="18" t="s">
        <v>24</v>
      </c>
      <c r="Q14" s="16" t="s">
        <v>23</v>
      </c>
      <c r="R14" s="15" t="s">
        <v>23</v>
      </c>
      <c r="S14" s="16"/>
    </row>
    <row r="15" spans="1:19" x14ac:dyDescent="0.25">
      <c r="A15" s="15">
        <v>940301</v>
      </c>
      <c r="B15" s="16" t="s">
        <v>57</v>
      </c>
      <c r="C15" s="16" t="s">
        <v>62</v>
      </c>
      <c r="D15" s="16" t="s">
        <v>63</v>
      </c>
      <c r="E15" s="16" t="s">
        <v>64</v>
      </c>
      <c r="F15" s="16" t="s">
        <v>58</v>
      </c>
      <c r="G15" s="16">
        <v>0</v>
      </c>
      <c r="H15" s="16">
        <v>5</v>
      </c>
      <c r="I15" s="16"/>
      <c r="J15" s="15"/>
      <c r="K15" s="17"/>
      <c r="L15" s="16"/>
      <c r="M15" s="18"/>
      <c r="N15" s="18" t="s">
        <v>22</v>
      </c>
      <c r="O15" s="18" t="s">
        <v>23</v>
      </c>
      <c r="P15" s="18" t="s">
        <v>24</v>
      </c>
      <c r="Q15" s="16" t="s">
        <v>23</v>
      </c>
      <c r="R15" s="15" t="s">
        <v>23</v>
      </c>
      <c r="S15" s="16"/>
    </row>
    <row r="16" spans="1:19" x14ac:dyDescent="0.25">
      <c r="A16" s="15">
        <v>758700</v>
      </c>
      <c r="B16" s="16" t="s">
        <v>29</v>
      </c>
      <c r="C16" s="16" t="s">
        <v>65</v>
      </c>
      <c r="D16" s="16" t="s">
        <v>66</v>
      </c>
      <c r="E16" s="16" t="s">
        <v>67</v>
      </c>
      <c r="F16" s="16" t="s">
        <v>68</v>
      </c>
      <c r="G16" s="16">
        <v>34</v>
      </c>
      <c r="H16" s="16"/>
      <c r="I16" s="16" t="s">
        <v>25</v>
      </c>
      <c r="J16" s="15"/>
      <c r="K16" s="17"/>
      <c r="L16" s="16"/>
      <c r="M16" s="18">
        <v>2</v>
      </c>
      <c r="N16" s="18" t="s">
        <v>22</v>
      </c>
      <c r="O16" s="18" t="s">
        <v>23</v>
      </c>
      <c r="P16" s="18" t="s">
        <v>24</v>
      </c>
      <c r="Q16" s="16" t="s">
        <v>23</v>
      </c>
      <c r="R16" s="15" t="s">
        <v>23</v>
      </c>
      <c r="S16" s="16"/>
    </row>
    <row r="17" spans="1:19" x14ac:dyDescent="0.25">
      <c r="A17" s="15">
        <v>997900</v>
      </c>
      <c r="B17" s="16" t="s">
        <v>57</v>
      </c>
      <c r="C17" s="16" t="s">
        <v>69</v>
      </c>
      <c r="D17" s="16" t="s">
        <v>70</v>
      </c>
      <c r="E17" s="16" t="s">
        <v>71</v>
      </c>
      <c r="F17" s="16" t="s">
        <v>72</v>
      </c>
      <c r="G17" s="16">
        <v>18</v>
      </c>
      <c r="H17" s="16"/>
      <c r="I17" s="16" t="s">
        <v>25</v>
      </c>
      <c r="J17" s="15"/>
      <c r="K17" s="17"/>
      <c r="L17" s="16"/>
      <c r="M17" s="16">
        <v>1</v>
      </c>
      <c r="N17" s="18" t="s">
        <v>22</v>
      </c>
      <c r="O17" s="18" t="s">
        <v>23</v>
      </c>
      <c r="P17" s="18" t="s">
        <v>24</v>
      </c>
      <c r="Q17" s="16" t="s">
        <v>23</v>
      </c>
      <c r="R17" s="15" t="s">
        <v>23</v>
      </c>
      <c r="S17" s="16"/>
    </row>
    <row r="18" spans="1:19" x14ac:dyDescent="0.25">
      <c r="A18" s="15">
        <v>781500</v>
      </c>
      <c r="B18" s="16" t="s">
        <v>29</v>
      </c>
      <c r="C18" s="16" t="s">
        <v>73</v>
      </c>
      <c r="D18" s="16" t="s">
        <v>141</v>
      </c>
      <c r="E18" s="16" t="s">
        <v>74</v>
      </c>
      <c r="F18" s="16" t="s">
        <v>75</v>
      </c>
      <c r="G18" s="16">
        <v>192</v>
      </c>
      <c r="H18" s="25"/>
      <c r="I18" s="16"/>
      <c r="J18" s="15"/>
      <c r="K18" s="17"/>
      <c r="L18" s="16"/>
      <c r="M18" s="18">
        <v>2</v>
      </c>
      <c r="N18" s="18" t="s">
        <v>22</v>
      </c>
      <c r="O18" s="18" t="s">
        <v>23</v>
      </c>
      <c r="P18" s="18" t="s">
        <v>24</v>
      </c>
      <c r="Q18" s="16" t="s">
        <v>23</v>
      </c>
      <c r="R18" s="15" t="s">
        <v>23</v>
      </c>
      <c r="S18" s="16"/>
    </row>
    <row r="19" spans="1:19" x14ac:dyDescent="0.25">
      <c r="A19" s="15">
        <v>781501</v>
      </c>
      <c r="B19" s="16" t="s">
        <v>29</v>
      </c>
      <c r="C19" s="16" t="s">
        <v>76</v>
      </c>
      <c r="D19" s="16" t="s">
        <v>142</v>
      </c>
      <c r="E19" s="16" t="s">
        <v>74</v>
      </c>
      <c r="F19" s="16" t="s">
        <v>75</v>
      </c>
      <c r="G19" s="16" t="s">
        <v>173</v>
      </c>
      <c r="H19" s="25">
        <v>90</v>
      </c>
      <c r="I19" s="16"/>
      <c r="J19" s="15"/>
      <c r="K19" s="17"/>
      <c r="L19" s="16"/>
      <c r="M19" s="18">
        <v>4</v>
      </c>
      <c r="N19" s="18" t="s">
        <v>22</v>
      </c>
      <c r="O19" s="18" t="s">
        <v>23</v>
      </c>
      <c r="P19" s="18" t="s">
        <v>24</v>
      </c>
      <c r="Q19" s="16" t="s">
        <v>23</v>
      </c>
      <c r="R19" s="15" t="s">
        <v>23</v>
      </c>
      <c r="S19" s="16"/>
    </row>
    <row r="20" spans="1:19" x14ac:dyDescent="0.25">
      <c r="A20" s="15">
        <v>781102</v>
      </c>
      <c r="B20" s="16" t="s">
        <v>29</v>
      </c>
      <c r="C20" s="16" t="s">
        <v>77</v>
      </c>
      <c r="D20" s="16" t="s">
        <v>78</v>
      </c>
      <c r="E20" s="16" t="s">
        <v>79</v>
      </c>
      <c r="F20" s="16" t="s">
        <v>75</v>
      </c>
      <c r="G20" s="16">
        <v>23</v>
      </c>
      <c r="H20" s="25"/>
      <c r="I20" s="16" t="s">
        <v>25</v>
      </c>
      <c r="J20" s="15"/>
      <c r="K20" s="17"/>
      <c r="L20" s="16"/>
      <c r="M20" s="18">
        <v>1</v>
      </c>
      <c r="N20" s="18" t="s">
        <v>22</v>
      </c>
      <c r="O20" s="18" t="s">
        <v>23</v>
      </c>
      <c r="P20" s="18" t="s">
        <v>24</v>
      </c>
      <c r="Q20" s="16" t="s">
        <v>23</v>
      </c>
      <c r="R20" s="15" t="s">
        <v>23</v>
      </c>
      <c r="S20" s="16"/>
    </row>
    <row r="21" spans="1:19" x14ac:dyDescent="0.25">
      <c r="A21" s="15">
        <v>751400</v>
      </c>
      <c r="B21" s="16" t="s">
        <v>29</v>
      </c>
      <c r="C21" s="16" t="s">
        <v>80</v>
      </c>
      <c r="D21" s="16" t="s">
        <v>81</v>
      </c>
      <c r="E21" s="16" t="s">
        <v>82</v>
      </c>
      <c r="F21" s="16" t="s">
        <v>83</v>
      </c>
      <c r="G21" s="16">
        <v>533</v>
      </c>
      <c r="H21" s="16">
        <v>201</v>
      </c>
      <c r="I21" s="16" t="s">
        <v>21</v>
      </c>
      <c r="J21" s="15">
        <v>45</v>
      </c>
      <c r="K21" s="17">
        <v>3.35</v>
      </c>
      <c r="L21" s="16"/>
      <c r="M21" s="18">
        <v>9</v>
      </c>
      <c r="N21" s="18" t="s">
        <v>22</v>
      </c>
      <c r="O21" s="18" t="s">
        <v>23</v>
      </c>
      <c r="P21" s="18" t="s">
        <v>24</v>
      </c>
      <c r="Q21" s="16" t="s">
        <v>23</v>
      </c>
      <c r="R21" s="15" t="s">
        <v>23</v>
      </c>
      <c r="S21" s="16"/>
    </row>
    <row r="22" spans="1:19" x14ac:dyDescent="0.25">
      <c r="A22" s="15">
        <v>972601</v>
      </c>
      <c r="B22" s="16" t="s">
        <v>84</v>
      </c>
      <c r="C22" s="16" t="s">
        <v>85</v>
      </c>
      <c r="D22" s="16" t="s">
        <v>86</v>
      </c>
      <c r="E22" s="16" t="s">
        <v>87</v>
      </c>
      <c r="F22" s="16" t="s">
        <v>88</v>
      </c>
      <c r="G22" s="16">
        <v>889</v>
      </c>
      <c r="H22" s="16">
        <v>590</v>
      </c>
      <c r="I22" s="16" t="s">
        <v>21</v>
      </c>
      <c r="J22" s="15">
        <v>127</v>
      </c>
      <c r="K22" s="17">
        <v>4.53</v>
      </c>
      <c r="L22" s="16"/>
      <c r="M22" s="18">
        <v>33</v>
      </c>
      <c r="N22" s="18" t="s">
        <v>22</v>
      </c>
      <c r="O22" s="18" t="s">
        <v>23</v>
      </c>
      <c r="P22" s="18" t="s">
        <v>24</v>
      </c>
      <c r="Q22" s="16" t="s">
        <v>23</v>
      </c>
      <c r="R22" s="15" t="s">
        <v>23</v>
      </c>
      <c r="S22" s="16"/>
    </row>
    <row r="23" spans="1:19" x14ac:dyDescent="0.25">
      <c r="A23" s="15">
        <v>972603</v>
      </c>
      <c r="B23" s="16" t="s">
        <v>84</v>
      </c>
      <c r="C23" s="16" t="s">
        <v>89</v>
      </c>
      <c r="D23" s="16" t="s">
        <v>90</v>
      </c>
      <c r="E23" s="16" t="s">
        <v>87</v>
      </c>
      <c r="F23" s="16" t="s">
        <v>88</v>
      </c>
      <c r="G23" s="16">
        <v>196</v>
      </c>
      <c r="H23" s="16"/>
      <c r="I23" s="16"/>
      <c r="J23" s="15"/>
      <c r="K23" s="17"/>
      <c r="L23" s="16"/>
      <c r="M23" s="18">
        <v>5</v>
      </c>
      <c r="N23" s="18" t="s">
        <v>22</v>
      </c>
      <c r="O23" s="18" t="s">
        <v>23</v>
      </c>
      <c r="P23" s="18" t="s">
        <v>24</v>
      </c>
      <c r="Q23" s="16" t="s">
        <v>23</v>
      </c>
      <c r="R23" s="15" t="s">
        <v>23</v>
      </c>
      <c r="S23" s="16"/>
    </row>
    <row r="24" spans="1:19" x14ac:dyDescent="0.25">
      <c r="A24" s="15">
        <v>972700</v>
      </c>
      <c r="B24" s="16" t="s">
        <v>57</v>
      </c>
      <c r="C24" s="16" t="s">
        <v>91</v>
      </c>
      <c r="D24" s="16" t="s">
        <v>92</v>
      </c>
      <c r="E24" s="16" t="s">
        <v>93</v>
      </c>
      <c r="F24" s="16" t="s">
        <v>88</v>
      </c>
      <c r="G24" s="16" t="s">
        <v>173</v>
      </c>
      <c r="H24" s="16"/>
      <c r="I24" s="16" t="s">
        <v>25</v>
      </c>
      <c r="J24" s="15"/>
      <c r="K24" s="17"/>
      <c r="L24" s="16"/>
      <c r="M24" s="18"/>
      <c r="N24" s="18" t="s">
        <v>22</v>
      </c>
      <c r="O24" s="18" t="s">
        <v>23</v>
      </c>
      <c r="P24" s="18" t="s">
        <v>24</v>
      </c>
      <c r="Q24" s="16" t="s">
        <v>23</v>
      </c>
      <c r="R24" s="15" t="s">
        <v>23</v>
      </c>
      <c r="S24" s="16"/>
    </row>
    <row r="25" spans="1:19" x14ac:dyDescent="0.25">
      <c r="A25" s="15">
        <v>972602</v>
      </c>
      <c r="B25" s="16" t="s">
        <v>84</v>
      </c>
      <c r="C25" s="16" t="s">
        <v>94</v>
      </c>
      <c r="D25" s="16" t="s">
        <v>95</v>
      </c>
      <c r="E25" s="16" t="s">
        <v>96</v>
      </c>
      <c r="F25" s="16" t="s">
        <v>88</v>
      </c>
      <c r="G25" s="16">
        <v>332</v>
      </c>
      <c r="H25" s="16">
        <v>195</v>
      </c>
      <c r="I25" s="16"/>
      <c r="J25" s="15"/>
      <c r="K25" s="17"/>
      <c r="L25" s="16"/>
      <c r="M25" s="18">
        <v>7</v>
      </c>
      <c r="N25" s="18" t="s">
        <v>22</v>
      </c>
      <c r="O25" s="18" t="s">
        <v>23</v>
      </c>
      <c r="P25" s="18" t="s">
        <v>24</v>
      </c>
      <c r="Q25" s="16" t="s">
        <v>23</v>
      </c>
      <c r="R25" s="15" t="s">
        <v>23</v>
      </c>
      <c r="S25" s="16"/>
    </row>
    <row r="26" spans="1:19" x14ac:dyDescent="0.25">
      <c r="A26" s="15">
        <v>972701</v>
      </c>
      <c r="B26" s="16" t="s">
        <v>57</v>
      </c>
      <c r="C26" s="16" t="s">
        <v>97</v>
      </c>
      <c r="D26" s="16" t="s">
        <v>98</v>
      </c>
      <c r="E26" s="16" t="s">
        <v>99</v>
      </c>
      <c r="F26" s="16" t="s">
        <v>88</v>
      </c>
      <c r="G26" s="16">
        <v>178</v>
      </c>
      <c r="H26" s="16"/>
      <c r="I26" s="16" t="s">
        <v>25</v>
      </c>
      <c r="J26" s="15"/>
      <c r="K26" s="17"/>
      <c r="L26" s="16"/>
      <c r="M26" s="18">
        <v>3</v>
      </c>
      <c r="N26" s="18" t="s">
        <v>22</v>
      </c>
      <c r="O26" s="18" t="s">
        <v>23</v>
      </c>
      <c r="P26" s="18" t="s">
        <v>24</v>
      </c>
      <c r="Q26" s="16" t="s">
        <v>23</v>
      </c>
      <c r="R26" s="15" t="s">
        <v>23</v>
      </c>
      <c r="S26" s="16"/>
    </row>
    <row r="27" spans="1:19" x14ac:dyDescent="0.25">
      <c r="A27" s="15">
        <v>972604</v>
      </c>
      <c r="B27" s="16" t="s">
        <v>84</v>
      </c>
      <c r="C27" s="16" t="s">
        <v>100</v>
      </c>
      <c r="D27" s="16" t="s">
        <v>101</v>
      </c>
      <c r="E27" s="16" t="s">
        <v>102</v>
      </c>
      <c r="F27" s="16" t="s">
        <v>88</v>
      </c>
      <c r="G27" s="16">
        <v>12</v>
      </c>
      <c r="H27" s="16"/>
      <c r="I27" s="16" t="s">
        <v>25</v>
      </c>
      <c r="J27" s="15"/>
      <c r="K27" s="17"/>
      <c r="L27" s="16"/>
      <c r="M27" s="18">
        <v>1</v>
      </c>
      <c r="N27" s="18" t="s">
        <v>22</v>
      </c>
      <c r="O27" s="18" t="s">
        <v>23</v>
      </c>
      <c r="P27" s="18" t="s">
        <v>24</v>
      </c>
      <c r="Q27" s="16" t="s">
        <v>23</v>
      </c>
      <c r="R27" s="15" t="s">
        <v>23</v>
      </c>
      <c r="S27" s="16"/>
    </row>
    <row r="28" spans="1:19" x14ac:dyDescent="0.25">
      <c r="A28" s="15">
        <v>755200</v>
      </c>
      <c r="B28" s="16" t="s">
        <v>29</v>
      </c>
      <c r="C28" s="16" t="s">
        <v>104</v>
      </c>
      <c r="D28" s="16" t="s">
        <v>105</v>
      </c>
      <c r="E28" s="16" t="s">
        <v>106</v>
      </c>
      <c r="F28" s="16" t="s">
        <v>107</v>
      </c>
      <c r="G28" s="16">
        <v>452</v>
      </c>
      <c r="H28" s="16">
        <v>263</v>
      </c>
      <c r="I28" s="16" t="s">
        <v>21</v>
      </c>
      <c r="J28" s="15">
        <v>92</v>
      </c>
      <c r="K28" s="17">
        <v>3.67</v>
      </c>
      <c r="L28" s="16"/>
      <c r="M28" s="18">
        <v>15</v>
      </c>
      <c r="N28" s="18" t="s">
        <v>22</v>
      </c>
      <c r="O28" s="18" t="s">
        <v>23</v>
      </c>
      <c r="P28" s="18" t="s">
        <v>24</v>
      </c>
      <c r="Q28" s="16" t="s">
        <v>23</v>
      </c>
      <c r="R28" s="15" t="s">
        <v>23</v>
      </c>
      <c r="S28" s="16"/>
    </row>
    <row r="29" spans="1:19" x14ac:dyDescent="0.25">
      <c r="A29" s="15">
        <v>960100</v>
      </c>
      <c r="B29" s="16" t="s">
        <v>103</v>
      </c>
      <c r="C29" s="16" t="s">
        <v>108</v>
      </c>
      <c r="D29" s="16" t="s">
        <v>109</v>
      </c>
      <c r="E29" s="16" t="s">
        <v>110</v>
      </c>
      <c r="F29" s="16" t="s">
        <v>111</v>
      </c>
      <c r="G29" s="16">
        <v>166</v>
      </c>
      <c r="H29" s="16">
        <v>58</v>
      </c>
      <c r="I29" s="16" t="s">
        <v>21</v>
      </c>
      <c r="J29" s="15">
        <v>30</v>
      </c>
      <c r="K29" s="17">
        <v>3.94</v>
      </c>
      <c r="L29" s="16"/>
      <c r="M29" s="18">
        <v>5</v>
      </c>
      <c r="N29" s="18" t="s">
        <v>22</v>
      </c>
      <c r="O29" s="18" t="s">
        <v>23</v>
      </c>
      <c r="P29" s="18" t="s">
        <v>24</v>
      </c>
      <c r="Q29" s="16" t="s">
        <v>23</v>
      </c>
      <c r="R29" s="15" t="s">
        <v>23</v>
      </c>
      <c r="S29" s="16"/>
    </row>
    <row r="30" spans="1:19" x14ac:dyDescent="0.25">
      <c r="A30" s="15">
        <v>891302</v>
      </c>
      <c r="B30" s="16" t="s">
        <v>103</v>
      </c>
      <c r="C30" s="16" t="s">
        <v>112</v>
      </c>
      <c r="D30" s="16" t="s">
        <v>113</v>
      </c>
      <c r="E30" s="16" t="s">
        <v>114</v>
      </c>
      <c r="F30" s="16" t="s">
        <v>115</v>
      </c>
      <c r="G30" s="16">
        <v>880</v>
      </c>
      <c r="H30" s="16">
        <v>412</v>
      </c>
      <c r="I30" s="16" t="s">
        <v>21</v>
      </c>
      <c r="J30" s="15">
        <v>121</v>
      </c>
      <c r="K30" s="17">
        <v>3.69</v>
      </c>
      <c r="L30" s="16"/>
      <c r="M30" s="18">
        <v>26</v>
      </c>
      <c r="N30" s="18" t="s">
        <v>22</v>
      </c>
      <c r="O30" s="18" t="s">
        <v>23</v>
      </c>
      <c r="P30" s="18" t="s">
        <v>24</v>
      </c>
      <c r="Q30" s="16" t="s">
        <v>23</v>
      </c>
      <c r="R30" s="15" t="s">
        <v>23</v>
      </c>
      <c r="S30" s="16"/>
    </row>
    <row r="31" spans="1:19" x14ac:dyDescent="0.25">
      <c r="A31" s="15">
        <v>967200</v>
      </c>
      <c r="B31" s="16" t="s">
        <v>29</v>
      </c>
      <c r="C31" s="16" t="s">
        <v>116</v>
      </c>
      <c r="D31" s="16" t="s">
        <v>117</v>
      </c>
      <c r="E31" s="16" t="s">
        <v>118</v>
      </c>
      <c r="F31" s="16" t="s">
        <v>119</v>
      </c>
      <c r="G31" s="16">
        <v>150</v>
      </c>
      <c r="H31" s="25">
        <v>100</v>
      </c>
      <c r="I31" s="16" t="s">
        <v>25</v>
      </c>
      <c r="J31" s="15"/>
      <c r="K31" s="17"/>
      <c r="L31" s="16"/>
      <c r="M31" s="18">
        <v>6</v>
      </c>
      <c r="N31" s="18" t="s">
        <v>22</v>
      </c>
      <c r="O31" s="18" t="s">
        <v>23</v>
      </c>
      <c r="P31" s="18" t="s">
        <v>24</v>
      </c>
      <c r="Q31" s="16" t="s">
        <v>23</v>
      </c>
      <c r="R31" s="15" t="s">
        <v>23</v>
      </c>
      <c r="S31" s="16"/>
    </row>
    <row r="32" spans="1:19" x14ac:dyDescent="0.25">
      <c r="A32" s="15">
        <v>802100</v>
      </c>
      <c r="B32" s="16" t="s">
        <v>120</v>
      </c>
      <c r="C32" s="16" t="s">
        <v>121</v>
      </c>
      <c r="D32" s="16" t="s">
        <v>122</v>
      </c>
      <c r="E32" s="16" t="s">
        <v>123</v>
      </c>
      <c r="F32" s="16" t="s">
        <v>124</v>
      </c>
      <c r="G32" s="16">
        <v>574</v>
      </c>
      <c r="H32" s="16">
        <v>194</v>
      </c>
      <c r="I32" s="16"/>
      <c r="J32" s="15"/>
      <c r="K32" s="17"/>
      <c r="L32" s="16"/>
      <c r="M32" s="18">
        <v>9</v>
      </c>
      <c r="N32" s="18" t="s">
        <v>22</v>
      </c>
      <c r="O32" s="18" t="s">
        <v>23</v>
      </c>
      <c r="P32" s="18" t="s">
        <v>24</v>
      </c>
      <c r="Q32" s="16" t="s">
        <v>23</v>
      </c>
      <c r="R32" s="15" t="s">
        <v>23</v>
      </c>
      <c r="S32" s="16"/>
    </row>
    <row r="33" spans="1:19" x14ac:dyDescent="0.25">
      <c r="A33" s="15">
        <v>801700</v>
      </c>
      <c r="B33" s="16" t="s">
        <v>120</v>
      </c>
      <c r="C33" s="16" t="s">
        <v>125</v>
      </c>
      <c r="D33" s="16" t="s">
        <v>126</v>
      </c>
      <c r="E33" s="16" t="s">
        <v>127</v>
      </c>
      <c r="F33" s="16" t="s">
        <v>124</v>
      </c>
      <c r="G33" s="16">
        <v>983</v>
      </c>
      <c r="H33" s="16">
        <v>272</v>
      </c>
      <c r="I33" s="16" t="s">
        <v>21</v>
      </c>
      <c r="J33" s="15">
        <v>146</v>
      </c>
      <c r="K33" s="17">
        <v>4.4400000000000004</v>
      </c>
      <c r="L33" s="16"/>
      <c r="M33" s="18">
        <v>21</v>
      </c>
      <c r="N33" s="18" t="s">
        <v>26</v>
      </c>
      <c r="O33" s="18" t="s">
        <v>23</v>
      </c>
      <c r="P33" s="18">
        <v>219</v>
      </c>
      <c r="Q33" s="16" t="s">
        <v>23</v>
      </c>
      <c r="R33" s="15" t="s">
        <v>23</v>
      </c>
      <c r="S33" s="16"/>
    </row>
    <row r="34" spans="1:19" x14ac:dyDescent="0.25">
      <c r="A34" s="15">
        <v>801704</v>
      </c>
      <c r="B34" s="16" t="s">
        <v>120</v>
      </c>
      <c r="C34" s="16" t="s">
        <v>128</v>
      </c>
      <c r="D34" s="16" t="s">
        <v>129</v>
      </c>
      <c r="E34" s="16" t="s">
        <v>130</v>
      </c>
      <c r="F34" s="16" t="s">
        <v>124</v>
      </c>
      <c r="G34" s="16">
        <v>416</v>
      </c>
      <c r="H34" s="16">
        <v>97</v>
      </c>
      <c r="I34" s="16" t="s">
        <v>21</v>
      </c>
      <c r="J34" s="15">
        <v>39</v>
      </c>
      <c r="K34" s="17">
        <v>3.87</v>
      </c>
      <c r="L34" s="16"/>
      <c r="M34" s="18" t="s">
        <v>131</v>
      </c>
      <c r="N34" s="18" t="s">
        <v>22</v>
      </c>
      <c r="O34" s="18" t="s">
        <v>23</v>
      </c>
      <c r="P34" s="18" t="s">
        <v>24</v>
      </c>
      <c r="Q34" s="16" t="s">
        <v>23</v>
      </c>
      <c r="R34" s="15" t="s">
        <v>23</v>
      </c>
      <c r="S34" s="16" t="s">
        <v>132</v>
      </c>
    </row>
    <row r="35" spans="1:19" x14ac:dyDescent="0.25">
      <c r="A35" s="15">
        <v>801701</v>
      </c>
      <c r="B35" s="16" t="s">
        <v>120</v>
      </c>
      <c r="C35" s="16" t="s">
        <v>133</v>
      </c>
      <c r="D35" s="16" t="s">
        <v>134</v>
      </c>
      <c r="E35" s="16" t="s">
        <v>135</v>
      </c>
      <c r="F35" s="16" t="s">
        <v>124</v>
      </c>
      <c r="G35" s="16">
        <v>150</v>
      </c>
      <c r="H35" s="16">
        <v>83</v>
      </c>
      <c r="I35" s="16"/>
      <c r="J35" s="15"/>
      <c r="K35" s="17"/>
      <c r="L35" s="16"/>
      <c r="M35" s="18">
        <v>7</v>
      </c>
      <c r="N35" s="18" t="s">
        <v>22</v>
      </c>
      <c r="O35" s="18" t="s">
        <v>23</v>
      </c>
      <c r="P35" s="18" t="s">
        <v>24</v>
      </c>
      <c r="Q35" s="16" t="s">
        <v>23</v>
      </c>
      <c r="R35" s="15" t="s">
        <v>23</v>
      </c>
      <c r="S35" s="16"/>
    </row>
    <row r="36" spans="1:19" x14ac:dyDescent="0.25">
      <c r="A36" s="15">
        <v>802101</v>
      </c>
      <c r="B36" s="16" t="s">
        <v>120</v>
      </c>
      <c r="C36" s="16" t="s">
        <v>136</v>
      </c>
      <c r="D36" s="16" t="s">
        <v>137</v>
      </c>
      <c r="E36" s="16" t="s">
        <v>138</v>
      </c>
      <c r="F36" s="16" t="s">
        <v>124</v>
      </c>
      <c r="G36" s="16">
        <v>327</v>
      </c>
      <c r="H36" s="16">
        <v>115</v>
      </c>
      <c r="I36" s="16" t="s">
        <v>21</v>
      </c>
      <c r="J36" s="15">
        <v>32</v>
      </c>
      <c r="K36" s="17">
        <v>4.78</v>
      </c>
      <c r="L36" s="16"/>
      <c r="M36" s="18">
        <v>7</v>
      </c>
      <c r="N36" s="18" t="s">
        <v>22</v>
      </c>
      <c r="O36" s="18" t="s">
        <v>23</v>
      </c>
      <c r="P36" s="18" t="s">
        <v>24</v>
      </c>
      <c r="Q36" s="16" t="s">
        <v>23</v>
      </c>
      <c r="R36" s="15" t="s">
        <v>23</v>
      </c>
      <c r="S36" s="16"/>
    </row>
    <row r="37" spans="1:19" x14ac:dyDescent="0.25">
      <c r="A37" s="15">
        <v>940100</v>
      </c>
      <c r="B37" s="16" t="s">
        <v>57</v>
      </c>
      <c r="C37" s="16" t="s">
        <v>286</v>
      </c>
      <c r="D37" s="16" t="s">
        <v>279</v>
      </c>
      <c r="E37" s="16" t="s">
        <v>288</v>
      </c>
      <c r="F37" s="196" t="s">
        <v>58</v>
      </c>
      <c r="G37" s="16">
        <v>226</v>
      </c>
      <c r="H37" s="196" t="s">
        <v>280</v>
      </c>
      <c r="I37" s="16" t="s">
        <v>21</v>
      </c>
      <c r="J37" s="195" t="s">
        <v>280</v>
      </c>
      <c r="K37" s="197" t="s">
        <v>281</v>
      </c>
      <c r="L37" s="196" t="s">
        <v>27</v>
      </c>
      <c r="M37" s="18">
        <v>3</v>
      </c>
      <c r="N37" s="18" t="s">
        <v>27</v>
      </c>
      <c r="O37" s="18" t="s">
        <v>26</v>
      </c>
      <c r="P37" s="195" t="s">
        <v>280</v>
      </c>
      <c r="Q37" s="196" t="s">
        <v>23</v>
      </c>
      <c r="R37" s="15" t="s">
        <v>23</v>
      </c>
      <c r="S37" s="196" t="s">
        <v>287</v>
      </c>
    </row>
  </sheetData>
  <mergeCells count="3">
    <mergeCell ref="A1:D1"/>
    <mergeCell ref="A2:D2"/>
    <mergeCell ref="A3:D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1480-3F09-4FB6-843A-1887FDDF576A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177</v>
      </c>
      <c r="C1" s="241"/>
    </row>
    <row r="2" spans="1:9" x14ac:dyDescent="0.25">
      <c r="A2" s="138" t="s">
        <v>246</v>
      </c>
      <c r="B2" s="242" t="s">
        <v>41</v>
      </c>
      <c r="C2" s="243"/>
    </row>
    <row r="3" spans="1:9" x14ac:dyDescent="0.25">
      <c r="A3" s="137" t="s">
        <v>245</v>
      </c>
      <c r="B3" s="244" t="s">
        <v>38</v>
      </c>
      <c r="C3" s="245"/>
    </row>
    <row r="4" spans="1:9" x14ac:dyDescent="0.25">
      <c r="A4" s="137" t="s">
        <v>174</v>
      </c>
      <c r="B4" s="244">
        <v>1549</v>
      </c>
      <c r="C4" s="245"/>
    </row>
    <row r="5" spans="1:9" x14ac:dyDescent="0.25">
      <c r="A5" s="137" t="s">
        <v>244</v>
      </c>
      <c r="B5" s="244">
        <v>611</v>
      </c>
      <c r="C5" s="245"/>
    </row>
    <row r="6" spans="1:9" x14ac:dyDescent="0.25">
      <c r="A6" s="137" t="s">
        <v>243</v>
      </c>
      <c r="B6" s="244" t="s">
        <v>27</v>
      </c>
      <c r="C6" s="245"/>
    </row>
    <row r="7" spans="1:9" x14ac:dyDescent="0.25">
      <c r="A7" s="137" t="s">
        <v>11</v>
      </c>
      <c r="B7" s="244">
        <v>224</v>
      </c>
      <c r="C7" s="245"/>
    </row>
    <row r="8" spans="1:9" x14ac:dyDescent="0.25">
      <c r="A8" s="137" t="s">
        <v>14</v>
      </c>
      <c r="B8" s="244">
        <v>34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AE58-EB1D-49D4-8A2E-F56A6F2EF558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>
        <v>733300</v>
      </c>
      <c r="C1" s="241"/>
    </row>
    <row r="2" spans="1:9" x14ac:dyDescent="0.25">
      <c r="A2" s="138" t="s">
        <v>246</v>
      </c>
      <c r="B2" s="242" t="s">
        <v>283</v>
      </c>
      <c r="C2" s="243"/>
    </row>
    <row r="3" spans="1:9" x14ac:dyDescent="0.25">
      <c r="A3" s="137" t="s">
        <v>245</v>
      </c>
      <c r="B3" s="244" t="s">
        <v>38</v>
      </c>
      <c r="C3" s="245"/>
    </row>
    <row r="4" spans="1:9" x14ac:dyDescent="0.25">
      <c r="A4" s="137" t="s">
        <v>174</v>
      </c>
      <c r="B4" s="244">
        <v>15</v>
      </c>
      <c r="C4" s="245"/>
    </row>
    <row r="5" spans="1:9" x14ac:dyDescent="0.25">
      <c r="A5" s="137" t="s">
        <v>244</v>
      </c>
      <c r="B5" s="244">
        <v>17</v>
      </c>
      <c r="C5" s="245"/>
    </row>
    <row r="6" spans="1:9" x14ac:dyDescent="0.25">
      <c r="A6" s="137" t="s">
        <v>243</v>
      </c>
      <c r="B6" s="244" t="s">
        <v>22</v>
      </c>
      <c r="C6" s="245"/>
    </row>
    <row r="7" spans="1:9" x14ac:dyDescent="0.25">
      <c r="A7" s="137" t="s">
        <v>11</v>
      </c>
      <c r="B7" s="244"/>
      <c r="C7" s="245"/>
    </row>
    <row r="8" spans="1:9" x14ac:dyDescent="0.25">
      <c r="A8" s="137" t="s">
        <v>14</v>
      </c>
      <c r="B8" s="244">
        <v>3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DEC3-82FD-43A4-9791-B7E9432B39EF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178</v>
      </c>
      <c r="C1" s="241"/>
    </row>
    <row r="2" spans="1:9" x14ac:dyDescent="0.25">
      <c r="A2" s="138" t="s">
        <v>246</v>
      </c>
      <c r="B2" s="242" t="s">
        <v>49</v>
      </c>
      <c r="C2" s="243"/>
    </row>
    <row r="3" spans="1:9" x14ac:dyDescent="0.25">
      <c r="A3" s="137" t="s">
        <v>245</v>
      </c>
      <c r="B3" s="244" t="s">
        <v>38</v>
      </c>
      <c r="C3" s="245"/>
    </row>
    <row r="4" spans="1:9" x14ac:dyDescent="0.25">
      <c r="A4" s="137" t="s">
        <v>174</v>
      </c>
      <c r="B4" s="244">
        <v>0</v>
      </c>
      <c r="C4" s="245"/>
    </row>
    <row r="5" spans="1:9" x14ac:dyDescent="0.25">
      <c r="A5" s="137" t="s">
        <v>244</v>
      </c>
      <c r="B5" s="244">
        <v>34</v>
      </c>
      <c r="C5" s="245"/>
    </row>
    <row r="6" spans="1:9" x14ac:dyDescent="0.25">
      <c r="A6" s="137" t="s">
        <v>243</v>
      </c>
      <c r="B6" s="244" t="s">
        <v>47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2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FAA3-11AC-4D9A-BE38-A9396917C8E2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179</v>
      </c>
      <c r="C1" s="241"/>
    </row>
    <row r="2" spans="1:9" x14ac:dyDescent="0.25">
      <c r="A2" s="138" t="s">
        <v>246</v>
      </c>
      <c r="B2" s="242" t="s">
        <v>45</v>
      </c>
      <c r="C2" s="243"/>
    </row>
    <row r="3" spans="1:9" x14ac:dyDescent="0.25">
      <c r="A3" s="137" t="s">
        <v>245</v>
      </c>
      <c r="B3" s="244" t="s">
        <v>38</v>
      </c>
      <c r="C3" s="245"/>
    </row>
    <row r="4" spans="1:9" x14ac:dyDescent="0.25">
      <c r="A4" s="137" t="s">
        <v>174</v>
      </c>
      <c r="B4" s="244">
        <v>664</v>
      </c>
      <c r="C4" s="245"/>
    </row>
    <row r="5" spans="1:9" x14ac:dyDescent="0.25">
      <c r="A5" s="137" t="s">
        <v>244</v>
      </c>
      <c r="B5" s="244">
        <v>265</v>
      </c>
      <c r="C5" s="245"/>
    </row>
    <row r="6" spans="1:9" x14ac:dyDescent="0.25">
      <c r="A6" s="137" t="s">
        <v>243</v>
      </c>
      <c r="B6" s="244" t="s">
        <v>52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17</v>
      </c>
      <c r="C8" s="245"/>
    </row>
    <row r="9" spans="1:9" ht="26.25" x14ac:dyDescent="0.25">
      <c r="A9" s="136" t="s">
        <v>242</v>
      </c>
      <c r="B9" s="246" t="s">
        <v>26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B53E-D703-4B87-9111-056C3013148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40" t="s">
        <v>180</v>
      </c>
      <c r="C1" s="241"/>
    </row>
    <row r="2" spans="1:9" x14ac:dyDescent="0.25">
      <c r="A2" s="138" t="s">
        <v>246</v>
      </c>
      <c r="B2" s="242" t="s">
        <v>55</v>
      </c>
      <c r="C2" s="243"/>
    </row>
    <row r="3" spans="1:9" x14ac:dyDescent="0.25">
      <c r="A3" s="137" t="s">
        <v>245</v>
      </c>
      <c r="B3" s="244" t="s">
        <v>38</v>
      </c>
      <c r="C3" s="245"/>
    </row>
    <row r="4" spans="1:9" x14ac:dyDescent="0.25">
      <c r="A4" s="137" t="s">
        <v>174</v>
      </c>
      <c r="B4" s="244">
        <v>0</v>
      </c>
      <c r="C4" s="245"/>
    </row>
    <row r="5" spans="1:9" x14ac:dyDescent="0.25">
      <c r="A5" s="137" t="s">
        <v>244</v>
      </c>
      <c r="B5" s="244">
        <v>24</v>
      </c>
      <c r="C5" s="245"/>
    </row>
    <row r="6" spans="1:9" x14ac:dyDescent="0.25">
      <c r="A6" s="137" t="s">
        <v>243</v>
      </c>
      <c r="B6" s="244" t="s">
        <v>47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2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040E-0D64-4E27-B003-C2D8B5A4682F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60" t="s">
        <v>269</v>
      </c>
      <c r="C1" s="261"/>
    </row>
    <row r="2" spans="1:9" x14ac:dyDescent="0.25">
      <c r="A2" s="138" t="s">
        <v>246</v>
      </c>
      <c r="B2" s="242" t="s">
        <v>60</v>
      </c>
      <c r="C2" s="243"/>
    </row>
    <row r="3" spans="1:9" x14ac:dyDescent="0.25">
      <c r="A3" s="137" t="s">
        <v>245</v>
      </c>
      <c r="B3" s="244" t="s">
        <v>58</v>
      </c>
      <c r="C3" s="245"/>
    </row>
    <row r="4" spans="1:9" x14ac:dyDescent="0.25">
      <c r="A4" s="137" t="s">
        <v>174</v>
      </c>
      <c r="B4" s="244">
        <v>181</v>
      </c>
      <c r="C4" s="245"/>
    </row>
    <row r="5" spans="1:9" x14ac:dyDescent="0.25">
      <c r="A5" s="137" t="s">
        <v>244</v>
      </c>
      <c r="B5" s="244">
        <v>60</v>
      </c>
      <c r="C5" s="245"/>
    </row>
    <row r="6" spans="1:9" x14ac:dyDescent="0.25">
      <c r="A6" s="137" t="s">
        <v>243</v>
      </c>
      <c r="B6" s="244">
        <v>0</v>
      </c>
      <c r="C6" s="245"/>
    </row>
    <row r="7" spans="1:9" x14ac:dyDescent="0.25">
      <c r="A7" s="137" t="s">
        <v>11</v>
      </c>
      <c r="B7" s="244">
        <v>0</v>
      </c>
      <c r="C7" s="245"/>
    </row>
    <row r="8" spans="1:9" x14ac:dyDescent="0.25">
      <c r="A8" s="137" t="s">
        <v>14</v>
      </c>
      <c r="B8" s="244">
        <v>4</v>
      </c>
      <c r="C8" s="245"/>
    </row>
    <row r="9" spans="1:9" ht="26.25" x14ac:dyDescent="0.25">
      <c r="A9" s="136" t="s">
        <v>242</v>
      </c>
      <c r="B9" s="246" t="s">
        <v>22</v>
      </c>
      <c r="C9" s="247"/>
    </row>
    <row r="10" spans="1:9" ht="15.75" thickBot="1" x14ac:dyDescent="0.3"/>
    <row r="11" spans="1:9" ht="16.5" thickBot="1" x14ac:dyDescent="0.35">
      <c r="A11" s="248" t="s">
        <v>241</v>
      </c>
      <c r="B11" s="249"/>
      <c r="C11" s="249"/>
      <c r="D11" s="249"/>
      <c r="E11" s="249"/>
      <c r="F11" s="249"/>
      <c r="G11" s="249"/>
      <c r="H11" s="249"/>
      <c r="I11" s="250"/>
    </row>
    <row r="12" spans="1:9" ht="15.75" x14ac:dyDescent="0.3">
      <c r="A12" s="251" t="s">
        <v>240</v>
      </c>
      <c r="B12" s="252"/>
      <c r="C12" s="252"/>
      <c r="D12" s="252"/>
      <c r="E12" s="252"/>
      <c r="F12" s="252"/>
      <c r="G12" s="252"/>
      <c r="H12" s="252"/>
      <c r="I12" s="253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7" t="s">
        <v>224</v>
      </c>
      <c r="C26" s="238"/>
      <c r="D26" s="238"/>
      <c r="E26" s="238"/>
      <c r="F26" s="239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7"/>
      <c r="C27" s="238"/>
      <c r="D27" s="238"/>
      <c r="E27" s="238"/>
      <c r="F27" s="239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7"/>
      <c r="C28" s="238"/>
      <c r="D28" s="238"/>
      <c r="E28" s="238"/>
      <c r="F28" s="239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7"/>
      <c r="C29" s="238"/>
      <c r="D29" s="238"/>
      <c r="E29" s="238"/>
      <c r="F29" s="239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7"/>
      <c r="C30" s="238"/>
      <c r="D30" s="238"/>
      <c r="E30" s="238"/>
      <c r="F30" s="239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7"/>
      <c r="C31" s="238"/>
      <c r="D31" s="238"/>
      <c r="E31" s="238"/>
      <c r="F31" s="239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7"/>
      <c r="C32" s="258"/>
      <c r="D32" s="258"/>
      <c r="E32" s="258"/>
      <c r="F32" s="259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8" t="s">
        <v>216</v>
      </c>
      <c r="B44" s="249"/>
      <c r="C44" s="249"/>
      <c r="D44" s="249"/>
      <c r="E44" s="249"/>
      <c r="F44" s="249"/>
      <c r="G44" s="249"/>
      <c r="H44" s="249"/>
      <c r="I44" s="250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4" t="s">
        <v>203</v>
      </c>
      <c r="B63" s="255"/>
      <c r="C63" s="255"/>
      <c r="D63" s="255"/>
      <c r="E63" s="255"/>
      <c r="F63" s="256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36</vt:i4>
      </vt:variant>
      <vt:variant>
        <vt:lpstr>Benoemde bereiken</vt:lpstr>
      </vt:variant>
      <vt:variant>
        <vt:i4>1</vt:i4>
      </vt:variant>
    </vt:vector>
  </HeadingPairs>
  <TitlesOfParts>
    <vt:vector size="37" baseType="lpstr">
      <vt:lpstr>Inhoudsopgave</vt:lpstr>
      <vt:lpstr>AML, Stationsstraat 5</vt:lpstr>
      <vt:lpstr>APD, WBC complex</vt:lpstr>
      <vt:lpstr>APD, Quintax complex</vt:lpstr>
      <vt:lpstr>APD, Marowijne 32-34</vt:lpstr>
      <vt:lpstr>APD, Stadhoudersmolenw 53</vt:lpstr>
      <vt:lpstr>APD, Stationsplein 50</vt:lpstr>
      <vt:lpstr>APD, Tweelingenlaan 62</vt:lpstr>
      <vt:lpstr>ASN, Mandemaat 1</vt:lpstr>
      <vt:lpstr>ASN, Weverstraat 8</vt:lpstr>
      <vt:lpstr>DL, De Poppe 8</vt:lpstr>
      <vt:lpstr>EEM, Borkumweg 6</vt:lpstr>
      <vt:lpstr>EMN, Bendienplein 5</vt:lpstr>
      <vt:lpstr>EMN, Bendienplein 7</vt:lpstr>
      <vt:lpstr>EMN, Verlengde Spoorstraat 2</vt:lpstr>
      <vt:lpstr>ES, Hengelosestraat 75</vt:lpstr>
      <vt:lpstr>GRO, Cascadeplein 10</vt:lpstr>
      <vt:lpstr>GRO, Cascadeplein 5</vt:lpstr>
      <vt:lpstr>GRO, Eemsgolaan 7</vt:lpstr>
      <vt:lpstr>GRO, Emmasingel 1</vt:lpstr>
      <vt:lpstr>GRO, Leonard Springerlaan 31 </vt:lpstr>
      <vt:lpstr>GRO, Stationsweg 4</vt:lpstr>
      <vt:lpstr>HGL, Enschedesestraat 120-122</vt:lpstr>
      <vt:lpstr>HGZ, Techniekweg 1 </vt:lpstr>
      <vt:lpstr>LW, Tesselschadestraat 140</vt:lpstr>
      <vt:lpstr>WS, Transportbaan 12</vt:lpstr>
      <vt:lpstr>ZL, Burgerm. Drijbersingel 27</vt:lpstr>
      <vt:lpstr>ZL, Hanzelaan 310</vt:lpstr>
      <vt:lpstr>ZL, Lübeckplein 34</vt:lpstr>
      <vt:lpstr>ZL, Noordzeelaan 40-44</vt:lpstr>
      <vt:lpstr>ZL, Van Wevelinkhovenstraat 1</vt:lpstr>
      <vt:lpstr>ASN, Overcingellaan 5</vt:lpstr>
      <vt:lpstr>Vaste aanneemsommen locaties</vt:lpstr>
      <vt:lpstr>Drankenvoorzieningen</vt:lpstr>
      <vt:lpstr>Inschrijfprijs</vt:lpstr>
      <vt:lpstr>Overzicht perceel Noordoost</vt:lpstr>
      <vt:lpstr>brongegevensNO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N.W.J. Verberne - Kleeven</dc:creator>
  <cp:lastModifiedBy>Delmeer, R. (Rick)</cp:lastModifiedBy>
  <dcterms:created xsi:type="dcterms:W3CDTF">2023-11-09T09:31:47Z</dcterms:created>
  <dcterms:modified xsi:type="dcterms:W3CDTF">2024-02-04T15:27:32Z</dcterms:modified>
</cp:coreProperties>
</file>