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2023 CAT en WDA - Belastingdienst (voorheen '2020')\Herziening prijsformulier\"/>
    </mc:Choice>
  </mc:AlternateContent>
  <xr:revisionPtr revIDLastSave="0" documentId="13_ncr:1_{3FB2F118-D549-48CC-9CA9-DA6A5DF2D677}" xr6:coauthVersionLast="47" xr6:coauthVersionMax="47" xr10:uidLastSave="{00000000-0000-0000-0000-000000000000}"/>
  <bookViews>
    <workbookView xWindow="-120" yWindow="-120" windowWidth="77040" windowHeight="21240" tabRatio="832" xr2:uid="{DF6B3746-0326-4DC1-9CC6-886CF1A9E48F}"/>
  </bookViews>
  <sheets>
    <sheet name="Inhoudsopgave" sheetId="41" r:id="rId1"/>
    <sheet name="AH, Groningensingel 21" sheetId="5" r:id="rId2"/>
    <sheet name="AH, Pels Rijckenstraat 1" sheetId="6" r:id="rId3"/>
    <sheet name="AH, Stationsplein-West 30" sheetId="7" r:id="rId4"/>
    <sheet name="BOTRT, Oliphantweg 30" sheetId="8" r:id="rId5"/>
    <sheet name="BD, Grav. v Nassauboulevard 75" sheetId="9" r:id="rId6"/>
    <sheet name="BD, Meerten Verhoffstraat 18" sheetId="10" r:id="rId7"/>
    <sheet name="DVN, Impact 5" sheetId="11" r:id="rId8"/>
    <sheet name="EHV, Anna van Engelandstraat 8" sheetId="12" r:id="rId9"/>
    <sheet name="EHV, Fellenoord 15" sheetId="13" r:id="rId10"/>
    <sheet name="EHV, Karel d Grotelaan 4 Geb 2" sheetId="14" r:id="rId11"/>
    <sheet name="EHV, Keizersgracht 5" sheetId="15" r:id="rId12"/>
    <sheet name="EHV, Luchthavenweg 25" sheetId="16" r:id="rId13"/>
    <sheet name="EHV, Maria v Bourgondiëlaan 1A" sheetId="17" r:id="rId14"/>
    <sheet name="EHV, Waagstraat 1" sheetId="18" r:id="rId15"/>
    <sheet name="HRL, Kloosterweg 1+1A" sheetId="19" r:id="rId16"/>
    <sheet name="HRL, Kloosterweg 22" sheetId="22" r:id="rId17"/>
    <sheet name="HRL, Oude Roderweg 29" sheetId="23" r:id="rId18"/>
    <sheet name="MT, Terra nigrastraat 10" sheetId="24" r:id="rId19"/>
    <sheet name="MT-AIR, Vliegveldweg 52" sheetId="25" r:id="rId20"/>
    <sheet name="MVRT, Bosporusstraat 5" sheetId="26" r:id="rId21"/>
    <sheet name="MDK, Plaza 5" sheetId="27" r:id="rId22"/>
    <sheet name="RIT, Duitslandweg 1" sheetId="28" r:id="rId23"/>
    <sheet name="RT, Airportplein 60" sheetId="29" r:id="rId24"/>
    <sheet name="RT, Laan op Zuid 391" sheetId="30" r:id="rId25"/>
    <sheet name="RT, Laan op Zuid 45" sheetId="31" r:id="rId26"/>
    <sheet name="RT, Parklaan 14-16" sheetId="32" r:id="rId27"/>
    <sheet name="RT, Reeweg 16" sheetId="33" r:id="rId28"/>
    <sheet name="RT, Reeweg 31" sheetId="34" r:id="rId29"/>
    <sheet name="TB, Spoorlaan 175" sheetId="35" r:id="rId30"/>
    <sheet name="TB, Spoorlaan 420" sheetId="36" r:id="rId31"/>
    <sheet name="VL, Columbusweg 57" sheetId="37" r:id="rId32"/>
    <sheet name="VL, Hogeweg 85" sheetId="38" r:id="rId33"/>
    <sheet name="VD, Burgemeester v Lierplein 1" sheetId="39" r:id="rId34"/>
    <sheet name="Vaste aanneemsommen locaties" sheetId="40" r:id="rId35"/>
    <sheet name="Drankenvoorzieningen" sheetId="42" r:id="rId36"/>
    <sheet name="Inschrijfprijs" sheetId="43" r:id="rId37"/>
    <sheet name="Overzicht perceel Zuid" sheetId="1" r:id="rId38"/>
  </sheets>
  <definedNames>
    <definedName name="_xlnm._FilterDatabase" localSheetId="35" hidden="1">Drankenvoorzieningen!$A$6:$AJ$6</definedName>
    <definedName name="_xlnm._FilterDatabase" localSheetId="0" hidden="1">Inhoudsopgave!$A$3:$C$3</definedName>
    <definedName name="_xlnm._FilterDatabase" localSheetId="37" hidden="1">'Overzicht perceel Zuid'!$A$6:$S$6</definedName>
    <definedName name="Brongegevens" localSheetId="35">Drankenvoorzieningen!$A$7:$O$39</definedName>
    <definedName name="Brongegevens">'Overzicht perceel Zuid'!$A$7:$S$39</definedName>
    <definedName name="Index_Sheet_Kutools">Inhoudsopgave!#REF!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3" l="1"/>
  <c r="BG61" i="42" l="1"/>
  <c r="C3" i="43" l="1"/>
  <c r="B3" i="43"/>
  <c r="BD55" i="42"/>
  <c r="BF55" i="42" s="1"/>
  <c r="BD54" i="42"/>
  <c r="BF54" i="42" s="1"/>
  <c r="BD53" i="42"/>
  <c r="BD56" i="42" s="1"/>
  <c r="BD48" i="42"/>
  <c r="BD49" i="42" s="1"/>
  <c r="BE47" i="42"/>
  <c r="BG47" i="42" s="1"/>
  <c r="BE46" i="42"/>
  <c r="BE48" i="42" s="1"/>
  <c r="BI63" i="42" s="1"/>
  <c r="B4" i="43" s="1"/>
  <c r="AF7" i="42"/>
  <c r="BF53" i="42" l="1"/>
  <c r="BF56" i="42" s="1"/>
  <c r="BG46" i="42"/>
  <c r="BG48" i="42" s="1"/>
  <c r="BI65" i="42" s="1"/>
  <c r="C4" i="43" s="1"/>
  <c r="AQ8" i="42" l="1"/>
  <c r="AS8" i="42" s="1"/>
  <c r="AQ9" i="42"/>
  <c r="AS9" i="42" s="1"/>
  <c r="AQ10" i="42"/>
  <c r="AS10" i="42" s="1"/>
  <c r="AQ11" i="42"/>
  <c r="AS11" i="42" s="1"/>
  <c r="AQ12" i="42"/>
  <c r="AS12" i="42" s="1"/>
  <c r="AQ13" i="42"/>
  <c r="AS13" i="42" s="1"/>
  <c r="AQ14" i="42"/>
  <c r="AS14" i="42" s="1"/>
  <c r="AQ15" i="42"/>
  <c r="AQ16" i="42"/>
  <c r="AS16" i="42" s="1"/>
  <c r="AQ17" i="42"/>
  <c r="AS17" i="42" s="1"/>
  <c r="AQ18" i="42"/>
  <c r="AS18" i="42" s="1"/>
  <c r="AQ19" i="42"/>
  <c r="AS19" i="42" s="1"/>
  <c r="AQ20" i="42"/>
  <c r="AS20" i="42" s="1"/>
  <c r="AQ21" i="42"/>
  <c r="AS21" i="42" s="1"/>
  <c r="AQ22" i="42"/>
  <c r="AS22" i="42" s="1"/>
  <c r="AQ23" i="42"/>
  <c r="AS23" i="42" s="1"/>
  <c r="AQ24" i="42"/>
  <c r="AS24" i="42" s="1"/>
  <c r="AQ25" i="42"/>
  <c r="AS25" i="42" s="1"/>
  <c r="AQ26" i="42"/>
  <c r="AQ27" i="42"/>
  <c r="AS27" i="42" s="1"/>
  <c r="AQ28" i="42"/>
  <c r="AS28" i="42" s="1"/>
  <c r="AQ29" i="42"/>
  <c r="AS29" i="42" s="1"/>
  <c r="AQ30" i="42"/>
  <c r="AS30" i="42" s="1"/>
  <c r="AQ31" i="42"/>
  <c r="AS31" i="42" s="1"/>
  <c r="AQ32" i="42"/>
  <c r="AS32" i="42" s="1"/>
  <c r="AQ33" i="42"/>
  <c r="AS33" i="42" s="1"/>
  <c r="AQ34" i="42"/>
  <c r="AS34" i="42" s="1"/>
  <c r="AQ35" i="42"/>
  <c r="AS35" i="42" s="1"/>
  <c r="AQ36" i="42"/>
  <c r="AS36" i="42" s="1"/>
  <c r="AQ37" i="42"/>
  <c r="AS37" i="42" s="1"/>
  <c r="AQ38" i="42"/>
  <c r="AS38" i="42" s="1"/>
  <c r="AQ39" i="42"/>
  <c r="AS39" i="42" s="1"/>
  <c r="AT8" i="42"/>
  <c r="AT9" i="42"/>
  <c r="AT10" i="42"/>
  <c r="AT11" i="42"/>
  <c r="AT12" i="42"/>
  <c r="AT13" i="42"/>
  <c r="AT14" i="42"/>
  <c r="AT15" i="42"/>
  <c r="AT16" i="42"/>
  <c r="AT17" i="42"/>
  <c r="AT18" i="42"/>
  <c r="AT19" i="42"/>
  <c r="AT20" i="42"/>
  <c r="AT21" i="42"/>
  <c r="AT22" i="42"/>
  <c r="AT23" i="42"/>
  <c r="AT24" i="42"/>
  <c r="AT25" i="42"/>
  <c r="AT26" i="42"/>
  <c r="AT27" i="42"/>
  <c r="AT28" i="42"/>
  <c r="AT29" i="42"/>
  <c r="AT30" i="42"/>
  <c r="AT31" i="42"/>
  <c r="AT32" i="42"/>
  <c r="AT33" i="42"/>
  <c r="AT34" i="42"/>
  <c r="AT35" i="42"/>
  <c r="AT36" i="42"/>
  <c r="AT37" i="42"/>
  <c r="AT38" i="42"/>
  <c r="AT39" i="42"/>
  <c r="AT7" i="42"/>
  <c r="AQ7" i="42"/>
  <c r="AS7" i="42" s="1"/>
  <c r="AS26" i="42"/>
  <c r="AI40" i="42"/>
  <c r="AB40" i="42"/>
  <c r="U40" i="42"/>
  <c r="AN8" i="42"/>
  <c r="AP8" i="42" s="1"/>
  <c r="AN9" i="42"/>
  <c r="AP9" i="42" s="1"/>
  <c r="AN10" i="42"/>
  <c r="AP10" i="42" s="1"/>
  <c r="AN11" i="42"/>
  <c r="AP11" i="42" s="1"/>
  <c r="AN12" i="42"/>
  <c r="AP12" i="42" s="1"/>
  <c r="AN13" i="42"/>
  <c r="AP13" i="42" s="1"/>
  <c r="AN14" i="42"/>
  <c r="AP14" i="42" s="1"/>
  <c r="AN15" i="42"/>
  <c r="AP15" i="42" s="1"/>
  <c r="AN16" i="42"/>
  <c r="AP16" i="42" s="1"/>
  <c r="AN17" i="42"/>
  <c r="AP17" i="42" s="1"/>
  <c r="AN18" i="42"/>
  <c r="AP18" i="42" s="1"/>
  <c r="AN19" i="42"/>
  <c r="AP19" i="42" s="1"/>
  <c r="AN20" i="42"/>
  <c r="AP20" i="42" s="1"/>
  <c r="AN21" i="42"/>
  <c r="AP21" i="42" s="1"/>
  <c r="AN22" i="42"/>
  <c r="AP22" i="42" s="1"/>
  <c r="AN23" i="42"/>
  <c r="AP23" i="42" s="1"/>
  <c r="AN24" i="42"/>
  <c r="AP24" i="42" s="1"/>
  <c r="AN25" i="42"/>
  <c r="AP25" i="42" s="1"/>
  <c r="AN26" i="42"/>
  <c r="AP26" i="42" s="1"/>
  <c r="AN27" i="42"/>
  <c r="AP27" i="42" s="1"/>
  <c r="AN28" i="42"/>
  <c r="AP28" i="42" s="1"/>
  <c r="AN29" i="42"/>
  <c r="AP29" i="42" s="1"/>
  <c r="AN30" i="42"/>
  <c r="AP30" i="42" s="1"/>
  <c r="AN31" i="42"/>
  <c r="AP31" i="42" s="1"/>
  <c r="AN32" i="42"/>
  <c r="AP32" i="42" s="1"/>
  <c r="AN33" i="42"/>
  <c r="AP33" i="42" s="1"/>
  <c r="AN34" i="42"/>
  <c r="AP34" i="42" s="1"/>
  <c r="AN35" i="42"/>
  <c r="AP35" i="42" s="1"/>
  <c r="AN36" i="42"/>
  <c r="AP36" i="42" s="1"/>
  <c r="AN37" i="42"/>
  <c r="AP37" i="42" s="1"/>
  <c r="AN38" i="42"/>
  <c r="AP38" i="42" s="1"/>
  <c r="AN39" i="42"/>
  <c r="AP39" i="42" s="1"/>
  <c r="AN7" i="42"/>
  <c r="AP7" i="42" s="1"/>
  <c r="AH40" i="42"/>
  <c r="AF8" i="42"/>
  <c r="AJ8" i="42" s="1"/>
  <c r="AF9" i="42"/>
  <c r="AJ9" i="42" s="1"/>
  <c r="AF10" i="42"/>
  <c r="AJ10" i="42" s="1"/>
  <c r="AF11" i="42"/>
  <c r="AJ11" i="42" s="1"/>
  <c r="AF12" i="42"/>
  <c r="AJ12" i="42" s="1"/>
  <c r="AF13" i="42"/>
  <c r="AJ13" i="42" s="1"/>
  <c r="AF14" i="42"/>
  <c r="AJ14" i="42" s="1"/>
  <c r="AF15" i="42"/>
  <c r="AJ15" i="42" s="1"/>
  <c r="AF16" i="42"/>
  <c r="AJ16" i="42" s="1"/>
  <c r="AF17" i="42"/>
  <c r="AJ17" i="42" s="1"/>
  <c r="AF18" i="42"/>
  <c r="AJ18" i="42" s="1"/>
  <c r="AF19" i="42"/>
  <c r="AJ19" i="42" s="1"/>
  <c r="AF20" i="42"/>
  <c r="AJ20" i="42" s="1"/>
  <c r="AF21" i="42"/>
  <c r="AJ21" i="42" s="1"/>
  <c r="AF22" i="42"/>
  <c r="AJ22" i="42" s="1"/>
  <c r="AF23" i="42"/>
  <c r="AJ23" i="42" s="1"/>
  <c r="AF24" i="42"/>
  <c r="AJ24" i="42" s="1"/>
  <c r="AF25" i="42"/>
  <c r="AJ25" i="42" s="1"/>
  <c r="AF26" i="42"/>
  <c r="AJ26" i="42" s="1"/>
  <c r="AF27" i="42"/>
  <c r="AJ27" i="42" s="1"/>
  <c r="AF28" i="42"/>
  <c r="AJ28" i="42" s="1"/>
  <c r="AF29" i="42"/>
  <c r="AJ29" i="42" s="1"/>
  <c r="AF30" i="42"/>
  <c r="AJ30" i="42" s="1"/>
  <c r="AF31" i="42"/>
  <c r="AJ31" i="42" s="1"/>
  <c r="AF32" i="42"/>
  <c r="AJ32" i="42" s="1"/>
  <c r="AF33" i="42"/>
  <c r="AJ33" i="42" s="1"/>
  <c r="AF34" i="42"/>
  <c r="AJ34" i="42" s="1"/>
  <c r="AF35" i="42"/>
  <c r="AJ35" i="42" s="1"/>
  <c r="AF36" i="42"/>
  <c r="AJ36" i="42" s="1"/>
  <c r="AF37" i="42"/>
  <c r="AJ37" i="42" s="1"/>
  <c r="AF38" i="42"/>
  <c r="AJ38" i="42" s="1"/>
  <c r="AF39" i="42"/>
  <c r="AJ39" i="42" s="1"/>
  <c r="AJ7" i="42"/>
  <c r="AT40" i="42" l="1"/>
  <c r="AQ40" i="42"/>
  <c r="AS15" i="42"/>
  <c r="AS40" i="42" s="1"/>
  <c r="AF40" i="42"/>
  <c r="AP40" i="42"/>
  <c r="AG40" i="42"/>
  <c r="AV8" i="42" l="1"/>
  <c r="AV9" i="42"/>
  <c r="AV10" i="42"/>
  <c r="AV11" i="42"/>
  <c r="AV12" i="42"/>
  <c r="AV13" i="42"/>
  <c r="AV14" i="42"/>
  <c r="AV15" i="42"/>
  <c r="AV16" i="42"/>
  <c r="AV17" i="42"/>
  <c r="AV18" i="42"/>
  <c r="AV19" i="42"/>
  <c r="AV20" i="42"/>
  <c r="AV21" i="42"/>
  <c r="AV22" i="42"/>
  <c r="AV23" i="42"/>
  <c r="AV24" i="42"/>
  <c r="AV25" i="42"/>
  <c r="AV26" i="42"/>
  <c r="AV27" i="42"/>
  <c r="AV28" i="42"/>
  <c r="AV29" i="42"/>
  <c r="AV30" i="42"/>
  <c r="AV31" i="42"/>
  <c r="AV32" i="42"/>
  <c r="AV33" i="42"/>
  <c r="AV34" i="42"/>
  <c r="AV35" i="42"/>
  <c r="AV36" i="42"/>
  <c r="AV37" i="42"/>
  <c r="AV38" i="42"/>
  <c r="AV39" i="42"/>
  <c r="AV7" i="42"/>
  <c r="Y39" i="42"/>
  <c r="AC39" i="42" s="1"/>
  <c r="Y38" i="42"/>
  <c r="AC38" i="42" s="1"/>
  <c r="Y37" i="42"/>
  <c r="AC37" i="42" s="1"/>
  <c r="Y36" i="42"/>
  <c r="AC36" i="42" s="1"/>
  <c r="Y35" i="42"/>
  <c r="AC35" i="42" s="1"/>
  <c r="Y34" i="42"/>
  <c r="AC34" i="42" s="1"/>
  <c r="Y33" i="42"/>
  <c r="AC33" i="42" s="1"/>
  <c r="Y32" i="42"/>
  <c r="AC32" i="42" s="1"/>
  <c r="Y31" i="42"/>
  <c r="AC31" i="42" s="1"/>
  <c r="Y30" i="42"/>
  <c r="AC30" i="42" s="1"/>
  <c r="Y29" i="42"/>
  <c r="AC29" i="42" s="1"/>
  <c r="Y28" i="42"/>
  <c r="AC28" i="42" s="1"/>
  <c r="Y27" i="42"/>
  <c r="AC27" i="42" s="1"/>
  <c r="Y26" i="42"/>
  <c r="AC26" i="42" s="1"/>
  <c r="Y25" i="42"/>
  <c r="AC25" i="42" s="1"/>
  <c r="Y24" i="42"/>
  <c r="AC24" i="42" s="1"/>
  <c r="Y23" i="42"/>
  <c r="AC23" i="42" s="1"/>
  <c r="Y22" i="42"/>
  <c r="AC22" i="42" s="1"/>
  <c r="Y21" i="42"/>
  <c r="AC21" i="42" s="1"/>
  <c r="Y20" i="42"/>
  <c r="AC20" i="42" s="1"/>
  <c r="Y19" i="42"/>
  <c r="AC19" i="42" s="1"/>
  <c r="Y18" i="42"/>
  <c r="AC18" i="42" s="1"/>
  <c r="Y17" i="42"/>
  <c r="AC17" i="42" s="1"/>
  <c r="Y16" i="42"/>
  <c r="AC16" i="42" s="1"/>
  <c r="Y15" i="42"/>
  <c r="AC15" i="42" s="1"/>
  <c r="Y14" i="42"/>
  <c r="AC14" i="42" s="1"/>
  <c r="Y13" i="42"/>
  <c r="AC13" i="42" s="1"/>
  <c r="Y12" i="42"/>
  <c r="AC12" i="42" s="1"/>
  <c r="Y11" i="42"/>
  <c r="AC11" i="42" s="1"/>
  <c r="Y10" i="42"/>
  <c r="AC10" i="42" s="1"/>
  <c r="Y9" i="42"/>
  <c r="AC9" i="42" s="1"/>
  <c r="Y8" i="42"/>
  <c r="AC8" i="42" s="1"/>
  <c r="Y7" i="42"/>
  <c r="AC7" i="42" s="1"/>
  <c r="R8" i="42"/>
  <c r="V8" i="42" s="1"/>
  <c r="R9" i="42"/>
  <c r="V9" i="42" s="1"/>
  <c r="R10" i="42"/>
  <c r="V10" i="42" s="1"/>
  <c r="R11" i="42"/>
  <c r="V11" i="42" s="1"/>
  <c r="R12" i="42"/>
  <c r="V12" i="42" s="1"/>
  <c r="R13" i="42"/>
  <c r="V13" i="42" s="1"/>
  <c r="R14" i="42"/>
  <c r="V14" i="42" s="1"/>
  <c r="R15" i="42"/>
  <c r="V15" i="42" s="1"/>
  <c r="R16" i="42"/>
  <c r="V16" i="42" s="1"/>
  <c r="R17" i="42"/>
  <c r="V17" i="42" s="1"/>
  <c r="R18" i="42"/>
  <c r="V18" i="42" s="1"/>
  <c r="R19" i="42"/>
  <c r="V19" i="42" s="1"/>
  <c r="AK19" i="42" s="1"/>
  <c r="R20" i="42"/>
  <c r="V20" i="42" s="1"/>
  <c r="AK20" i="42" s="1"/>
  <c r="R21" i="42"/>
  <c r="V21" i="42" s="1"/>
  <c r="AK21" i="42" s="1"/>
  <c r="AW21" i="42" s="1"/>
  <c r="R22" i="42"/>
  <c r="V22" i="42" s="1"/>
  <c r="AK22" i="42" s="1"/>
  <c r="AW22" i="42" s="1"/>
  <c r="R23" i="42"/>
  <c r="V23" i="42" s="1"/>
  <c r="AK23" i="42" s="1"/>
  <c r="R24" i="42"/>
  <c r="V24" i="42" s="1"/>
  <c r="R25" i="42"/>
  <c r="V25" i="42" s="1"/>
  <c r="R26" i="42"/>
  <c r="V26" i="42" s="1"/>
  <c r="R27" i="42"/>
  <c r="V27" i="42" s="1"/>
  <c r="R28" i="42"/>
  <c r="V28" i="42" s="1"/>
  <c r="R29" i="42"/>
  <c r="V29" i="42" s="1"/>
  <c r="R30" i="42"/>
  <c r="V30" i="42" s="1"/>
  <c r="R31" i="42"/>
  <c r="V31" i="42" s="1"/>
  <c r="R32" i="42"/>
  <c r="V32" i="42" s="1"/>
  <c r="R33" i="42"/>
  <c r="V33" i="42" s="1"/>
  <c r="R34" i="42"/>
  <c r="V34" i="42" s="1"/>
  <c r="R35" i="42"/>
  <c r="V35" i="42" s="1"/>
  <c r="R36" i="42"/>
  <c r="V36" i="42" s="1"/>
  <c r="R37" i="42"/>
  <c r="V37" i="42" s="1"/>
  <c r="R38" i="42"/>
  <c r="V38" i="42" s="1"/>
  <c r="R39" i="42"/>
  <c r="V39" i="42" s="1"/>
  <c r="R7" i="42"/>
  <c r="V7" i="42" s="1"/>
  <c r="AK26" i="42" l="1"/>
  <c r="AW26" i="42" s="1"/>
  <c r="AK25" i="42"/>
  <c r="AW25" i="42" s="1"/>
  <c r="AK28" i="42"/>
  <c r="AW28" i="42" s="1"/>
  <c r="AK7" i="42"/>
  <c r="AW7" i="42" s="1"/>
  <c r="AK27" i="42"/>
  <c r="AW27" i="42" s="1"/>
  <c r="AK13" i="42"/>
  <c r="AK36" i="42"/>
  <c r="AM36" i="42"/>
  <c r="AX36" i="42" s="1"/>
  <c r="AW36" i="42"/>
  <c r="AM23" i="42"/>
  <c r="AX23" i="42" s="1"/>
  <c r="AW23" i="42"/>
  <c r="AM20" i="42"/>
  <c r="AX20" i="42" s="1"/>
  <c r="AW20" i="42"/>
  <c r="AM19" i="42"/>
  <c r="AX19" i="42" s="1"/>
  <c r="AW19" i="42"/>
  <c r="AM13" i="42"/>
  <c r="AX13" i="42" s="1"/>
  <c r="AW13" i="42"/>
  <c r="AM22" i="42"/>
  <c r="AX22" i="42" s="1"/>
  <c r="AM21" i="42"/>
  <c r="AX21" i="42" s="1"/>
  <c r="AM28" i="42"/>
  <c r="AX28" i="42" s="1"/>
  <c r="AM27" i="42"/>
  <c r="AX27" i="42" s="1"/>
  <c r="AM26" i="42"/>
  <c r="AX26" i="42" s="1"/>
  <c r="AM7" i="42"/>
  <c r="AX7" i="42" s="1"/>
  <c r="AM25" i="42"/>
  <c r="AX25" i="42" s="1"/>
  <c r="AK17" i="42"/>
  <c r="AW17" i="42" s="1"/>
  <c r="AK39" i="42"/>
  <c r="AW39" i="42" s="1"/>
  <c r="AK37" i="42"/>
  <c r="AW37" i="42" s="1"/>
  <c r="AK35" i="42"/>
  <c r="AW35" i="42" s="1"/>
  <c r="AK12" i="42"/>
  <c r="AW12" i="42" s="1"/>
  <c r="AK14" i="42"/>
  <c r="AW14" i="42" s="1"/>
  <c r="AK11" i="42"/>
  <c r="AW11" i="42" s="1"/>
  <c r="AK24" i="42"/>
  <c r="AW24" i="42" s="1"/>
  <c r="AK18" i="42"/>
  <c r="AW18" i="42" s="1"/>
  <c r="AK16" i="42"/>
  <c r="AW16" i="42" s="1"/>
  <c r="AK10" i="42"/>
  <c r="AW10" i="42" s="1"/>
  <c r="AK30" i="42"/>
  <c r="AW30" i="42" s="1"/>
  <c r="AK9" i="42"/>
  <c r="AW9" i="42" s="1"/>
  <c r="AK31" i="42"/>
  <c r="AW31" i="42" s="1"/>
  <c r="AK29" i="42"/>
  <c r="AW29" i="42" s="1"/>
  <c r="AK38" i="42"/>
  <c r="AW38" i="42" s="1"/>
  <c r="AK34" i="42"/>
  <c r="AW34" i="42" s="1"/>
  <c r="AK33" i="42"/>
  <c r="AW33" i="42" s="1"/>
  <c r="AK8" i="42"/>
  <c r="AW8" i="42" s="1"/>
  <c r="AK15" i="42"/>
  <c r="AW15" i="42" s="1"/>
  <c r="AK32" i="42"/>
  <c r="AW32" i="42" s="1"/>
  <c r="A3" i="43"/>
  <c r="Q40" i="42"/>
  <c r="R40" i="42"/>
  <c r="S40" i="42"/>
  <c r="T40" i="42"/>
  <c r="V40" i="42"/>
  <c r="W40" i="42"/>
  <c r="X40" i="42"/>
  <c r="Y40" i="42"/>
  <c r="Z40" i="42"/>
  <c r="AA40" i="42"/>
  <c r="AC40" i="42"/>
  <c r="AD40" i="42"/>
  <c r="AE40" i="42"/>
  <c r="AJ40" i="42"/>
  <c r="AN40" i="42"/>
  <c r="AV40" i="42"/>
  <c r="P40" i="42"/>
  <c r="AM11" i="42" l="1"/>
  <c r="AX11" i="42" s="1"/>
  <c r="AM12" i="42"/>
  <c r="AX12" i="42" s="1"/>
  <c r="AM39" i="42"/>
  <c r="AX39" i="42" s="1"/>
  <c r="AM14" i="42"/>
  <c r="AX14" i="42" s="1"/>
  <c r="AM37" i="42"/>
  <c r="AX37" i="42" s="1"/>
  <c r="AM10" i="42"/>
  <c r="AX10" i="42" s="1"/>
  <c r="AM32" i="42"/>
  <c r="AX32" i="42" s="1"/>
  <c r="AM29" i="42"/>
  <c r="AX29" i="42" s="1"/>
  <c r="AM30" i="42"/>
  <c r="AX30" i="42" s="1"/>
  <c r="AM24" i="42"/>
  <c r="AX24" i="42" s="1"/>
  <c r="AM35" i="42"/>
  <c r="AX35" i="42" s="1"/>
  <c r="AM15" i="42"/>
  <c r="AX15" i="42" s="1"/>
  <c r="AM8" i="42"/>
  <c r="AX8" i="42" s="1"/>
  <c r="AM31" i="42"/>
  <c r="AX31" i="42" s="1"/>
  <c r="AM9" i="42"/>
  <c r="AX9" i="42" s="1"/>
  <c r="AM16" i="42"/>
  <c r="AX16" i="42" s="1"/>
  <c r="AM18" i="42"/>
  <c r="AX18" i="42" s="1"/>
  <c r="AM17" i="42"/>
  <c r="AX17" i="42" s="1"/>
  <c r="AK40" i="42"/>
  <c r="AM33" i="42"/>
  <c r="AX33" i="42" s="1"/>
  <c r="AM34" i="42"/>
  <c r="AX34" i="42" s="1"/>
  <c r="AM38" i="42"/>
  <c r="AX38" i="42" s="1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8" i="40"/>
  <c r="D7" i="40"/>
  <c r="D6" i="40"/>
  <c r="D5" i="40"/>
  <c r="D4" i="40"/>
  <c r="D3" i="40"/>
  <c r="F3" i="40"/>
  <c r="F4" i="40"/>
  <c r="F5" i="40"/>
  <c r="F6" i="40"/>
  <c r="F7" i="40"/>
  <c r="F8" i="40"/>
  <c r="F9" i="40"/>
  <c r="F10" i="40"/>
  <c r="F11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E3" i="40"/>
  <c r="E4" i="40"/>
  <c r="E5" i="40"/>
  <c r="E6" i="40"/>
  <c r="E7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B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F14" i="39"/>
  <c r="G14" i="39"/>
  <c r="I14" i="39" s="1"/>
  <c r="F15" i="39"/>
  <c r="G15" i="39"/>
  <c r="I15" i="39" s="1"/>
  <c r="F16" i="39"/>
  <c r="G16" i="39"/>
  <c r="I16" i="39" s="1"/>
  <c r="F17" i="39"/>
  <c r="G17" i="39"/>
  <c r="F18" i="39"/>
  <c r="G18" i="39"/>
  <c r="I18" i="39" s="1"/>
  <c r="F19" i="39"/>
  <c r="G19" i="39"/>
  <c r="I19" i="39" s="1"/>
  <c r="F20" i="39"/>
  <c r="G20" i="39"/>
  <c r="I20" i="39" s="1"/>
  <c r="F21" i="39"/>
  <c r="G21" i="39"/>
  <c r="I21" i="39" s="1"/>
  <c r="F22" i="39"/>
  <c r="G22" i="39"/>
  <c r="I22" i="39" s="1"/>
  <c r="F23" i="39"/>
  <c r="G23" i="39"/>
  <c r="I23" i="39" s="1"/>
  <c r="I27" i="39"/>
  <c r="I28" i="39"/>
  <c r="I29" i="39"/>
  <c r="I30" i="39"/>
  <c r="I31" i="39"/>
  <c r="G32" i="39"/>
  <c r="I32" i="39"/>
  <c r="I35" i="39"/>
  <c r="I36" i="39"/>
  <c r="I37" i="39"/>
  <c r="I38" i="39"/>
  <c r="I39" i="39"/>
  <c r="I40" i="39"/>
  <c r="G41" i="39"/>
  <c r="I41" i="39"/>
  <c r="I47" i="39"/>
  <c r="I52" i="39" s="1"/>
  <c r="I48" i="39"/>
  <c r="I49" i="39"/>
  <c r="I50" i="39"/>
  <c r="I51" i="39"/>
  <c r="G52" i="39"/>
  <c r="G61" i="39" s="1"/>
  <c r="I55" i="39"/>
  <c r="I56" i="39"/>
  <c r="I57" i="39"/>
  <c r="I58" i="39"/>
  <c r="I59" i="39"/>
  <c r="G60" i="39"/>
  <c r="F14" i="38"/>
  <c r="G14" i="38"/>
  <c r="I14" i="38" s="1"/>
  <c r="F15" i="38"/>
  <c r="G15" i="38"/>
  <c r="I15" i="38" s="1"/>
  <c r="F16" i="38"/>
  <c r="G16" i="38"/>
  <c r="I16" i="38" s="1"/>
  <c r="F17" i="38"/>
  <c r="G17" i="38"/>
  <c r="F18" i="38"/>
  <c r="G18" i="38"/>
  <c r="I18" i="38" s="1"/>
  <c r="F19" i="38"/>
  <c r="G19" i="38"/>
  <c r="I19" i="38" s="1"/>
  <c r="F20" i="38"/>
  <c r="G20" i="38"/>
  <c r="I20" i="38" s="1"/>
  <c r="F21" i="38"/>
  <c r="G21" i="38"/>
  <c r="I21" i="38" s="1"/>
  <c r="F22" i="38"/>
  <c r="G22" i="38"/>
  <c r="I22" i="38"/>
  <c r="F23" i="38"/>
  <c r="G23" i="38"/>
  <c r="I23" i="38" s="1"/>
  <c r="I27" i="38"/>
  <c r="I28" i="38"/>
  <c r="I29" i="38"/>
  <c r="I30" i="38"/>
  <c r="I31" i="38"/>
  <c r="G32" i="38"/>
  <c r="I35" i="38"/>
  <c r="I36" i="38"/>
  <c r="I37" i="38"/>
  <c r="I38" i="38"/>
  <c r="I39" i="38"/>
  <c r="I40" i="38"/>
  <c r="G41" i="38"/>
  <c r="I47" i="38"/>
  <c r="I48" i="38"/>
  <c r="I49" i="38"/>
  <c r="I50" i="38"/>
  <c r="I51" i="38"/>
  <c r="G52" i="38"/>
  <c r="I55" i="38"/>
  <c r="I56" i="38"/>
  <c r="I57" i="38"/>
  <c r="I58" i="38"/>
  <c r="I59" i="38"/>
  <c r="G60" i="38"/>
  <c r="G61" i="38"/>
  <c r="F14" i="37"/>
  <c r="G14" i="37"/>
  <c r="I14" i="37" s="1"/>
  <c r="F15" i="37"/>
  <c r="G15" i="37"/>
  <c r="I15" i="37" s="1"/>
  <c r="F16" i="37"/>
  <c r="G16" i="37"/>
  <c r="I16" i="37" s="1"/>
  <c r="F17" i="37"/>
  <c r="G17" i="37"/>
  <c r="F18" i="37"/>
  <c r="G18" i="37"/>
  <c r="I18" i="37" s="1"/>
  <c r="F19" i="37"/>
  <c r="G19" i="37"/>
  <c r="I19" i="37"/>
  <c r="F20" i="37"/>
  <c r="G20" i="37"/>
  <c r="I20" i="37" s="1"/>
  <c r="F21" i="37"/>
  <c r="G21" i="37"/>
  <c r="I21" i="37"/>
  <c r="F22" i="37"/>
  <c r="G22" i="37"/>
  <c r="I22" i="37" s="1"/>
  <c r="F23" i="37"/>
  <c r="G23" i="37"/>
  <c r="I23" i="37" s="1"/>
  <c r="I27" i="37"/>
  <c r="I32" i="37" s="1"/>
  <c r="I28" i="37"/>
  <c r="I29" i="37"/>
  <c r="I30" i="37"/>
  <c r="I31" i="37"/>
  <c r="G32" i="37"/>
  <c r="I35" i="37"/>
  <c r="I41" i="37" s="1"/>
  <c r="I36" i="37"/>
  <c r="I37" i="37"/>
  <c r="I38" i="37"/>
  <c r="I39" i="37"/>
  <c r="I40" i="37"/>
  <c r="G41" i="37"/>
  <c r="I47" i="37"/>
  <c r="I52" i="37" s="1"/>
  <c r="I48" i="37"/>
  <c r="I49" i="37"/>
  <c r="I50" i="37"/>
  <c r="I51" i="37"/>
  <c r="G52" i="37"/>
  <c r="I55" i="37"/>
  <c r="I56" i="37"/>
  <c r="I57" i="37"/>
  <c r="I58" i="37"/>
  <c r="I59" i="37"/>
  <c r="G60" i="37"/>
  <c r="F14" i="36"/>
  <c r="G14" i="36"/>
  <c r="I14" i="36" s="1"/>
  <c r="F15" i="36"/>
  <c r="G15" i="36"/>
  <c r="I15" i="36" s="1"/>
  <c r="F16" i="36"/>
  <c r="G16" i="36"/>
  <c r="I16" i="36" s="1"/>
  <c r="F17" i="36"/>
  <c r="G17" i="36"/>
  <c r="G24" i="36" s="1"/>
  <c r="G42" i="36" s="1"/>
  <c r="F18" i="36"/>
  <c r="G18" i="36"/>
  <c r="I18" i="36" s="1"/>
  <c r="F19" i="36"/>
  <c r="G19" i="36"/>
  <c r="I19" i="36" s="1"/>
  <c r="F20" i="36"/>
  <c r="G20" i="36"/>
  <c r="I20" i="36" s="1"/>
  <c r="F21" i="36"/>
  <c r="G21" i="36"/>
  <c r="I21" i="36"/>
  <c r="F22" i="36"/>
  <c r="G22" i="36"/>
  <c r="I22" i="36"/>
  <c r="F23" i="36"/>
  <c r="G23" i="36"/>
  <c r="I23" i="36" s="1"/>
  <c r="I27" i="36"/>
  <c r="I28" i="36"/>
  <c r="I32" i="36" s="1"/>
  <c r="I29" i="36"/>
  <c r="I30" i="36"/>
  <c r="I31" i="36"/>
  <c r="G32" i="36"/>
  <c r="I35" i="36"/>
  <c r="I41" i="36" s="1"/>
  <c r="I36" i="36"/>
  <c r="I37" i="36"/>
  <c r="I38" i="36"/>
  <c r="I39" i="36"/>
  <c r="I40" i="36"/>
  <c r="G41" i="36"/>
  <c r="I47" i="36"/>
  <c r="I48" i="36"/>
  <c r="I49" i="36"/>
  <c r="I50" i="36"/>
  <c r="I51" i="36"/>
  <c r="G52" i="36"/>
  <c r="I55" i="36"/>
  <c r="I56" i="36"/>
  <c r="I57" i="36"/>
  <c r="I58" i="36"/>
  <c r="I59" i="36"/>
  <c r="G60" i="36"/>
  <c r="G61" i="36" s="1"/>
  <c r="F14" i="35"/>
  <c r="G14" i="35"/>
  <c r="I14" i="35" s="1"/>
  <c r="F15" i="35"/>
  <c r="G15" i="35"/>
  <c r="I15" i="35" s="1"/>
  <c r="F16" i="35"/>
  <c r="G16" i="35"/>
  <c r="I16" i="35" s="1"/>
  <c r="F17" i="35"/>
  <c r="G17" i="35"/>
  <c r="I17" i="35" s="1"/>
  <c r="F18" i="35"/>
  <c r="G18" i="35"/>
  <c r="I18" i="35" s="1"/>
  <c r="F19" i="35"/>
  <c r="G19" i="35"/>
  <c r="I19" i="35"/>
  <c r="F20" i="35"/>
  <c r="G20" i="35"/>
  <c r="I20" i="35" s="1"/>
  <c r="F21" i="35"/>
  <c r="G21" i="35"/>
  <c r="I21" i="35"/>
  <c r="F22" i="35"/>
  <c r="G22" i="35"/>
  <c r="I22" i="35" s="1"/>
  <c r="F23" i="35"/>
  <c r="G23" i="35"/>
  <c r="I23" i="35" s="1"/>
  <c r="I27" i="35"/>
  <c r="I28" i="35"/>
  <c r="I29" i="35"/>
  <c r="I30" i="35"/>
  <c r="I31" i="35"/>
  <c r="G32" i="35"/>
  <c r="I35" i="35"/>
  <c r="I36" i="35"/>
  <c r="I37" i="35"/>
  <c r="I38" i="35"/>
  <c r="I39" i="35"/>
  <c r="I40" i="35"/>
  <c r="G41" i="35"/>
  <c r="I47" i="35"/>
  <c r="I48" i="35"/>
  <c r="I49" i="35"/>
  <c r="I50" i="35"/>
  <c r="I52" i="35" s="1"/>
  <c r="I51" i="35"/>
  <c r="G52" i="35"/>
  <c r="I55" i="35"/>
  <c r="I60" i="35" s="1"/>
  <c r="I56" i="35"/>
  <c r="I57" i="35"/>
  <c r="I58" i="35"/>
  <c r="I59" i="35"/>
  <c r="G60" i="35"/>
  <c r="F14" i="34"/>
  <c r="G14" i="34"/>
  <c r="I14" i="34" s="1"/>
  <c r="F15" i="34"/>
  <c r="G15" i="34"/>
  <c r="I15" i="34" s="1"/>
  <c r="F16" i="34"/>
  <c r="G16" i="34"/>
  <c r="I16" i="34" s="1"/>
  <c r="F17" i="34"/>
  <c r="G17" i="34"/>
  <c r="F18" i="34"/>
  <c r="G18" i="34"/>
  <c r="I18" i="34" s="1"/>
  <c r="F19" i="34"/>
  <c r="G19" i="34"/>
  <c r="I19" i="34" s="1"/>
  <c r="F20" i="34"/>
  <c r="G20" i="34"/>
  <c r="I20" i="34" s="1"/>
  <c r="F21" i="34"/>
  <c r="G21" i="34"/>
  <c r="I21" i="34"/>
  <c r="F22" i="34"/>
  <c r="G22" i="34"/>
  <c r="I22" i="34" s="1"/>
  <c r="F23" i="34"/>
  <c r="G23" i="34"/>
  <c r="I23" i="34" s="1"/>
  <c r="I27" i="34"/>
  <c r="I28" i="34"/>
  <c r="I29" i="34"/>
  <c r="I30" i="34"/>
  <c r="I31" i="34"/>
  <c r="G32" i="34"/>
  <c r="I35" i="34"/>
  <c r="I36" i="34"/>
  <c r="I37" i="34"/>
  <c r="I38" i="34"/>
  <c r="I39" i="34"/>
  <c r="I40" i="34"/>
  <c r="G41" i="34"/>
  <c r="I47" i="34"/>
  <c r="I48" i="34"/>
  <c r="I49" i="34"/>
  <c r="I50" i="34"/>
  <c r="I51" i="34"/>
  <c r="G52" i="34"/>
  <c r="I55" i="34"/>
  <c r="I56" i="34"/>
  <c r="I57" i="34"/>
  <c r="I58" i="34"/>
  <c r="I59" i="34"/>
  <c r="G60" i="34"/>
  <c r="G61" i="34" s="1"/>
  <c r="F14" i="33"/>
  <c r="G14" i="33"/>
  <c r="I14" i="33" s="1"/>
  <c r="F15" i="33"/>
  <c r="G15" i="33"/>
  <c r="I15" i="33"/>
  <c r="F16" i="33"/>
  <c r="G16" i="33"/>
  <c r="I16" i="33" s="1"/>
  <c r="F17" i="33"/>
  <c r="G17" i="33"/>
  <c r="F18" i="33"/>
  <c r="G18" i="33"/>
  <c r="I18" i="33" s="1"/>
  <c r="F19" i="33"/>
  <c r="G19" i="33"/>
  <c r="I19" i="33" s="1"/>
  <c r="F20" i="33"/>
  <c r="G20" i="33"/>
  <c r="I20" i="33" s="1"/>
  <c r="F21" i="33"/>
  <c r="G21" i="33"/>
  <c r="I21" i="33"/>
  <c r="F22" i="33"/>
  <c r="G22" i="33"/>
  <c r="I22" i="33" s="1"/>
  <c r="F23" i="33"/>
  <c r="G23" i="33"/>
  <c r="I23" i="33" s="1"/>
  <c r="I27" i="33"/>
  <c r="I28" i="33"/>
  <c r="I29" i="33"/>
  <c r="I30" i="33"/>
  <c r="I31" i="33"/>
  <c r="G32" i="33"/>
  <c r="I35" i="33"/>
  <c r="I36" i="33"/>
  <c r="I37" i="33"/>
  <c r="I38" i="33"/>
  <c r="I39" i="33"/>
  <c r="I40" i="33"/>
  <c r="G41" i="33"/>
  <c r="I47" i="33"/>
  <c r="I48" i="33"/>
  <c r="I49" i="33"/>
  <c r="I50" i="33"/>
  <c r="I51" i="33"/>
  <c r="G52" i="33"/>
  <c r="I55" i="33"/>
  <c r="I56" i="33"/>
  <c r="I57" i="33"/>
  <c r="I58" i="33"/>
  <c r="I59" i="33"/>
  <c r="G60" i="33"/>
  <c r="G61" i="33"/>
  <c r="F14" i="32"/>
  <c r="G14" i="32"/>
  <c r="I14" i="32" s="1"/>
  <c r="F15" i="32"/>
  <c r="G15" i="32"/>
  <c r="I15" i="32" s="1"/>
  <c r="F16" i="32"/>
  <c r="G16" i="32"/>
  <c r="I16" i="32" s="1"/>
  <c r="F17" i="32"/>
  <c r="G17" i="32"/>
  <c r="F18" i="32"/>
  <c r="G18" i="32"/>
  <c r="I18" i="32"/>
  <c r="F19" i="32"/>
  <c r="G19" i="32"/>
  <c r="I19" i="32" s="1"/>
  <c r="F20" i="32"/>
  <c r="G20" i="32"/>
  <c r="I20" i="32" s="1"/>
  <c r="F21" i="32"/>
  <c r="G21" i="32"/>
  <c r="I21" i="32" s="1"/>
  <c r="F22" i="32"/>
  <c r="G22" i="32"/>
  <c r="I22" i="32" s="1"/>
  <c r="F23" i="32"/>
  <c r="G23" i="32"/>
  <c r="I23" i="32" s="1"/>
  <c r="I27" i="32"/>
  <c r="I28" i="32"/>
  <c r="I29" i="32"/>
  <c r="I30" i="32"/>
  <c r="I31" i="32"/>
  <c r="G32" i="32"/>
  <c r="I35" i="32"/>
  <c r="I36" i="32"/>
  <c r="I37" i="32"/>
  <c r="I38" i="32"/>
  <c r="I39" i="32"/>
  <c r="I40" i="32"/>
  <c r="G41" i="32"/>
  <c r="I47" i="32"/>
  <c r="I48" i="32"/>
  <c r="I49" i="32"/>
  <c r="I50" i="32"/>
  <c r="I51" i="32"/>
  <c r="G52" i="32"/>
  <c r="I55" i="32"/>
  <c r="I56" i="32"/>
  <c r="I57" i="32"/>
  <c r="I58" i="32"/>
  <c r="I59" i="32"/>
  <c r="G60" i="32"/>
  <c r="G61" i="32"/>
  <c r="F14" i="31"/>
  <c r="G14" i="31"/>
  <c r="I14" i="31" s="1"/>
  <c r="F15" i="31"/>
  <c r="G15" i="31"/>
  <c r="I15" i="31" s="1"/>
  <c r="F16" i="31"/>
  <c r="G16" i="31"/>
  <c r="I16" i="31" s="1"/>
  <c r="F17" i="31"/>
  <c r="G17" i="31"/>
  <c r="F18" i="31"/>
  <c r="G18" i="31"/>
  <c r="I18" i="31" s="1"/>
  <c r="F19" i="31"/>
  <c r="G19" i="31"/>
  <c r="I19" i="31"/>
  <c r="F20" i="31"/>
  <c r="G20" i="31"/>
  <c r="I20" i="31" s="1"/>
  <c r="F21" i="31"/>
  <c r="G21" i="31"/>
  <c r="I21" i="31"/>
  <c r="F22" i="31"/>
  <c r="G22" i="31"/>
  <c r="I22" i="31" s="1"/>
  <c r="F23" i="31"/>
  <c r="G23" i="31"/>
  <c r="I23" i="31" s="1"/>
  <c r="I27" i="31"/>
  <c r="I28" i="31"/>
  <c r="I29" i="31"/>
  <c r="I30" i="31"/>
  <c r="I31" i="31"/>
  <c r="G32" i="31"/>
  <c r="I35" i="31"/>
  <c r="I36" i="31"/>
  <c r="I37" i="31"/>
  <c r="I38" i="31"/>
  <c r="I39" i="31"/>
  <c r="I40" i="31"/>
  <c r="G41" i="31"/>
  <c r="I47" i="31"/>
  <c r="I48" i="31"/>
  <c r="I49" i="31"/>
  <c r="I50" i="31"/>
  <c r="I51" i="31"/>
  <c r="G52" i="31"/>
  <c r="I55" i="31"/>
  <c r="I56" i="31"/>
  <c r="I57" i="31"/>
  <c r="I58" i="31"/>
  <c r="I59" i="31"/>
  <c r="G60" i="31"/>
  <c r="G61" i="31" s="1"/>
  <c r="F14" i="30"/>
  <c r="G14" i="30"/>
  <c r="I14" i="30" s="1"/>
  <c r="F15" i="30"/>
  <c r="G15" i="30"/>
  <c r="I15" i="30" s="1"/>
  <c r="F16" i="30"/>
  <c r="G16" i="30"/>
  <c r="I16" i="30"/>
  <c r="F17" i="30"/>
  <c r="G17" i="30"/>
  <c r="F18" i="30"/>
  <c r="G18" i="30"/>
  <c r="I18" i="30" s="1"/>
  <c r="F19" i="30"/>
  <c r="G19" i="30"/>
  <c r="I19" i="30"/>
  <c r="F20" i="30"/>
  <c r="G20" i="30"/>
  <c r="I20" i="30" s="1"/>
  <c r="F21" i="30"/>
  <c r="G21" i="30"/>
  <c r="I21" i="30" s="1"/>
  <c r="F22" i="30"/>
  <c r="G22" i="30"/>
  <c r="I22" i="30"/>
  <c r="F23" i="30"/>
  <c r="G23" i="30"/>
  <c r="I23" i="30"/>
  <c r="I27" i="30"/>
  <c r="I28" i="30"/>
  <c r="I29" i="30"/>
  <c r="I30" i="30"/>
  <c r="I31" i="30"/>
  <c r="G32" i="30"/>
  <c r="I35" i="30"/>
  <c r="I36" i="30"/>
  <c r="I37" i="30"/>
  <c r="I38" i="30"/>
  <c r="I39" i="30"/>
  <c r="I40" i="30"/>
  <c r="G41" i="30"/>
  <c r="I47" i="30"/>
  <c r="I48" i="30"/>
  <c r="I52" i="30" s="1"/>
  <c r="I49" i="30"/>
  <c r="I50" i="30"/>
  <c r="I51" i="30"/>
  <c r="G52" i="30"/>
  <c r="I55" i="30"/>
  <c r="I56" i="30"/>
  <c r="I60" i="30" s="1"/>
  <c r="I57" i="30"/>
  <c r="I58" i="30"/>
  <c r="I59" i="30"/>
  <c r="G60" i="30"/>
  <c r="F14" i="29"/>
  <c r="G14" i="29"/>
  <c r="I14" i="29"/>
  <c r="F15" i="29"/>
  <c r="G15" i="29"/>
  <c r="I15" i="29"/>
  <c r="F16" i="29"/>
  <c r="G16" i="29"/>
  <c r="I16" i="29"/>
  <c r="F17" i="29"/>
  <c r="G17" i="29"/>
  <c r="F18" i="29"/>
  <c r="G18" i="29"/>
  <c r="I18" i="29" s="1"/>
  <c r="F19" i="29"/>
  <c r="G19" i="29"/>
  <c r="I19" i="29" s="1"/>
  <c r="F20" i="29"/>
  <c r="G20" i="29"/>
  <c r="I20" i="29"/>
  <c r="F21" i="29"/>
  <c r="G21" i="29"/>
  <c r="I21" i="29"/>
  <c r="F22" i="29"/>
  <c r="G22" i="29"/>
  <c r="I22" i="29"/>
  <c r="F23" i="29"/>
  <c r="G23" i="29"/>
  <c r="I23" i="29" s="1"/>
  <c r="I27" i="29"/>
  <c r="I28" i="29"/>
  <c r="I29" i="29"/>
  <c r="I30" i="29"/>
  <c r="I31" i="29"/>
  <c r="G32" i="29"/>
  <c r="I35" i="29"/>
  <c r="I36" i="29"/>
  <c r="I37" i="29"/>
  <c r="I38" i="29"/>
  <c r="I39" i="29"/>
  <c r="I40" i="29"/>
  <c r="G41" i="29"/>
  <c r="I47" i="29"/>
  <c r="I48" i="29"/>
  <c r="I49" i="29"/>
  <c r="I50" i="29"/>
  <c r="I51" i="29"/>
  <c r="G52" i="29"/>
  <c r="G61" i="29" s="1"/>
  <c r="I55" i="29"/>
  <c r="I56" i="29"/>
  <c r="I57" i="29"/>
  <c r="I58" i="29"/>
  <c r="I59" i="29"/>
  <c r="G60" i="29"/>
  <c r="F14" i="28"/>
  <c r="G14" i="28"/>
  <c r="I14" i="28" s="1"/>
  <c r="F15" i="28"/>
  <c r="G15" i="28"/>
  <c r="I15" i="28" s="1"/>
  <c r="F16" i="28"/>
  <c r="G16" i="28"/>
  <c r="I16" i="28" s="1"/>
  <c r="F17" i="28"/>
  <c r="G17" i="28"/>
  <c r="F18" i="28"/>
  <c r="G18" i="28"/>
  <c r="I18" i="28" s="1"/>
  <c r="F19" i="28"/>
  <c r="G19" i="28"/>
  <c r="I19" i="28"/>
  <c r="F20" i="28"/>
  <c r="G20" i="28"/>
  <c r="I20" i="28"/>
  <c r="F21" i="28"/>
  <c r="G21" i="28"/>
  <c r="I21" i="28"/>
  <c r="F22" i="28"/>
  <c r="G22" i="28"/>
  <c r="I22" i="28" s="1"/>
  <c r="F23" i="28"/>
  <c r="G23" i="28"/>
  <c r="I23" i="28" s="1"/>
  <c r="I27" i="28"/>
  <c r="I28" i="28"/>
  <c r="I29" i="28"/>
  <c r="I30" i="28"/>
  <c r="I31" i="28"/>
  <c r="G32" i="28"/>
  <c r="I35" i="28"/>
  <c r="I41" i="28" s="1"/>
  <c r="I36" i="28"/>
  <c r="I37" i="28"/>
  <c r="I38" i="28"/>
  <c r="I39" i="28"/>
  <c r="I40" i="28"/>
  <c r="G41" i="28"/>
  <c r="I47" i="28"/>
  <c r="I52" i="28" s="1"/>
  <c r="I48" i="28"/>
  <c r="I49" i="28"/>
  <c r="I50" i="28"/>
  <c r="I51" i="28"/>
  <c r="G52" i="28"/>
  <c r="I55" i="28"/>
  <c r="I56" i="28"/>
  <c r="I57" i="28"/>
  <c r="I58" i="28"/>
  <c r="I59" i="28"/>
  <c r="G60" i="28"/>
  <c r="G61" i="28" s="1"/>
  <c r="F14" i="27"/>
  <c r="G14" i="27"/>
  <c r="I14" i="27" s="1"/>
  <c r="F15" i="27"/>
  <c r="G15" i="27"/>
  <c r="I15" i="27" s="1"/>
  <c r="F16" i="27"/>
  <c r="G16" i="27"/>
  <c r="I16" i="27" s="1"/>
  <c r="F17" i="27"/>
  <c r="G17" i="27"/>
  <c r="F18" i="27"/>
  <c r="G18" i="27"/>
  <c r="I18" i="27" s="1"/>
  <c r="F19" i="27"/>
  <c r="G19" i="27"/>
  <c r="I19" i="27" s="1"/>
  <c r="F20" i="27"/>
  <c r="G20" i="27"/>
  <c r="I20" i="27" s="1"/>
  <c r="F21" i="27"/>
  <c r="G21" i="27"/>
  <c r="I21" i="27" s="1"/>
  <c r="F22" i="27"/>
  <c r="G22" i="27"/>
  <c r="I22" i="27"/>
  <c r="F23" i="27"/>
  <c r="G23" i="27"/>
  <c r="I23" i="27" s="1"/>
  <c r="I27" i="27"/>
  <c r="I28" i="27"/>
  <c r="I29" i="27"/>
  <c r="I30" i="27"/>
  <c r="I31" i="27"/>
  <c r="I32" i="27" s="1"/>
  <c r="G32" i="27"/>
  <c r="I35" i="27"/>
  <c r="I41" i="27" s="1"/>
  <c r="I36" i="27"/>
  <c r="I37" i="27"/>
  <c r="I38" i="27"/>
  <c r="I39" i="27"/>
  <c r="I40" i="27"/>
  <c r="G41" i="27"/>
  <c r="I47" i="27"/>
  <c r="I48" i="27"/>
  <c r="I49" i="27"/>
  <c r="I50" i="27"/>
  <c r="I51" i="27"/>
  <c r="G52" i="27"/>
  <c r="I55" i="27"/>
  <c r="I56" i="27"/>
  <c r="I57" i="27"/>
  <c r="I58" i="27"/>
  <c r="I59" i="27"/>
  <c r="G60" i="27"/>
  <c r="G61" i="27"/>
  <c r="F14" i="26"/>
  <c r="G14" i="26"/>
  <c r="I14" i="26" s="1"/>
  <c r="F15" i="26"/>
  <c r="G15" i="26"/>
  <c r="I15" i="26" s="1"/>
  <c r="F16" i="26"/>
  <c r="G16" i="26"/>
  <c r="I16" i="26" s="1"/>
  <c r="F17" i="26"/>
  <c r="G17" i="26"/>
  <c r="I17" i="26" s="1"/>
  <c r="F18" i="26"/>
  <c r="G18" i="26"/>
  <c r="I18" i="26" s="1"/>
  <c r="F19" i="26"/>
  <c r="G19" i="26"/>
  <c r="I19" i="26" s="1"/>
  <c r="F20" i="26"/>
  <c r="G20" i="26"/>
  <c r="I20" i="26" s="1"/>
  <c r="F21" i="26"/>
  <c r="G21" i="26"/>
  <c r="I21" i="26" s="1"/>
  <c r="F22" i="26"/>
  <c r="G22" i="26"/>
  <c r="I22" i="26" s="1"/>
  <c r="F23" i="26"/>
  <c r="G23" i="26"/>
  <c r="I23" i="26" s="1"/>
  <c r="I27" i="26"/>
  <c r="I28" i="26"/>
  <c r="I29" i="26"/>
  <c r="I32" i="26" s="1"/>
  <c r="I30" i="26"/>
  <c r="I31" i="26"/>
  <c r="G32" i="26"/>
  <c r="I35" i="26"/>
  <c r="I36" i="26"/>
  <c r="I37" i="26"/>
  <c r="I38" i="26"/>
  <c r="I39" i="26"/>
  <c r="I40" i="26"/>
  <c r="G41" i="26"/>
  <c r="I47" i="26"/>
  <c r="I48" i="26"/>
  <c r="I52" i="26" s="1"/>
  <c r="I49" i="26"/>
  <c r="I50" i="26"/>
  <c r="I51" i="26"/>
  <c r="G52" i="26"/>
  <c r="I55" i="26"/>
  <c r="I56" i="26"/>
  <c r="I57" i="26"/>
  <c r="I58" i="26"/>
  <c r="I59" i="26"/>
  <c r="G60" i="26"/>
  <c r="G61" i="26" s="1"/>
  <c r="F14" i="25"/>
  <c r="G14" i="25"/>
  <c r="I14" i="25" s="1"/>
  <c r="F15" i="25"/>
  <c r="G15" i="25"/>
  <c r="I15" i="25" s="1"/>
  <c r="F16" i="25"/>
  <c r="G16" i="25"/>
  <c r="I16" i="25" s="1"/>
  <c r="F17" i="25"/>
  <c r="G17" i="25"/>
  <c r="I17" i="25" s="1"/>
  <c r="F18" i="25"/>
  <c r="G18" i="25"/>
  <c r="I18" i="25" s="1"/>
  <c r="F19" i="25"/>
  <c r="G19" i="25"/>
  <c r="I19" i="25" s="1"/>
  <c r="F20" i="25"/>
  <c r="G20" i="25"/>
  <c r="I20" i="25"/>
  <c r="F21" i="25"/>
  <c r="G21" i="25"/>
  <c r="I21" i="25" s="1"/>
  <c r="F22" i="25"/>
  <c r="G22" i="25"/>
  <c r="I22" i="25" s="1"/>
  <c r="F23" i="25"/>
  <c r="G23" i="25"/>
  <c r="I23" i="25"/>
  <c r="I27" i="25"/>
  <c r="I32" i="25" s="1"/>
  <c r="I28" i="25"/>
  <c r="I29" i="25"/>
  <c r="I30" i="25"/>
  <c r="I31" i="25"/>
  <c r="G32" i="25"/>
  <c r="I35" i="25"/>
  <c r="I36" i="25"/>
  <c r="I37" i="25"/>
  <c r="I38" i="25"/>
  <c r="I39" i="25"/>
  <c r="I40" i="25"/>
  <c r="G41" i="25"/>
  <c r="I47" i="25"/>
  <c r="I48" i="25"/>
  <c r="I49" i="25"/>
  <c r="I50" i="25"/>
  <c r="I52" i="25" s="1"/>
  <c r="I51" i="25"/>
  <c r="G52" i="25"/>
  <c r="I55" i="25"/>
  <c r="I56" i="25"/>
  <c r="I57" i="25"/>
  <c r="I58" i="25"/>
  <c r="I59" i="25"/>
  <c r="G60" i="25"/>
  <c r="G61" i="25" s="1"/>
  <c r="F14" i="24"/>
  <c r="G14" i="24"/>
  <c r="I14" i="24" s="1"/>
  <c r="F15" i="24"/>
  <c r="G15" i="24"/>
  <c r="I15" i="24" s="1"/>
  <c r="F16" i="24"/>
  <c r="G16" i="24"/>
  <c r="I16" i="24" s="1"/>
  <c r="F17" i="24"/>
  <c r="G17" i="24"/>
  <c r="F18" i="24"/>
  <c r="G18" i="24"/>
  <c r="I18" i="24"/>
  <c r="F19" i="24"/>
  <c r="G19" i="24"/>
  <c r="I19" i="24" s="1"/>
  <c r="F20" i="24"/>
  <c r="G20" i="24"/>
  <c r="I20" i="24" s="1"/>
  <c r="F21" i="24"/>
  <c r="G21" i="24"/>
  <c r="I21" i="24" s="1"/>
  <c r="F22" i="24"/>
  <c r="G22" i="24"/>
  <c r="I22" i="24" s="1"/>
  <c r="F23" i="24"/>
  <c r="G23" i="24"/>
  <c r="I23" i="24" s="1"/>
  <c r="I27" i="24"/>
  <c r="I28" i="24"/>
  <c r="I29" i="24"/>
  <c r="I30" i="24"/>
  <c r="I31" i="24"/>
  <c r="G32" i="24"/>
  <c r="I35" i="24"/>
  <c r="I36" i="24"/>
  <c r="I41" i="24" s="1"/>
  <c r="I37" i="24"/>
  <c r="I38" i="24"/>
  <c r="I39" i="24"/>
  <c r="I40" i="24"/>
  <c r="G41" i="24"/>
  <c r="I47" i="24"/>
  <c r="I48" i="24"/>
  <c r="I49" i="24"/>
  <c r="I50" i="24"/>
  <c r="I51" i="24"/>
  <c r="G52" i="24"/>
  <c r="I55" i="24"/>
  <c r="I56" i="24"/>
  <c r="I57" i="24"/>
  <c r="I58" i="24"/>
  <c r="I59" i="24"/>
  <c r="G60" i="24"/>
  <c r="F14" i="23"/>
  <c r="G14" i="23"/>
  <c r="I14" i="23" s="1"/>
  <c r="F15" i="23"/>
  <c r="G15" i="23"/>
  <c r="I15" i="23" s="1"/>
  <c r="F16" i="23"/>
  <c r="G16" i="23"/>
  <c r="I16" i="23" s="1"/>
  <c r="F17" i="23"/>
  <c r="G17" i="23"/>
  <c r="I17" i="23"/>
  <c r="F18" i="23"/>
  <c r="G18" i="23"/>
  <c r="I18" i="23" s="1"/>
  <c r="F19" i="23"/>
  <c r="G19" i="23"/>
  <c r="I19" i="23" s="1"/>
  <c r="F20" i="23"/>
  <c r="G20" i="23"/>
  <c r="I20" i="23" s="1"/>
  <c r="F21" i="23"/>
  <c r="G21" i="23"/>
  <c r="I21" i="23" s="1"/>
  <c r="F22" i="23"/>
  <c r="G22" i="23"/>
  <c r="I22" i="23" s="1"/>
  <c r="F23" i="23"/>
  <c r="G23" i="23"/>
  <c r="I23" i="23" s="1"/>
  <c r="I27" i="23"/>
  <c r="I32" i="23" s="1"/>
  <c r="I28" i="23"/>
  <c r="I29" i="23"/>
  <c r="I30" i="23"/>
  <c r="I31" i="23"/>
  <c r="G32" i="23"/>
  <c r="I35" i="23"/>
  <c r="I36" i="23"/>
  <c r="I37" i="23"/>
  <c r="I38" i="23"/>
  <c r="I39" i="23"/>
  <c r="I40" i="23"/>
  <c r="G41" i="23"/>
  <c r="I47" i="23"/>
  <c r="I48" i="23"/>
  <c r="I49" i="23"/>
  <c r="I50" i="23"/>
  <c r="I51" i="23"/>
  <c r="G52" i="23"/>
  <c r="I55" i="23"/>
  <c r="I56" i="23"/>
  <c r="I57" i="23"/>
  <c r="I58" i="23"/>
  <c r="I59" i="23"/>
  <c r="G60" i="23"/>
  <c r="G61" i="23" s="1"/>
  <c r="F14" i="22"/>
  <c r="G14" i="22"/>
  <c r="I14" i="22" s="1"/>
  <c r="F15" i="22"/>
  <c r="G15" i="22"/>
  <c r="I15" i="22" s="1"/>
  <c r="F16" i="22"/>
  <c r="G16" i="22"/>
  <c r="I16" i="22" s="1"/>
  <c r="F17" i="22"/>
  <c r="G17" i="22"/>
  <c r="F18" i="22"/>
  <c r="G18" i="22"/>
  <c r="I18" i="22"/>
  <c r="F19" i="22"/>
  <c r="G19" i="22"/>
  <c r="I19" i="22" s="1"/>
  <c r="F20" i="22"/>
  <c r="G20" i="22"/>
  <c r="I20" i="22" s="1"/>
  <c r="F21" i="22"/>
  <c r="G21" i="22"/>
  <c r="I21" i="22"/>
  <c r="F22" i="22"/>
  <c r="G22" i="22"/>
  <c r="I22" i="22" s="1"/>
  <c r="F23" i="22"/>
  <c r="G23" i="22"/>
  <c r="I23" i="22" s="1"/>
  <c r="I27" i="22"/>
  <c r="I28" i="22"/>
  <c r="I29" i="22"/>
  <c r="I30" i="22"/>
  <c r="I31" i="22"/>
  <c r="G32" i="22"/>
  <c r="I35" i="22"/>
  <c r="I36" i="22"/>
  <c r="I37" i="22"/>
  <c r="I38" i="22"/>
  <c r="I39" i="22"/>
  <c r="I40" i="22"/>
  <c r="G41" i="22"/>
  <c r="I47" i="22"/>
  <c r="I48" i="22"/>
  <c r="I49" i="22"/>
  <c r="I50" i="22"/>
  <c r="I51" i="22"/>
  <c r="G52" i="22"/>
  <c r="I55" i="22"/>
  <c r="I56" i="22"/>
  <c r="I57" i="22"/>
  <c r="I58" i="22"/>
  <c r="I59" i="22"/>
  <c r="G60" i="22"/>
  <c r="F14" i="19"/>
  <c r="G14" i="19"/>
  <c r="I14" i="19" s="1"/>
  <c r="F15" i="19"/>
  <c r="G15" i="19"/>
  <c r="I15" i="19" s="1"/>
  <c r="F16" i="19"/>
  <c r="G16" i="19"/>
  <c r="I16" i="19" s="1"/>
  <c r="F17" i="19"/>
  <c r="G17" i="19"/>
  <c r="F18" i="19"/>
  <c r="G18" i="19"/>
  <c r="I18" i="19" s="1"/>
  <c r="F19" i="19"/>
  <c r="G19" i="19"/>
  <c r="I19" i="19" s="1"/>
  <c r="F20" i="19"/>
  <c r="G20" i="19"/>
  <c r="I20" i="19"/>
  <c r="F21" i="19"/>
  <c r="G21" i="19"/>
  <c r="I21" i="19"/>
  <c r="F22" i="19"/>
  <c r="G22" i="19"/>
  <c r="I22" i="19" s="1"/>
  <c r="F23" i="19"/>
  <c r="G23" i="19"/>
  <c r="I23" i="19"/>
  <c r="I27" i="19"/>
  <c r="I28" i="19"/>
  <c r="I29" i="19"/>
  <c r="I30" i="19"/>
  <c r="I31" i="19"/>
  <c r="G32" i="19"/>
  <c r="I35" i="19"/>
  <c r="I36" i="19"/>
  <c r="I37" i="19"/>
  <c r="I38" i="19"/>
  <c r="I39" i="19"/>
  <c r="I40" i="19"/>
  <c r="G41" i="19"/>
  <c r="I47" i="19"/>
  <c r="I48" i="19"/>
  <c r="I49" i="19"/>
  <c r="I50" i="19"/>
  <c r="I51" i="19"/>
  <c r="G52" i="19"/>
  <c r="I55" i="19"/>
  <c r="I56" i="19"/>
  <c r="I57" i="19"/>
  <c r="I58" i="19"/>
  <c r="I59" i="19"/>
  <c r="G60" i="19"/>
  <c r="F14" i="18"/>
  <c r="G14" i="18"/>
  <c r="I14" i="18" s="1"/>
  <c r="F15" i="18"/>
  <c r="G15" i="18"/>
  <c r="I15" i="18" s="1"/>
  <c r="F16" i="18"/>
  <c r="G16" i="18"/>
  <c r="I16" i="18"/>
  <c r="F17" i="18"/>
  <c r="G17" i="18"/>
  <c r="F18" i="18"/>
  <c r="G18" i="18"/>
  <c r="I18" i="18" s="1"/>
  <c r="F19" i="18"/>
  <c r="G19" i="18"/>
  <c r="I19" i="18"/>
  <c r="F20" i="18"/>
  <c r="G20" i="18"/>
  <c r="I20" i="18"/>
  <c r="F21" i="18"/>
  <c r="G21" i="18"/>
  <c r="I21" i="18"/>
  <c r="F22" i="18"/>
  <c r="G22" i="18"/>
  <c r="I22" i="18" s="1"/>
  <c r="F23" i="18"/>
  <c r="G23" i="18"/>
  <c r="I23" i="18" s="1"/>
  <c r="I27" i="18"/>
  <c r="I28" i="18"/>
  <c r="I29" i="18"/>
  <c r="I30" i="18"/>
  <c r="I31" i="18"/>
  <c r="G32" i="18"/>
  <c r="I35" i="18"/>
  <c r="I36" i="18"/>
  <c r="I37" i="18"/>
  <c r="I38" i="18"/>
  <c r="I39" i="18"/>
  <c r="I40" i="18"/>
  <c r="G41" i="18"/>
  <c r="I47" i="18"/>
  <c r="I48" i="18"/>
  <c r="I49" i="18"/>
  <c r="I50" i="18"/>
  <c r="I51" i="18"/>
  <c r="G52" i="18"/>
  <c r="I55" i="18"/>
  <c r="I56" i="18"/>
  <c r="I57" i="18"/>
  <c r="I58" i="18"/>
  <c r="I59" i="18"/>
  <c r="G60" i="18"/>
  <c r="G61" i="18"/>
  <c r="F14" i="17"/>
  <c r="G14" i="17"/>
  <c r="I14" i="17" s="1"/>
  <c r="F15" i="17"/>
  <c r="G15" i="17"/>
  <c r="I15" i="17" s="1"/>
  <c r="F16" i="17"/>
  <c r="G16" i="17"/>
  <c r="I16" i="17" s="1"/>
  <c r="F17" i="17"/>
  <c r="G17" i="17"/>
  <c r="I17" i="17" s="1"/>
  <c r="F18" i="17"/>
  <c r="G18" i="17"/>
  <c r="I18" i="17" s="1"/>
  <c r="F19" i="17"/>
  <c r="G19" i="17"/>
  <c r="I19" i="17" s="1"/>
  <c r="F20" i="17"/>
  <c r="G20" i="17"/>
  <c r="I20" i="17" s="1"/>
  <c r="F21" i="17"/>
  <c r="G21" i="17"/>
  <c r="I21" i="17" s="1"/>
  <c r="F22" i="17"/>
  <c r="G22" i="17"/>
  <c r="I22" i="17" s="1"/>
  <c r="F23" i="17"/>
  <c r="G23" i="17"/>
  <c r="I23" i="17"/>
  <c r="I27" i="17"/>
  <c r="I32" i="17" s="1"/>
  <c r="I28" i="17"/>
  <c r="I29" i="17"/>
  <c r="I30" i="17"/>
  <c r="I31" i="17"/>
  <c r="G32" i="17"/>
  <c r="I35" i="17"/>
  <c r="I36" i="17"/>
  <c r="I37" i="17"/>
  <c r="I38" i="17"/>
  <c r="I39" i="17"/>
  <c r="I40" i="17"/>
  <c r="G41" i="17"/>
  <c r="I47" i="17"/>
  <c r="I48" i="17"/>
  <c r="I49" i="17"/>
  <c r="I52" i="17" s="1"/>
  <c r="I50" i="17"/>
  <c r="I51" i="17"/>
  <c r="G52" i="17"/>
  <c r="G61" i="17" s="1"/>
  <c r="I55" i="17"/>
  <c r="I56" i="17"/>
  <c r="I57" i="17"/>
  <c r="I58" i="17"/>
  <c r="I59" i="17"/>
  <c r="G60" i="17"/>
  <c r="F14" i="16"/>
  <c r="G14" i="16"/>
  <c r="I14" i="16" s="1"/>
  <c r="F15" i="16"/>
  <c r="G15" i="16"/>
  <c r="I15" i="16" s="1"/>
  <c r="F16" i="16"/>
  <c r="G16" i="16"/>
  <c r="I16" i="16" s="1"/>
  <c r="F17" i="16"/>
  <c r="G17" i="16"/>
  <c r="F18" i="16"/>
  <c r="G18" i="16"/>
  <c r="I18" i="16" s="1"/>
  <c r="F19" i="16"/>
  <c r="G19" i="16"/>
  <c r="I19" i="16" s="1"/>
  <c r="F20" i="16"/>
  <c r="G20" i="16"/>
  <c r="I20" i="16" s="1"/>
  <c r="F21" i="16"/>
  <c r="G21" i="16"/>
  <c r="I21" i="16" s="1"/>
  <c r="F22" i="16"/>
  <c r="G22" i="16"/>
  <c r="I22" i="16"/>
  <c r="F23" i="16"/>
  <c r="G23" i="16"/>
  <c r="I23" i="16" s="1"/>
  <c r="I27" i="16"/>
  <c r="I28" i="16"/>
  <c r="I29" i="16"/>
  <c r="I30" i="16"/>
  <c r="I31" i="16"/>
  <c r="G32" i="16"/>
  <c r="I35" i="16"/>
  <c r="I36" i="16"/>
  <c r="I37" i="16"/>
  <c r="I38" i="16"/>
  <c r="I39" i="16"/>
  <c r="I40" i="16"/>
  <c r="G41" i="16"/>
  <c r="I47" i="16"/>
  <c r="I48" i="16"/>
  <c r="I49" i="16"/>
  <c r="I50" i="16"/>
  <c r="I51" i="16"/>
  <c r="G52" i="16"/>
  <c r="I55" i="16"/>
  <c r="I56" i="16"/>
  <c r="I57" i="16"/>
  <c r="I58" i="16"/>
  <c r="I59" i="16"/>
  <c r="G60" i="16"/>
  <c r="G61" i="16" s="1"/>
  <c r="F14" i="15"/>
  <c r="G14" i="15"/>
  <c r="I14" i="15"/>
  <c r="F15" i="15"/>
  <c r="G15" i="15"/>
  <c r="I15" i="15" s="1"/>
  <c r="F16" i="15"/>
  <c r="G16" i="15"/>
  <c r="I16" i="15" s="1"/>
  <c r="F17" i="15"/>
  <c r="G17" i="15"/>
  <c r="F18" i="15"/>
  <c r="G18" i="15"/>
  <c r="I18" i="15"/>
  <c r="F19" i="15"/>
  <c r="G19" i="15"/>
  <c r="I19" i="15" s="1"/>
  <c r="F20" i="15"/>
  <c r="G20" i="15"/>
  <c r="I20" i="15" s="1"/>
  <c r="F21" i="15"/>
  <c r="G21" i="15"/>
  <c r="I21" i="15" s="1"/>
  <c r="F22" i="15"/>
  <c r="G22" i="15"/>
  <c r="I22" i="15"/>
  <c r="F23" i="15"/>
  <c r="G23" i="15"/>
  <c r="I23" i="15" s="1"/>
  <c r="I27" i="15"/>
  <c r="I28" i="15"/>
  <c r="I29" i="15"/>
  <c r="I30" i="15"/>
  <c r="I31" i="15"/>
  <c r="G32" i="15"/>
  <c r="I35" i="15"/>
  <c r="I41" i="15" s="1"/>
  <c r="I36" i="15"/>
  <c r="I37" i="15"/>
  <c r="I38" i="15"/>
  <c r="I39" i="15"/>
  <c r="I40" i="15"/>
  <c r="G41" i="15"/>
  <c r="I47" i="15"/>
  <c r="I48" i="15"/>
  <c r="I49" i="15"/>
  <c r="I50" i="15"/>
  <c r="I51" i="15"/>
  <c r="G52" i="15"/>
  <c r="I55" i="15"/>
  <c r="I56" i="15"/>
  <c r="I57" i="15"/>
  <c r="I58" i="15"/>
  <c r="I59" i="15"/>
  <c r="G60" i="15"/>
  <c r="F14" i="14"/>
  <c r="G14" i="14"/>
  <c r="I14" i="14" s="1"/>
  <c r="F15" i="14"/>
  <c r="G15" i="14"/>
  <c r="I15" i="14" s="1"/>
  <c r="F16" i="14"/>
  <c r="G16" i="14"/>
  <c r="I16" i="14" s="1"/>
  <c r="F17" i="14"/>
  <c r="G17" i="14"/>
  <c r="F18" i="14"/>
  <c r="G18" i="14"/>
  <c r="I18" i="14"/>
  <c r="F19" i="14"/>
  <c r="G19" i="14"/>
  <c r="I19" i="14" s="1"/>
  <c r="F20" i="14"/>
  <c r="G20" i="14"/>
  <c r="I20" i="14" s="1"/>
  <c r="F21" i="14"/>
  <c r="G21" i="14"/>
  <c r="I21" i="14" s="1"/>
  <c r="F22" i="14"/>
  <c r="G22" i="14"/>
  <c r="I22" i="14" s="1"/>
  <c r="F23" i="14"/>
  <c r="G23" i="14"/>
  <c r="I23" i="14" s="1"/>
  <c r="I27" i="14"/>
  <c r="I28" i="14"/>
  <c r="I29" i="14"/>
  <c r="I30" i="14"/>
  <c r="I31" i="14"/>
  <c r="G32" i="14"/>
  <c r="I35" i="14"/>
  <c r="I36" i="14"/>
  <c r="I37" i="14"/>
  <c r="I38" i="14"/>
  <c r="I39" i="14"/>
  <c r="I40" i="14"/>
  <c r="G41" i="14"/>
  <c r="I47" i="14"/>
  <c r="I48" i="14"/>
  <c r="I49" i="14"/>
  <c r="I50" i="14"/>
  <c r="I51" i="14"/>
  <c r="G52" i="14"/>
  <c r="I55" i="14"/>
  <c r="I56" i="14"/>
  <c r="I60" i="14" s="1"/>
  <c r="I57" i="14"/>
  <c r="I58" i="14"/>
  <c r="I59" i="14"/>
  <c r="G60" i="14"/>
  <c r="F14" i="13"/>
  <c r="G14" i="13"/>
  <c r="I14" i="13" s="1"/>
  <c r="F15" i="13"/>
  <c r="G15" i="13"/>
  <c r="I15" i="13" s="1"/>
  <c r="F16" i="13"/>
  <c r="G16" i="13"/>
  <c r="I16" i="13" s="1"/>
  <c r="F17" i="13"/>
  <c r="G17" i="13"/>
  <c r="F18" i="13"/>
  <c r="G18" i="13"/>
  <c r="I18" i="13" s="1"/>
  <c r="F19" i="13"/>
  <c r="G19" i="13"/>
  <c r="I19" i="13" s="1"/>
  <c r="F20" i="13"/>
  <c r="G20" i="13"/>
  <c r="I20" i="13"/>
  <c r="F21" i="13"/>
  <c r="G21" i="13"/>
  <c r="I21" i="13"/>
  <c r="F22" i="13"/>
  <c r="G22" i="13"/>
  <c r="I22" i="13"/>
  <c r="F23" i="13"/>
  <c r="G23" i="13"/>
  <c r="I23" i="13" s="1"/>
  <c r="I27" i="13"/>
  <c r="I32" i="13" s="1"/>
  <c r="I28" i="13"/>
  <c r="I29" i="13"/>
  <c r="I30" i="13"/>
  <c r="I31" i="13"/>
  <c r="G32" i="13"/>
  <c r="I35" i="13"/>
  <c r="I36" i="13"/>
  <c r="I37" i="13"/>
  <c r="I38" i="13"/>
  <c r="I39" i="13"/>
  <c r="I40" i="13"/>
  <c r="G41" i="13"/>
  <c r="I47" i="13"/>
  <c r="I48" i="13"/>
  <c r="I49" i="13"/>
  <c r="I50" i="13"/>
  <c r="I51" i="13"/>
  <c r="G52" i="13"/>
  <c r="I55" i="13"/>
  <c r="I56" i="13"/>
  <c r="I57" i="13"/>
  <c r="I58" i="13"/>
  <c r="I59" i="13"/>
  <c r="G60" i="13"/>
  <c r="G61" i="13" s="1"/>
  <c r="F14" i="12"/>
  <c r="G14" i="12"/>
  <c r="I14" i="12" s="1"/>
  <c r="F15" i="12"/>
  <c r="G15" i="12"/>
  <c r="I15" i="12" s="1"/>
  <c r="F16" i="12"/>
  <c r="G16" i="12"/>
  <c r="I16" i="12" s="1"/>
  <c r="F17" i="12"/>
  <c r="G17" i="12"/>
  <c r="I17" i="12" s="1"/>
  <c r="F18" i="12"/>
  <c r="G18" i="12"/>
  <c r="I18" i="12"/>
  <c r="F19" i="12"/>
  <c r="G19" i="12"/>
  <c r="I19" i="12" s="1"/>
  <c r="F20" i="12"/>
  <c r="G20" i="12"/>
  <c r="I20" i="12" s="1"/>
  <c r="F21" i="12"/>
  <c r="G21" i="12"/>
  <c r="I21" i="12" s="1"/>
  <c r="F22" i="12"/>
  <c r="G22" i="12"/>
  <c r="I22" i="12"/>
  <c r="F23" i="12"/>
  <c r="G23" i="12"/>
  <c r="I23" i="12" s="1"/>
  <c r="I27" i="12"/>
  <c r="I28" i="12"/>
  <c r="I29" i="12"/>
  <c r="I30" i="12"/>
  <c r="I31" i="12"/>
  <c r="G32" i="12"/>
  <c r="I35" i="12"/>
  <c r="I36" i="12"/>
  <c r="I41" i="12" s="1"/>
  <c r="I37" i="12"/>
  <c r="I38" i="12"/>
  <c r="I39" i="12"/>
  <c r="I40" i="12"/>
  <c r="G41" i="12"/>
  <c r="I47" i="12"/>
  <c r="I52" i="12" s="1"/>
  <c r="I48" i="12"/>
  <c r="I49" i="12"/>
  <c r="I50" i="12"/>
  <c r="I51" i="12"/>
  <c r="G52" i="12"/>
  <c r="G61" i="12" s="1"/>
  <c r="I55" i="12"/>
  <c r="I56" i="12"/>
  <c r="I57" i="12"/>
  <c r="I58" i="12"/>
  <c r="I59" i="12"/>
  <c r="G60" i="12"/>
  <c r="F14" i="11"/>
  <c r="G14" i="11"/>
  <c r="I14" i="11" s="1"/>
  <c r="F15" i="11"/>
  <c r="G15" i="11"/>
  <c r="I15" i="11" s="1"/>
  <c r="F16" i="11"/>
  <c r="G16" i="11"/>
  <c r="I16" i="11"/>
  <c r="F17" i="11"/>
  <c r="G17" i="11"/>
  <c r="F18" i="11"/>
  <c r="G18" i="11"/>
  <c r="I18" i="11" s="1"/>
  <c r="F19" i="11"/>
  <c r="G19" i="11"/>
  <c r="I19" i="11" s="1"/>
  <c r="F20" i="11"/>
  <c r="G20" i="11"/>
  <c r="I20" i="11" s="1"/>
  <c r="F21" i="11"/>
  <c r="G21" i="11"/>
  <c r="I21" i="11"/>
  <c r="F22" i="11"/>
  <c r="G22" i="11"/>
  <c r="I22" i="11" s="1"/>
  <c r="F23" i="11"/>
  <c r="G23" i="11"/>
  <c r="I23" i="11" s="1"/>
  <c r="I27" i="11"/>
  <c r="I28" i="11"/>
  <c r="I29" i="11"/>
  <c r="I30" i="11"/>
  <c r="I31" i="11"/>
  <c r="G32" i="11"/>
  <c r="I35" i="11"/>
  <c r="I36" i="11"/>
  <c r="I37" i="11"/>
  <c r="I38" i="11"/>
  <c r="I39" i="11"/>
  <c r="I40" i="11"/>
  <c r="G41" i="11"/>
  <c r="I47" i="11"/>
  <c r="I52" i="11" s="1"/>
  <c r="I48" i="11"/>
  <c r="I49" i="11"/>
  <c r="I50" i="11"/>
  <c r="I51" i="11"/>
  <c r="G52" i="11"/>
  <c r="I55" i="11"/>
  <c r="I56" i="11"/>
  <c r="I57" i="11"/>
  <c r="I58" i="11"/>
  <c r="I59" i="11"/>
  <c r="G60" i="11"/>
  <c r="G61" i="11" s="1"/>
  <c r="F14" i="10"/>
  <c r="G14" i="10"/>
  <c r="I14" i="10" s="1"/>
  <c r="F15" i="10"/>
  <c r="G15" i="10"/>
  <c r="I15" i="10" s="1"/>
  <c r="F16" i="10"/>
  <c r="G16" i="10"/>
  <c r="I16" i="10" s="1"/>
  <c r="F17" i="10"/>
  <c r="G17" i="10"/>
  <c r="F18" i="10"/>
  <c r="G18" i="10"/>
  <c r="I18" i="10" s="1"/>
  <c r="F19" i="10"/>
  <c r="G19" i="10"/>
  <c r="I19" i="10" s="1"/>
  <c r="F20" i="10"/>
  <c r="G20" i="10"/>
  <c r="I20" i="10" s="1"/>
  <c r="F21" i="10"/>
  <c r="G21" i="10"/>
  <c r="I21" i="10" s="1"/>
  <c r="F22" i="10"/>
  <c r="G22" i="10"/>
  <c r="I22" i="10" s="1"/>
  <c r="F23" i="10"/>
  <c r="G23" i="10"/>
  <c r="I23" i="10" s="1"/>
  <c r="I27" i="10"/>
  <c r="I28" i="10"/>
  <c r="I29" i="10"/>
  <c r="I30" i="10"/>
  <c r="I31" i="10"/>
  <c r="G32" i="10"/>
  <c r="I35" i="10"/>
  <c r="I36" i="10"/>
  <c r="I37" i="10"/>
  <c r="I38" i="10"/>
  <c r="I39" i="10"/>
  <c r="I40" i="10"/>
  <c r="G41" i="10"/>
  <c r="I47" i="10"/>
  <c r="I48" i="10"/>
  <c r="I49" i="10"/>
  <c r="I50" i="10"/>
  <c r="I51" i="10"/>
  <c r="G52" i="10"/>
  <c r="I55" i="10"/>
  <c r="I56" i="10"/>
  <c r="I57" i="10"/>
  <c r="I58" i="10"/>
  <c r="I59" i="10"/>
  <c r="G60" i="10"/>
  <c r="G61" i="10" s="1"/>
  <c r="F14" i="9"/>
  <c r="G14" i="9"/>
  <c r="I14" i="9" s="1"/>
  <c r="F15" i="9"/>
  <c r="G15" i="9"/>
  <c r="I15" i="9" s="1"/>
  <c r="F16" i="9"/>
  <c r="G16" i="9"/>
  <c r="I16" i="9" s="1"/>
  <c r="F17" i="9"/>
  <c r="G17" i="9"/>
  <c r="F18" i="9"/>
  <c r="G18" i="9"/>
  <c r="I18" i="9" s="1"/>
  <c r="F19" i="9"/>
  <c r="G19" i="9"/>
  <c r="I19" i="9" s="1"/>
  <c r="F20" i="9"/>
  <c r="G20" i="9"/>
  <c r="I20" i="9" s="1"/>
  <c r="F21" i="9"/>
  <c r="G21" i="9"/>
  <c r="I21" i="9" s="1"/>
  <c r="F22" i="9"/>
  <c r="G22" i="9"/>
  <c r="I22" i="9"/>
  <c r="F23" i="9"/>
  <c r="G23" i="9"/>
  <c r="I23" i="9" s="1"/>
  <c r="I27" i="9"/>
  <c r="I32" i="9" s="1"/>
  <c r="I28" i="9"/>
  <c r="I29" i="9"/>
  <c r="I30" i="9"/>
  <c r="I31" i="9"/>
  <c r="G32" i="9"/>
  <c r="I35" i="9"/>
  <c r="I41" i="9" s="1"/>
  <c r="I36" i="9"/>
  <c r="I37" i="9"/>
  <c r="I38" i="9"/>
  <c r="I39" i="9"/>
  <c r="I40" i="9"/>
  <c r="G41" i="9"/>
  <c r="I47" i="9"/>
  <c r="I48" i="9"/>
  <c r="I49" i="9"/>
  <c r="I50" i="9"/>
  <c r="I51" i="9"/>
  <c r="G52" i="9"/>
  <c r="I55" i="9"/>
  <c r="I56" i="9"/>
  <c r="I57" i="9"/>
  <c r="I58" i="9"/>
  <c r="I59" i="9"/>
  <c r="G60" i="9"/>
  <c r="G61" i="9"/>
  <c r="F14" i="8"/>
  <c r="G14" i="8"/>
  <c r="I14" i="8" s="1"/>
  <c r="F15" i="8"/>
  <c r="G15" i="8"/>
  <c r="I15" i="8" s="1"/>
  <c r="F16" i="8"/>
  <c r="G16" i="8"/>
  <c r="I16" i="8" s="1"/>
  <c r="F17" i="8"/>
  <c r="G17" i="8"/>
  <c r="F18" i="8"/>
  <c r="G18" i="8"/>
  <c r="I18" i="8" s="1"/>
  <c r="F19" i="8"/>
  <c r="G19" i="8"/>
  <c r="I19" i="8" s="1"/>
  <c r="F20" i="8"/>
  <c r="G20" i="8"/>
  <c r="I20" i="8" s="1"/>
  <c r="F21" i="8"/>
  <c r="G21" i="8"/>
  <c r="I21" i="8" s="1"/>
  <c r="F22" i="8"/>
  <c r="G22" i="8"/>
  <c r="I22" i="8" s="1"/>
  <c r="F23" i="8"/>
  <c r="G23" i="8"/>
  <c r="I23" i="8" s="1"/>
  <c r="I27" i="8"/>
  <c r="I32" i="8" s="1"/>
  <c r="I28" i="8"/>
  <c r="I29" i="8"/>
  <c r="I30" i="8"/>
  <c r="I31" i="8"/>
  <c r="G32" i="8"/>
  <c r="I35" i="8"/>
  <c r="I36" i="8"/>
  <c r="I37" i="8"/>
  <c r="I38" i="8"/>
  <c r="I39" i="8"/>
  <c r="I40" i="8"/>
  <c r="G41" i="8"/>
  <c r="I47" i="8"/>
  <c r="I48" i="8"/>
  <c r="I49" i="8"/>
  <c r="I50" i="8"/>
  <c r="I51" i="8"/>
  <c r="G52" i="8"/>
  <c r="I55" i="8"/>
  <c r="I56" i="8"/>
  <c r="I57" i="8"/>
  <c r="I58" i="8"/>
  <c r="I59" i="8"/>
  <c r="G60" i="8"/>
  <c r="G61" i="8" s="1"/>
  <c r="F14" i="7"/>
  <c r="G14" i="7"/>
  <c r="I14" i="7" s="1"/>
  <c r="F15" i="7"/>
  <c r="G15" i="7"/>
  <c r="I15" i="7" s="1"/>
  <c r="F16" i="7"/>
  <c r="G16" i="7"/>
  <c r="I16" i="7" s="1"/>
  <c r="F17" i="7"/>
  <c r="G17" i="7"/>
  <c r="I17" i="7" s="1"/>
  <c r="F18" i="7"/>
  <c r="G18" i="7"/>
  <c r="I18" i="7" s="1"/>
  <c r="F19" i="7"/>
  <c r="G19" i="7"/>
  <c r="I19" i="7"/>
  <c r="F20" i="7"/>
  <c r="G20" i="7"/>
  <c r="I20" i="7" s="1"/>
  <c r="F21" i="7"/>
  <c r="G21" i="7"/>
  <c r="I21" i="7"/>
  <c r="F22" i="7"/>
  <c r="G22" i="7"/>
  <c r="I22" i="7" s="1"/>
  <c r="F23" i="7"/>
  <c r="G23" i="7"/>
  <c r="I23" i="7" s="1"/>
  <c r="I27" i="7"/>
  <c r="I28" i="7"/>
  <c r="I29" i="7"/>
  <c r="I30" i="7"/>
  <c r="I31" i="7"/>
  <c r="G32" i="7"/>
  <c r="I35" i="7"/>
  <c r="I36" i="7"/>
  <c r="I37" i="7"/>
  <c r="I38" i="7"/>
  <c r="I39" i="7"/>
  <c r="I40" i="7"/>
  <c r="G41" i="7"/>
  <c r="I47" i="7"/>
  <c r="I52" i="7" s="1"/>
  <c r="I48" i="7"/>
  <c r="I49" i="7"/>
  <c r="I50" i="7"/>
  <c r="I51" i="7"/>
  <c r="G52" i="7"/>
  <c r="I55" i="7"/>
  <c r="I56" i="7"/>
  <c r="I57" i="7"/>
  <c r="I58" i="7"/>
  <c r="I59" i="7"/>
  <c r="G60" i="7"/>
  <c r="F14" i="6"/>
  <c r="G14" i="6"/>
  <c r="I14" i="6" s="1"/>
  <c r="F15" i="6"/>
  <c r="G15" i="6"/>
  <c r="I15" i="6" s="1"/>
  <c r="F16" i="6"/>
  <c r="G16" i="6"/>
  <c r="I16" i="6" s="1"/>
  <c r="F17" i="6"/>
  <c r="G17" i="6"/>
  <c r="I17" i="6" s="1"/>
  <c r="F18" i="6"/>
  <c r="G18" i="6"/>
  <c r="I18" i="6"/>
  <c r="F19" i="6"/>
  <c r="G19" i="6"/>
  <c r="I19" i="6"/>
  <c r="F20" i="6"/>
  <c r="G20" i="6"/>
  <c r="I20" i="6" s="1"/>
  <c r="F21" i="6"/>
  <c r="G21" i="6"/>
  <c r="I21" i="6" s="1"/>
  <c r="F22" i="6"/>
  <c r="G22" i="6"/>
  <c r="I22" i="6"/>
  <c r="F23" i="6"/>
  <c r="G23" i="6"/>
  <c r="I23" i="6" s="1"/>
  <c r="I27" i="6"/>
  <c r="I28" i="6"/>
  <c r="I29" i="6"/>
  <c r="I30" i="6"/>
  <c r="I31" i="6"/>
  <c r="G32" i="6"/>
  <c r="I35" i="6"/>
  <c r="I36" i="6"/>
  <c r="I37" i="6"/>
  <c r="I38" i="6"/>
  <c r="I39" i="6"/>
  <c r="I40" i="6"/>
  <c r="G41" i="6"/>
  <c r="I47" i="6"/>
  <c r="I52" i="6" s="1"/>
  <c r="I48" i="6"/>
  <c r="I49" i="6"/>
  <c r="I50" i="6"/>
  <c r="I51" i="6"/>
  <c r="G52" i="6"/>
  <c r="I55" i="6"/>
  <c r="I56" i="6"/>
  <c r="I57" i="6"/>
  <c r="I58" i="6"/>
  <c r="I59" i="6"/>
  <c r="G60" i="6"/>
  <c r="F14" i="5"/>
  <c r="G14" i="5"/>
  <c r="I14" i="5" s="1"/>
  <c r="F15" i="5"/>
  <c r="G15" i="5"/>
  <c r="I15" i="5" s="1"/>
  <c r="F16" i="5"/>
  <c r="G16" i="5"/>
  <c r="I16" i="5"/>
  <c r="F17" i="5"/>
  <c r="G17" i="5"/>
  <c r="F18" i="5"/>
  <c r="G18" i="5"/>
  <c r="I18" i="5"/>
  <c r="F19" i="5"/>
  <c r="G19" i="5"/>
  <c r="I19" i="5"/>
  <c r="F20" i="5"/>
  <c r="G20" i="5"/>
  <c r="I20" i="5" s="1"/>
  <c r="F21" i="5"/>
  <c r="G21" i="5"/>
  <c r="I21" i="5" s="1"/>
  <c r="F22" i="5"/>
  <c r="G22" i="5"/>
  <c r="I22" i="5" s="1"/>
  <c r="F23" i="5"/>
  <c r="G23" i="5"/>
  <c r="I23" i="5" s="1"/>
  <c r="I27" i="5"/>
  <c r="I28" i="5"/>
  <c r="I29" i="5"/>
  <c r="I30" i="5"/>
  <c r="I31" i="5"/>
  <c r="G32" i="5"/>
  <c r="I35" i="5"/>
  <c r="I36" i="5"/>
  <c r="I37" i="5"/>
  <c r="I38" i="5"/>
  <c r="I39" i="5"/>
  <c r="I40" i="5"/>
  <c r="G41" i="5"/>
  <c r="I41" i="5"/>
  <c r="I47" i="5"/>
  <c r="I48" i="5"/>
  <c r="I49" i="5"/>
  <c r="I50" i="5"/>
  <c r="I51" i="5"/>
  <c r="G52" i="5"/>
  <c r="I55" i="5"/>
  <c r="I56" i="5"/>
  <c r="I57" i="5"/>
  <c r="I58" i="5"/>
  <c r="I59" i="5"/>
  <c r="G60" i="5"/>
  <c r="F36" i="40" l="1"/>
  <c r="AW40" i="42"/>
  <c r="AX40" i="42"/>
  <c r="AM40" i="42"/>
  <c r="E36" i="40"/>
  <c r="I61" i="30"/>
  <c r="I60" i="7"/>
  <c r="I61" i="7" s="1"/>
  <c r="I60" i="32"/>
  <c r="I60" i="33"/>
  <c r="I61" i="33" s="1"/>
  <c r="I41" i="38"/>
  <c r="I60" i="18"/>
  <c r="I60" i="19"/>
  <c r="F24" i="39"/>
  <c r="I32" i="10"/>
  <c r="I60" i="22"/>
  <c r="G24" i="29"/>
  <c r="G42" i="29" s="1"/>
  <c r="I60" i="34"/>
  <c r="G61" i="37"/>
  <c r="I60" i="9"/>
  <c r="I61" i="9" s="1"/>
  <c r="I32" i="11"/>
  <c r="I32" i="12"/>
  <c r="I41" i="29"/>
  <c r="I60" i="8"/>
  <c r="I41" i="13"/>
  <c r="I60" i="23"/>
  <c r="I60" i="26"/>
  <c r="I61" i="26" s="1"/>
  <c r="I52" i="31"/>
  <c r="G61" i="35"/>
  <c r="I60" i="36"/>
  <c r="I60" i="10"/>
  <c r="I41" i="14"/>
  <c r="G61" i="22"/>
  <c r="G63" i="22" s="1"/>
  <c r="I60" i="24"/>
  <c r="I60" i="25"/>
  <c r="I61" i="25" s="1"/>
  <c r="I52" i="32"/>
  <c r="I52" i="33"/>
  <c r="I52" i="34"/>
  <c r="I32" i="38"/>
  <c r="I52" i="18"/>
  <c r="G61" i="24"/>
  <c r="I32" i="28"/>
  <c r="I60" i="37"/>
  <c r="I60" i="11"/>
  <c r="I61" i="11" s="1"/>
  <c r="I52" i="19"/>
  <c r="I52" i="36"/>
  <c r="I41" i="11"/>
  <c r="I24" i="6"/>
  <c r="I52" i="8"/>
  <c r="I41" i="16"/>
  <c r="I41" i="30"/>
  <c r="I41" i="33"/>
  <c r="I60" i="12"/>
  <c r="I60" i="27"/>
  <c r="I32" i="29"/>
  <c r="G24" i="31"/>
  <c r="G42" i="31" s="1"/>
  <c r="G62" i="31" s="1"/>
  <c r="G24" i="32"/>
  <c r="I60" i="38"/>
  <c r="I32" i="5"/>
  <c r="G61" i="5"/>
  <c r="I52" i="9"/>
  <c r="I52" i="22"/>
  <c r="I60" i="28"/>
  <c r="I61" i="28" s="1"/>
  <c r="G24" i="13"/>
  <c r="G42" i="13" s="1"/>
  <c r="I41" i="6"/>
  <c r="I52" i="10"/>
  <c r="G61" i="14"/>
  <c r="I32" i="14"/>
  <c r="G61" i="15"/>
  <c r="I32" i="15"/>
  <c r="I41" i="17"/>
  <c r="G24" i="18"/>
  <c r="G42" i="18" s="1"/>
  <c r="I52" i="23"/>
  <c r="I52" i="24"/>
  <c r="I41" i="31"/>
  <c r="I60" i="39"/>
  <c r="I61" i="39" s="1"/>
  <c r="G24" i="8"/>
  <c r="G42" i="8" s="1"/>
  <c r="G24" i="19"/>
  <c r="G42" i="19" s="1"/>
  <c r="I60" i="13"/>
  <c r="I41" i="18"/>
  <c r="I60" i="5"/>
  <c r="I60" i="6"/>
  <c r="I61" i="6" s="1"/>
  <c r="I41" i="7"/>
  <c r="I32" i="16"/>
  <c r="I41" i="19"/>
  <c r="I60" i="29"/>
  <c r="I32" i="30"/>
  <c r="I32" i="31"/>
  <c r="I41" i="34"/>
  <c r="I41" i="25"/>
  <c r="I52" i="27"/>
  <c r="F24" i="35"/>
  <c r="G24" i="9"/>
  <c r="G42" i="9" s="1"/>
  <c r="I60" i="15"/>
  <c r="I32" i="18"/>
  <c r="I41" i="35"/>
  <c r="I52" i="38"/>
  <c r="I41" i="22"/>
  <c r="I41" i="10"/>
  <c r="I41" i="23"/>
  <c r="I52" i="29"/>
  <c r="I32" i="32"/>
  <c r="I32" i="33"/>
  <c r="I52" i="13"/>
  <c r="I60" i="16"/>
  <c r="I52" i="5"/>
  <c r="I32" i="7"/>
  <c r="I60" i="17"/>
  <c r="I61" i="17" s="1"/>
  <c r="G61" i="19"/>
  <c r="I32" i="19"/>
  <c r="I41" i="26"/>
  <c r="F24" i="26"/>
  <c r="I32" i="34"/>
  <c r="I52" i="14"/>
  <c r="I61" i="14" s="1"/>
  <c r="I52" i="16"/>
  <c r="I32" i="24"/>
  <c r="I60" i="31"/>
  <c r="I61" i="31" s="1"/>
  <c r="I32" i="35"/>
  <c r="I61" i="8"/>
  <c r="I61" i="37"/>
  <c r="I61" i="24"/>
  <c r="I61" i="12"/>
  <c r="I61" i="13"/>
  <c r="I61" i="35"/>
  <c r="F24" i="13"/>
  <c r="F24" i="18"/>
  <c r="F24" i="31"/>
  <c r="F24" i="36"/>
  <c r="G24" i="11"/>
  <c r="G42" i="11" s="1"/>
  <c r="G62" i="11" s="1"/>
  <c r="I24" i="23"/>
  <c r="I42" i="23" s="1"/>
  <c r="I41" i="32"/>
  <c r="F24" i="11"/>
  <c r="I52" i="15"/>
  <c r="G24" i="34"/>
  <c r="G42" i="34" s="1"/>
  <c r="G62" i="34" s="1"/>
  <c r="G24" i="16"/>
  <c r="G42" i="16" s="1"/>
  <c r="G24" i="24"/>
  <c r="G42" i="24" s="1"/>
  <c r="F24" i="34"/>
  <c r="G24" i="6"/>
  <c r="G42" i="6" s="1"/>
  <c r="I32" i="6"/>
  <c r="F24" i="6"/>
  <c r="F24" i="16"/>
  <c r="F24" i="24"/>
  <c r="F24" i="29"/>
  <c r="G61" i="6"/>
  <c r="G63" i="6" s="1"/>
  <c r="I17" i="32"/>
  <c r="G24" i="27"/>
  <c r="G42" i="27" s="1"/>
  <c r="G42" i="32"/>
  <c r="G63" i="32" s="1"/>
  <c r="G24" i="37"/>
  <c r="G42" i="37" s="1"/>
  <c r="G62" i="37" s="1"/>
  <c r="F24" i="9"/>
  <c r="G24" i="14"/>
  <c r="G42" i="14" s="1"/>
  <c r="G63" i="14" s="1"/>
  <c r="F24" i="19"/>
  <c r="G24" i="22"/>
  <c r="G42" i="22" s="1"/>
  <c r="G62" i="22" s="1"/>
  <c r="F24" i="27"/>
  <c r="F24" i="32"/>
  <c r="F24" i="37"/>
  <c r="F24" i="14"/>
  <c r="F24" i="22"/>
  <c r="I24" i="12"/>
  <c r="I42" i="12" s="1"/>
  <c r="F24" i="8"/>
  <c r="I32" i="22"/>
  <c r="G24" i="25"/>
  <c r="G42" i="25" s="1"/>
  <c r="G62" i="25" s="1"/>
  <c r="G24" i="12"/>
  <c r="G42" i="12" s="1"/>
  <c r="F24" i="12"/>
  <c r="F24" i="25"/>
  <c r="F24" i="15"/>
  <c r="G24" i="17"/>
  <c r="G42" i="17" s="1"/>
  <c r="G62" i="17" s="1"/>
  <c r="G24" i="30"/>
  <c r="G42" i="30" s="1"/>
  <c r="G24" i="35"/>
  <c r="G42" i="35" s="1"/>
  <c r="G62" i="35" s="1"/>
  <c r="G24" i="15"/>
  <c r="G42" i="15" s="1"/>
  <c r="F24" i="17"/>
  <c r="I61" i="22"/>
  <c r="F24" i="30"/>
  <c r="G24" i="38"/>
  <c r="G42" i="38" s="1"/>
  <c r="G62" i="38" s="1"/>
  <c r="G61" i="7"/>
  <c r="I41" i="8"/>
  <c r="G24" i="28"/>
  <c r="G42" i="28" s="1"/>
  <c r="G62" i="28" s="1"/>
  <c r="G61" i="30"/>
  <c r="G63" i="30" s="1"/>
  <c r="G24" i="33"/>
  <c r="G42" i="33" s="1"/>
  <c r="G62" i="33" s="1"/>
  <c r="F24" i="38"/>
  <c r="F24" i="7"/>
  <c r="G24" i="10"/>
  <c r="G42" i="10" s="1"/>
  <c r="G63" i="10" s="1"/>
  <c r="G24" i="23"/>
  <c r="G42" i="23" s="1"/>
  <c r="G62" i="23" s="1"/>
  <c r="F24" i="28"/>
  <c r="F24" i="33"/>
  <c r="F24" i="10"/>
  <c r="F24" i="23"/>
  <c r="G24" i="5"/>
  <c r="G42" i="5" s="1"/>
  <c r="G63" i="5" s="1"/>
  <c r="F24" i="5"/>
  <c r="I17" i="8"/>
  <c r="I24" i="17"/>
  <c r="I42" i="17" s="1"/>
  <c r="I62" i="17" s="1"/>
  <c r="G24" i="26"/>
  <c r="G42" i="26" s="1"/>
  <c r="G62" i="26" s="1"/>
  <c r="G24" i="39"/>
  <c r="G42" i="39" s="1"/>
  <c r="G62" i="39" s="1"/>
  <c r="I17" i="39"/>
  <c r="I24" i="39" s="1"/>
  <c r="I42" i="39" s="1"/>
  <c r="I17" i="38"/>
  <c r="I24" i="38" s="1"/>
  <c r="I42" i="38" s="1"/>
  <c r="I17" i="37"/>
  <c r="I24" i="37" s="1"/>
  <c r="I42" i="37" s="1"/>
  <c r="G62" i="36"/>
  <c r="G63" i="36"/>
  <c r="I17" i="36"/>
  <c r="I24" i="36" s="1"/>
  <c r="I42" i="36" s="1"/>
  <c r="G63" i="35"/>
  <c r="I24" i="35"/>
  <c r="I42" i="35" s="1"/>
  <c r="I17" i="34"/>
  <c r="I24" i="34" s="1"/>
  <c r="I42" i="34" s="1"/>
  <c r="G63" i="33"/>
  <c r="I17" i="33"/>
  <c r="I24" i="33" s="1"/>
  <c r="I42" i="33" s="1"/>
  <c r="G62" i="32"/>
  <c r="I24" i="32"/>
  <c r="I17" i="31"/>
  <c r="I24" i="31" s="1"/>
  <c r="I42" i="31" s="1"/>
  <c r="G62" i="30"/>
  <c r="I17" i="30"/>
  <c r="I24" i="30" s="1"/>
  <c r="I42" i="30" s="1"/>
  <c r="G62" i="29"/>
  <c r="G63" i="29"/>
  <c r="I17" i="29"/>
  <c r="I24" i="29" s="1"/>
  <c r="I42" i="29" s="1"/>
  <c r="I17" i="28"/>
  <c r="I24" i="28" s="1"/>
  <c r="I42" i="28" s="1"/>
  <c r="G62" i="27"/>
  <c r="G63" i="27"/>
  <c r="I17" i="27"/>
  <c r="I24" i="27" s="1"/>
  <c r="I42" i="27" s="1"/>
  <c r="I24" i="26"/>
  <c r="I42" i="26" s="1"/>
  <c r="I24" i="25"/>
  <c r="I42" i="25" s="1"/>
  <c r="G62" i="24"/>
  <c r="G63" i="24"/>
  <c r="I17" i="24"/>
  <c r="I24" i="24" s="1"/>
  <c r="I42" i="24" s="1"/>
  <c r="G63" i="23"/>
  <c r="I17" i="22"/>
  <c r="I24" i="22" s="1"/>
  <c r="G62" i="19"/>
  <c r="G63" i="19"/>
  <c r="I17" i="19"/>
  <c r="I24" i="19" s="1"/>
  <c r="I42" i="19" s="1"/>
  <c r="G62" i="18"/>
  <c r="G63" i="18"/>
  <c r="I17" i="18"/>
  <c r="I24" i="18" s="1"/>
  <c r="I63" i="17"/>
  <c r="G62" i="16"/>
  <c r="G63" i="16"/>
  <c r="I17" i="16"/>
  <c r="I24" i="16" s="1"/>
  <c r="I42" i="16" s="1"/>
  <c r="G62" i="15"/>
  <c r="G63" i="15"/>
  <c r="I17" i="15"/>
  <c r="I24" i="15" s="1"/>
  <c r="I42" i="15" s="1"/>
  <c r="G62" i="14"/>
  <c r="I17" i="14"/>
  <c r="I24" i="14" s="1"/>
  <c r="I42" i="14" s="1"/>
  <c r="G62" i="13"/>
  <c r="G63" i="13"/>
  <c r="I17" i="13"/>
  <c r="I24" i="13" s="1"/>
  <c r="I42" i="13" s="1"/>
  <c r="I62" i="12"/>
  <c r="I63" i="12"/>
  <c r="G62" i="12"/>
  <c r="G63" i="12"/>
  <c r="I17" i="11"/>
  <c r="I24" i="11" s="1"/>
  <c r="I42" i="11" s="1"/>
  <c r="I17" i="10"/>
  <c r="I24" i="10" s="1"/>
  <c r="I42" i="10" s="1"/>
  <c r="G62" i="9"/>
  <c r="G63" i="9"/>
  <c r="I17" i="9"/>
  <c r="I24" i="9" s="1"/>
  <c r="I42" i="9" s="1"/>
  <c r="G62" i="8"/>
  <c r="G63" i="8"/>
  <c r="I24" i="8"/>
  <c r="I42" i="8" s="1"/>
  <c r="I24" i="7"/>
  <c r="I42" i="7" s="1"/>
  <c r="G24" i="7"/>
  <c r="G42" i="7" s="1"/>
  <c r="I42" i="6"/>
  <c r="G62" i="6"/>
  <c r="G62" i="5"/>
  <c r="I17" i="5"/>
  <c r="I24" i="5" s="1"/>
  <c r="I42" i="5" s="1"/>
  <c r="C6" i="43" l="1"/>
  <c r="I42" i="32"/>
  <c r="I61" i="23"/>
  <c r="I61" i="15"/>
  <c r="I62" i="15" s="1"/>
  <c r="I42" i="18"/>
  <c r="I61" i="34"/>
  <c r="I61" i="29"/>
  <c r="I62" i="29" s="1"/>
  <c r="G62" i="10"/>
  <c r="G63" i="28"/>
  <c r="G63" i="37"/>
  <c r="I61" i="16"/>
  <c r="I61" i="19"/>
  <c r="I61" i="5"/>
  <c r="I61" i="38"/>
  <c r="I63" i="38" s="1"/>
  <c r="I61" i="18"/>
  <c r="I61" i="32"/>
  <c r="I61" i="27"/>
  <c r="I62" i="27" s="1"/>
  <c r="I61" i="10"/>
  <c r="I62" i="10" s="1"/>
  <c r="I61" i="36"/>
  <c r="I62" i="36" s="1"/>
  <c r="G63" i="31"/>
  <c r="I42" i="22"/>
  <c r="G63" i="38"/>
  <c r="G63" i="39"/>
  <c r="G63" i="17"/>
  <c r="G63" i="25"/>
  <c r="G63" i="11"/>
  <c r="G63" i="26"/>
  <c r="G63" i="34"/>
  <c r="I62" i="39"/>
  <c r="I63" i="39"/>
  <c r="I62" i="37"/>
  <c r="I63" i="37"/>
  <c r="I62" i="35"/>
  <c r="I63" i="35"/>
  <c r="I62" i="34"/>
  <c r="I63" i="34"/>
  <c r="I62" i="33"/>
  <c r="I63" i="33"/>
  <c r="I63" i="32"/>
  <c r="I62" i="32"/>
  <c r="I62" i="31"/>
  <c r="I63" i="31"/>
  <c r="I62" i="30"/>
  <c r="I63" i="30"/>
  <c r="I62" i="28"/>
  <c r="I63" i="28"/>
  <c r="I62" i="26"/>
  <c r="I63" i="26"/>
  <c r="I62" i="25"/>
  <c r="I63" i="25"/>
  <c r="I62" i="24"/>
  <c r="I63" i="24"/>
  <c r="I62" i="22"/>
  <c r="I63" i="22"/>
  <c r="I62" i="19"/>
  <c r="I63" i="19"/>
  <c r="I62" i="18"/>
  <c r="I63" i="18"/>
  <c r="I62" i="16"/>
  <c r="I63" i="16"/>
  <c r="I63" i="15"/>
  <c r="I62" i="14"/>
  <c r="I63" i="14"/>
  <c r="I62" i="13"/>
  <c r="I63" i="13"/>
  <c r="I62" i="11"/>
  <c r="I63" i="11"/>
  <c r="I63" i="10"/>
  <c r="I63" i="9"/>
  <c r="I62" i="9"/>
  <c r="I63" i="8"/>
  <c r="I62" i="8"/>
  <c r="G62" i="7"/>
  <c r="G63" i="7"/>
  <c r="I63" i="7"/>
  <c r="I62" i="7"/>
  <c r="I63" i="6"/>
  <c r="I62" i="6"/>
  <c r="I62" i="5"/>
  <c r="I63" i="5"/>
  <c r="I63" i="36" l="1"/>
  <c r="I62" i="38"/>
  <c r="I63" i="27"/>
  <c r="I63" i="29"/>
  <c r="I62" i="23"/>
  <c r="I63" i="23"/>
</calcChain>
</file>

<file path=xl/sharedStrings.xml><?xml version="1.0" encoding="utf-8"?>
<sst xmlns="http://schemas.openxmlformats.org/spreadsheetml/2006/main" count="3826" uniqueCount="327">
  <si>
    <t>Warme en koude drankenvoorzieningen</t>
  </si>
  <si>
    <t>Waterbars met heet water uitgifte</t>
  </si>
  <si>
    <t>Onderkasten t.b.v. warme drankenautomaat (type 1 en 2)</t>
  </si>
  <si>
    <t>Gebouwcode:</t>
  </si>
  <si>
    <t>Serviceteam:</t>
  </si>
  <si>
    <t>Pand:</t>
  </si>
  <si>
    <t>Adres:</t>
  </si>
  <si>
    <t>Postcode:</t>
  </si>
  <si>
    <t>Woonplaats:</t>
  </si>
  <si>
    <t xml:space="preserve">gemiddelde pand bezetting per dag </t>
  </si>
  <si>
    <t xml:space="preserve">Bedrijfsrestaurant </t>
  </si>
  <si>
    <t>Gemiddelde gebruikers/gasten p.dag</t>
  </si>
  <si>
    <t>Gemiddelde besteding per bezoeker</t>
  </si>
  <si>
    <t xml:space="preserve">Hoeveel koffieautomaten </t>
  </si>
  <si>
    <t xml:space="preserve">Bemenste Barista of Thee bar (dranken gratis) </t>
  </si>
  <si>
    <t>Piston machine eigendoom</t>
  </si>
  <si>
    <t>Hoeveelheid gratis verstrekkingen per dag</t>
  </si>
  <si>
    <t xml:space="preserve">Watertaps </t>
  </si>
  <si>
    <t xml:space="preserve">Vergadercentrum </t>
  </si>
  <si>
    <t xml:space="preserve">Bijzonderheden pand </t>
  </si>
  <si>
    <t>Midden-Oost</t>
  </si>
  <si>
    <t>Arnhem, Groningensingel 21</t>
  </si>
  <si>
    <t>Groningensingel 21</t>
  </si>
  <si>
    <t>6835 EA</t>
  </si>
  <si>
    <t>ARNHEM</t>
  </si>
  <si>
    <t>Ja</t>
  </si>
  <si>
    <t xml:space="preserve">NEE </t>
  </si>
  <si>
    <t>NEE</t>
  </si>
  <si>
    <t>NVT</t>
  </si>
  <si>
    <t>Arnhem, Pels Rijckenstraat 1</t>
  </si>
  <si>
    <t>Pels Rijckenstraat 1</t>
  </si>
  <si>
    <t>6814 DK</t>
  </si>
  <si>
    <t>Gedeeltelijke verbouwing eind 2023 begin 2024</t>
  </si>
  <si>
    <t>Arnhem, Stationsplein-West 30</t>
  </si>
  <si>
    <t>Stationsplein West 30</t>
  </si>
  <si>
    <t>6811 KM</t>
  </si>
  <si>
    <t>Rotterdam 2</t>
  </si>
  <si>
    <t>Botlek, Rotterdam, Oliphantweg 30</t>
  </si>
  <si>
    <t>Oliphantweg 30</t>
  </si>
  <si>
    <t>3197 LE</t>
  </si>
  <si>
    <t>ROTTERDAM</t>
  </si>
  <si>
    <t xml:space="preserve">Nee </t>
  </si>
  <si>
    <t>Zuid-West</t>
  </si>
  <si>
    <t>Breda, Meerten Verhoffstraat 18</t>
  </si>
  <si>
    <t>Meerten Verhoffstraat 18</t>
  </si>
  <si>
    <t>4811 AS</t>
  </si>
  <si>
    <t>BREDA</t>
  </si>
  <si>
    <t>Breda, Gravinnen van Nassauboulevard 75</t>
  </si>
  <si>
    <t>Gravinnen van Nassauboulevard 75</t>
  </si>
  <si>
    <t>4811 BN</t>
  </si>
  <si>
    <t>Limburg</t>
  </si>
  <si>
    <t>Duiven, Impact 5</t>
  </si>
  <si>
    <t>Impact 5</t>
  </si>
  <si>
    <t>6921 RZ</t>
  </si>
  <si>
    <t>DUIVEN</t>
  </si>
  <si>
    <t>Brabant-Oost</t>
  </si>
  <si>
    <t>Eindhoven, Anna van Engelandstraat 8</t>
  </si>
  <si>
    <t>Anna van Engelandstraat 8</t>
  </si>
  <si>
    <t>5616 AZ</t>
  </si>
  <si>
    <t>EINDHOVEN</t>
  </si>
  <si>
    <t>Eindhoven, Fellenoord 15</t>
  </si>
  <si>
    <t>Fellenoord 15</t>
  </si>
  <si>
    <t>5612 AA</t>
  </si>
  <si>
    <t>Eindhoven, Karel de Grotelaan 4 (Karelspoort Gebouw 2)</t>
  </si>
  <si>
    <t>Karel de Grotelaan 4</t>
  </si>
  <si>
    <t>5616 CA</t>
  </si>
  <si>
    <t>Eindhoven, Keizersgracht 5</t>
  </si>
  <si>
    <t>Keizersgracht 5</t>
  </si>
  <si>
    <t>5611 GB</t>
  </si>
  <si>
    <t>Eindhoven, Luchthavenweg 25</t>
  </si>
  <si>
    <t>Luchthavenweg 25</t>
  </si>
  <si>
    <t>5657 EA</t>
  </si>
  <si>
    <t>Eindhoven, Maria van Bourgondiëlaan 1A</t>
  </si>
  <si>
    <t>Maria van Bourgondiëlaan 1A</t>
  </si>
  <si>
    <t>5616 EB</t>
  </si>
  <si>
    <t>Eindhoven, Waagstraat 1</t>
  </si>
  <si>
    <t>Waagstraat 1</t>
  </si>
  <si>
    <t>5611 KZ</t>
  </si>
  <si>
    <t>Heerlen, Kloosterweg 1</t>
  </si>
  <si>
    <t>6412 CN</t>
  </si>
  <si>
    <t>HEERLEN</t>
  </si>
  <si>
    <t>Heerlen, Kloosterweg 22</t>
  </si>
  <si>
    <t>Kloosterweg 22</t>
  </si>
  <si>
    <t>Heerlen, Oude Roderweg 29</t>
  </si>
  <si>
    <t>Oude Roderweg 29</t>
  </si>
  <si>
    <t>6422 PE</t>
  </si>
  <si>
    <t>Maastricht, Terra nigrastraat 10</t>
  </si>
  <si>
    <t>Terra Nigrastraat 10</t>
  </si>
  <si>
    <t>6216 BL</t>
  </si>
  <si>
    <t>MAASTRICHT</t>
  </si>
  <si>
    <t>Maastricht-Airport, Vliegveldweg 52</t>
  </si>
  <si>
    <t>Vliegveldweg 52</t>
  </si>
  <si>
    <t>6199 AD</t>
  </si>
  <si>
    <t>BEEK</t>
  </si>
  <si>
    <t>Maasvlakte, Rotterdam, Bosporusstraat 5</t>
  </si>
  <si>
    <t>Bosporusstraat 5</t>
  </si>
  <si>
    <t>3199 LJ</t>
  </si>
  <si>
    <t>Moerdijk, Plaza 5</t>
  </si>
  <si>
    <t>Plaza 5</t>
  </si>
  <si>
    <t>4782 SL</t>
  </si>
  <si>
    <t>MOERDIJK</t>
  </si>
  <si>
    <t>Ritthem, Duitslandweg 1</t>
  </si>
  <si>
    <t>Duitslandweg 1</t>
  </si>
  <si>
    <t>4389 PJ</t>
  </si>
  <si>
    <t>RITTHEM</t>
  </si>
  <si>
    <t>Rotterdam 1</t>
  </si>
  <si>
    <t>Rotterdam, Airportplein 60</t>
  </si>
  <si>
    <t>Airportplein 60</t>
  </si>
  <si>
    <t>3045 AP</t>
  </si>
  <si>
    <t>Rotterdam, Laan op Zuid 391</t>
  </si>
  <si>
    <t>Laan op Zuid 391</t>
  </si>
  <si>
    <t>3072 DB</t>
  </si>
  <si>
    <t>Rotterdam, Laan op Zuid 45</t>
  </si>
  <si>
    <t>Laan op Zuid 45</t>
  </si>
  <si>
    <t>JA</t>
  </si>
  <si>
    <t>Rotterdam, Parklaan 14-16</t>
  </si>
  <si>
    <t>Parklaan 14-16</t>
  </si>
  <si>
    <t>3016 BB</t>
  </si>
  <si>
    <t>Douane Museum</t>
  </si>
  <si>
    <t>Rotterdam, Reeweg 16</t>
  </si>
  <si>
    <t>Reeweg 16</t>
  </si>
  <si>
    <t>3088 KA</t>
  </si>
  <si>
    <t>Rotterdam, Reeweg 31</t>
  </si>
  <si>
    <t>Reeweg 31</t>
  </si>
  <si>
    <t>3089 KM</t>
  </si>
  <si>
    <t>Tilburg, Spoorlaan 175</t>
  </si>
  <si>
    <t>Spoorlaan 175</t>
  </si>
  <si>
    <t>5038 CB</t>
  </si>
  <si>
    <t>TILBURG</t>
  </si>
  <si>
    <t>Tilburg, Spoorlaan 420</t>
  </si>
  <si>
    <t>Spoorlaan 420</t>
  </si>
  <si>
    <t>5038 CG</t>
  </si>
  <si>
    <t>Venlo, Columbusweg 57</t>
  </si>
  <si>
    <t>Columbusweg 57</t>
  </si>
  <si>
    <t>5928 LA</t>
  </si>
  <si>
    <t>VENLO</t>
  </si>
  <si>
    <t>Venlo, Hogeweg 85</t>
  </si>
  <si>
    <t>Hogeweg 85</t>
  </si>
  <si>
    <t>5914 BC</t>
  </si>
  <si>
    <t>Vlaardingen, Burgemeester Van Lierplein 1</t>
  </si>
  <si>
    <t>Burgemeester Van Lierplein 1</t>
  </si>
  <si>
    <t>3134 ZB</t>
  </si>
  <si>
    <t>VLAARDINGEN</t>
  </si>
  <si>
    <r>
      <t xml:space="preserve">Warme drankenautomaten type 1  
</t>
    </r>
    <r>
      <rPr>
        <sz val="9"/>
        <color theme="0"/>
        <rFont val="Verdana"/>
        <family val="2"/>
      </rPr>
      <t>(Standaard, met warm en koud water)</t>
    </r>
  </si>
  <si>
    <r>
      <t xml:space="preserve">Warme drankenautomaten type 2 
</t>
    </r>
    <r>
      <rPr>
        <sz val="9"/>
        <color theme="0"/>
        <rFont val="Verdana"/>
        <family val="2"/>
      </rPr>
      <t>(Luxe, met vloeibare houdbare melk, zonder watertappunt)</t>
    </r>
  </si>
  <si>
    <t>Inhoudsopgave</t>
  </si>
  <si>
    <t>Adres gebouw</t>
  </si>
  <si>
    <t>AH, Groningensingel 21</t>
  </si>
  <si>
    <t>AH, Pels Rijckenstraat 1</t>
  </si>
  <si>
    <t>AH, Stationsplein-West 30</t>
  </si>
  <si>
    <t>BOTRT, Oliphantweg 30</t>
  </si>
  <si>
    <t>BD, Meerten Verhoffstraat 18</t>
  </si>
  <si>
    <t>DVN, Impact 5</t>
  </si>
  <si>
    <t>EHV, Anna van Engelandstraat 8</t>
  </si>
  <si>
    <t>EHV, Fellenoord 15</t>
  </si>
  <si>
    <t>EHV, Keizersgracht 5</t>
  </si>
  <si>
    <t>EHV, Luchthavenweg 25</t>
  </si>
  <si>
    <t>EHV, Waagstraat 1</t>
  </si>
  <si>
    <t>HRL, Kloosterweg 22</t>
  </si>
  <si>
    <t>HRL, Oude Roderweg 29</t>
  </si>
  <si>
    <t>MT, Terra nigrastraat 10</t>
  </si>
  <si>
    <t>MT-AIR, Vliegveldweg 52</t>
  </si>
  <si>
    <t>MVRT, Bosporusstraat 5</t>
  </si>
  <si>
    <t>MDK, Plaza 5</t>
  </si>
  <si>
    <t>RIT, Duitslandweg 1</t>
  </si>
  <si>
    <t>RT, Airportplein 60</t>
  </si>
  <si>
    <t>RT, Laan op Zuid 391</t>
  </si>
  <si>
    <t>RT, Laan op Zuid 45</t>
  </si>
  <si>
    <t>RT, Parklaan 14-16</t>
  </si>
  <si>
    <t>RT, Reeweg 16</t>
  </si>
  <si>
    <t>RT, Reeweg 31</t>
  </si>
  <si>
    <t>TB, Spoorlaan 175</t>
  </si>
  <si>
    <t>TB, Spoorlaan 420</t>
  </si>
  <si>
    <t>VL, Columbusweg 57</t>
  </si>
  <si>
    <t>VL, Hogeweg 85</t>
  </si>
  <si>
    <t>BD, Grav. v Nassauboulevard 75</t>
  </si>
  <si>
    <t>EHV, Karel d Grotelaan 4 Geb 2</t>
  </si>
  <si>
    <t>EHV, Maria v Bourgondiëlaan 1A</t>
  </si>
  <si>
    <t>VD, Burgemeester v Lierplein 1</t>
  </si>
  <si>
    <t xml:space="preserve">VASTE KOSTEN PER JAAR </t>
  </si>
  <si>
    <t>functie</t>
  </si>
  <si>
    <t>functie schaal</t>
  </si>
  <si>
    <t>uren/ dag</t>
  </si>
  <si>
    <t>dagen /jaar</t>
  </si>
  <si>
    <t>uren per jaar</t>
  </si>
  <si>
    <t>Cateringmanager</t>
  </si>
  <si>
    <t>Assistent Cateringmanager</t>
  </si>
  <si>
    <t>Chef-kok</t>
  </si>
  <si>
    <t>Kok</t>
  </si>
  <si>
    <t>Gastheer/gastvrouw</t>
  </si>
  <si>
    <t>Cateringmedewerker</t>
  </si>
  <si>
    <t>invullen indien van toepassing</t>
  </si>
  <si>
    <t>Totaal personeelsinzet</t>
  </si>
  <si>
    <t>Overige personeelskosten (alleen invullen indien van toepassing)</t>
  </si>
  <si>
    <t>beschrijving / onderdeel</t>
  </si>
  <si>
    <t>vrij invulbaar indien van toepasing</t>
  </si>
  <si>
    <t>Totaal overige personeelskosten</t>
  </si>
  <si>
    <t>Exploitatiekosten</t>
  </si>
  <si>
    <t>onderdeel</t>
  </si>
  <si>
    <t>Management Fee</t>
  </si>
  <si>
    <t>Kassasystemen</t>
  </si>
  <si>
    <t>Algemene kosten</t>
  </si>
  <si>
    <t>Totaal exploitatiekosten</t>
  </si>
  <si>
    <t xml:space="preserve">TOTAAL VASTE KOSTEN </t>
  </si>
  <si>
    <t xml:space="preserve">OPBRENGSTEN VERKOOP INGREDIENTEN </t>
  </si>
  <si>
    <t>Inkoop ingrediëntskosten</t>
  </si>
  <si>
    <t>…..(type outlet)</t>
  </si>
  <si>
    <t>Totaal inkoop ingrediëntskosten</t>
  </si>
  <si>
    <t>Verkoop ingrediëntskosten</t>
  </si>
  <si>
    <t>Restitutie</t>
  </si>
  <si>
    <t>Totaal verkoop ingrediëntskosten</t>
  </si>
  <si>
    <t>TOTAAL OPBRENGSTEN VERKOOP INGREDIENTEN</t>
  </si>
  <si>
    <t>uurtarief 
excl. btw</t>
  </si>
  <si>
    <t>kosten/ jaar excl. btw</t>
  </si>
  <si>
    <t>btw%</t>
  </si>
  <si>
    <t>kosten/ jaar incl. btw</t>
  </si>
  <si>
    <t>Personeelsinzet Eten én Drinken Locatie</t>
  </si>
  <si>
    <t>683500</t>
  </si>
  <si>
    <t>313400</t>
  </si>
  <si>
    <t>591400</t>
  </si>
  <si>
    <t>592800</t>
  </si>
  <si>
    <t>503801</t>
  </si>
  <si>
    <t>503800</t>
  </si>
  <si>
    <t>308900</t>
  </si>
  <si>
    <t>308800</t>
  </si>
  <si>
    <t>301600</t>
  </si>
  <si>
    <t>307200</t>
  </si>
  <si>
    <t>307202</t>
  </si>
  <si>
    <t>304501</t>
  </si>
  <si>
    <t>438900</t>
  </si>
  <si>
    <t>478200</t>
  </si>
  <si>
    <t>319900</t>
  </si>
  <si>
    <t>619902</t>
  </si>
  <si>
    <t>621600</t>
  </si>
  <si>
    <t>642200</t>
  </si>
  <si>
    <t>641202</t>
  </si>
  <si>
    <t>641201</t>
  </si>
  <si>
    <t>561100</t>
  </si>
  <si>
    <t>561602</t>
  </si>
  <si>
    <t>565700</t>
  </si>
  <si>
    <t>561101</t>
  </si>
  <si>
    <t>561601</t>
  </si>
  <si>
    <t>561200</t>
  </si>
  <si>
    <t>561603</t>
  </si>
  <si>
    <t>692101</t>
  </si>
  <si>
    <t>481103</t>
  </si>
  <si>
    <t>481102</t>
  </si>
  <si>
    <t>319700</t>
  </si>
  <si>
    <t>681100</t>
  </si>
  <si>
    <t>681400</t>
  </si>
  <si>
    <t>Adres</t>
  </si>
  <si>
    <t>Woonplaats</t>
  </si>
  <si>
    <t xml:space="preserve">Gemiddelde pandbezetting per dag </t>
  </si>
  <si>
    <t>Bedrijfsrestaurant JA/NEE</t>
  </si>
  <si>
    <t>Bemenste Barista of Thee bar
(dranken gratis)</t>
  </si>
  <si>
    <t>Vaste aanneemsom per locatie</t>
  </si>
  <si>
    <t>excl. btw</t>
  </si>
  <si>
    <t>incl. btw</t>
  </si>
  <si>
    <t>Vaste aanneemsommen locaties</t>
  </si>
  <si>
    <t>Tabblad</t>
  </si>
  <si>
    <t xml:space="preserve">VASTE AANNEEMSOM LOCATIE PER JAAR </t>
  </si>
  <si>
    <t>btw %</t>
  </si>
  <si>
    <t>Totalen</t>
  </si>
  <si>
    <t>Totaal per locatie</t>
  </si>
  <si>
    <t>Totaal aanneemsommern perceel 1 Zuid</t>
  </si>
  <si>
    <t>Let op: Alle gevraagde prijzen zijn prijzen per jaar!</t>
  </si>
  <si>
    <t>Huurprijs per locatie
exclusief btw</t>
  </si>
  <si>
    <t>Totaal kosten automaten Type 1 per jaar
exclusief btw</t>
  </si>
  <si>
    <t>Huur automaat
per stuk/per jaar
exclusief btw</t>
  </si>
  <si>
    <t>Totaal kosten automaten Type 2 per jaar
exclusief btw</t>
  </si>
  <si>
    <t>Totaal kosten waterbars per locatie per jaar
exclusief btw</t>
  </si>
  <si>
    <t>Prijs per onderkast 
exclusief btw</t>
  </si>
  <si>
    <t>Totaal kosten automaten Type 1 + 2 en waterbars
exclusief btw</t>
  </si>
  <si>
    <t>Totaal kosten automaten Type 1 + 2
en waterbars
inclusief btw</t>
  </si>
  <si>
    <t>Piston machine eigendom</t>
  </si>
  <si>
    <t>Drankenvoorzieningen</t>
  </si>
  <si>
    <t>Totalen drankenvoorziening perceel 1 Zuid</t>
  </si>
  <si>
    <t>Totaal inschrijfprijs per jaar:</t>
  </si>
  <si>
    <t>Inschrijfprijs t.b.v. Inschrijfbiljet, 
overnemen op bijlage 3a</t>
  </si>
  <si>
    <t>Watertaps</t>
  </si>
  <si>
    <t xml:space="preserve">Locatie gegevens ten behoeve van aanbesteding Proef de Toekomst </t>
  </si>
  <si>
    <t>Prijs per onderkast 
inclusief btw</t>
  </si>
  <si>
    <t>Aanvullende prijsopgave:</t>
  </si>
  <si>
    <t>Inschrijfprijs</t>
  </si>
  <si>
    <t>Gebouwcode</t>
  </si>
  <si>
    <t>Werkplekken /fwte 2024</t>
  </si>
  <si>
    <t xml:space="preserve"> Perceel 1 Zuid </t>
  </si>
  <si>
    <t>Overzicht perceel 2 Zuid</t>
  </si>
  <si>
    <t>Variabele kosten  per jaar</t>
  </si>
  <si>
    <r>
      <t xml:space="preserve">Kostenopgave omgerekend per 25 consumpties </t>
    </r>
    <r>
      <rPr>
        <b/>
        <i/>
        <sz val="9"/>
        <rFont val="Verdana"/>
        <family val="2"/>
      </rPr>
      <t>excl. btw</t>
    </r>
  </si>
  <si>
    <r>
      <t xml:space="preserve">Variabele kosten per perceel per jaar </t>
    </r>
    <r>
      <rPr>
        <b/>
        <i/>
        <sz val="9"/>
        <rFont val="Verdana"/>
        <family val="2"/>
      </rPr>
      <t>excl. btw</t>
    </r>
  </si>
  <si>
    <t>Warme dranken automaten</t>
  </si>
  <si>
    <t>Totaal zelf in te vullen kostenpost 1
exclusief btw</t>
  </si>
  <si>
    <t>Totaal zelf in te vullen kostenpost 2
exclusief btw</t>
  </si>
  <si>
    <t>Totaal zelf in te vullen kostenpost 1
inclusief btw</t>
  </si>
  <si>
    <t>Totale vaste kosten per jaar 
exclusief btw</t>
  </si>
  <si>
    <t>Totale vaste kosten per jaar 
inclusief btw</t>
  </si>
  <si>
    <r>
      <t xml:space="preserve">Totalen variabele kosten </t>
    </r>
    <r>
      <rPr>
        <b/>
        <i/>
        <sz val="9"/>
        <rFont val="Verdana"/>
        <family val="2"/>
      </rPr>
      <t>per jaar inclusief btw</t>
    </r>
  </si>
  <si>
    <t>Totale kosten drankenvoorzieningen
exclusief  btw</t>
  </si>
  <si>
    <t>Totaal exclusief btw</t>
  </si>
  <si>
    <t>Totaal inclusief btw voor beoordeling</t>
  </si>
  <si>
    <t>Aantal te plaatsen automaten:</t>
  </si>
  <si>
    <t>INVULLEN!
Omschrijving kostenpost 1
 exclusief btw</t>
  </si>
  <si>
    <t>INVULLEN!
Omschrijving  kostenpost 2
exclusief btw</t>
  </si>
  <si>
    <t>INVULLEN!
Omschrijving  kostenpost 3
exclusief btw</t>
  </si>
  <si>
    <t>Totaal zelf in te vullen kostenpost 3
inclusief btw</t>
  </si>
  <si>
    <t>Totaal zelf in te vullen kostenpost 3
exclusief btw</t>
  </si>
  <si>
    <t>* Zelf in te vullen kostenpost 1,2 en 3.
Indien u voor onderhouds- of operationele werkzaamheden kosten m.b.t. drankenautomaten in rekening brengt die niet kunnen worden uitgevoerd door personeel dat wordt benoemd in de locatiekosten (aanneemsom) kunt u die kosten hier benoemen. Ook andere, niet eerder benoemde kosten kunt u hier opvoeren. 
U DIENT IN DE TITEL VAN DE KOLOM EEN OMSCHRIJVING TE GEVEN EN BEKNOPT TOE TE LICHTEN IN EEN FINANCIËLE PARAGRAAF!</t>
  </si>
  <si>
    <r>
      <t xml:space="preserve">De opgave van de variabele kosten moeten gebaseerd zijn op de aantallen en aard van de consumpties zoals opgegeven in de HERZIENE </t>
    </r>
    <r>
      <rPr>
        <b/>
        <sz val="9"/>
        <color theme="1"/>
        <rFont val="Verdana"/>
        <family val="2"/>
      </rPr>
      <t>bijlage 6.</t>
    </r>
    <r>
      <rPr>
        <sz val="9"/>
        <color theme="1"/>
        <rFont val="Verdana"/>
        <family val="2"/>
      </rPr>
      <t xml:space="preserve"> </t>
    </r>
  </si>
  <si>
    <t>prijs per concumptie 
exlusief btw</t>
  </si>
  <si>
    <t>aantal consumpties per jaar per perceel (zie HERZIENE bijlage 6 voor een gedetailleerde verdeling)
INSCHRIJVER DIENT 4.000.000 CONSUMPTIES TE VERDELEN NAAR VERHOUDING VAN HET AANTAL TE PLAATSEN MACHINES TYPE 1 EN TYPE 2.</t>
  </si>
  <si>
    <t>Totaal</t>
  </si>
  <si>
    <t>Thee (30%)</t>
  </si>
  <si>
    <t>CO2 patronen (25%)</t>
  </si>
  <si>
    <t>Smaakmakers (40%)</t>
  </si>
  <si>
    <t>Waterbar 
(met heet water uitgifte)</t>
  </si>
  <si>
    <r>
      <t xml:space="preserve">Kostenopgave OP BASIS VAN HET PERCENTAGE VAN 1.000.000 waterconsumpties  per jaar </t>
    </r>
    <r>
      <rPr>
        <b/>
        <i/>
        <sz val="9"/>
        <rFont val="Verdana"/>
        <family val="2"/>
      </rPr>
      <t>excl. btw</t>
    </r>
  </si>
  <si>
    <t>Kloosterweg 1+1A</t>
  </si>
  <si>
    <t>HRL, Kloosterweg 1+1A</t>
  </si>
  <si>
    <t>Heerlen, Kloosterweg 1+1A</t>
  </si>
  <si>
    <t>Huurprijs
per locatie per jaar
exclusief btw</t>
  </si>
  <si>
    <t>Integrale variabele kosten per concumptie apparaat type 1 (ingrediënten zoals koffie, thee, cacao, melk en suiker, gratis verstrekkingen zoals roerstaafjes, zakjes suiker en cafeïne vrije koffie etc.)</t>
  </si>
  <si>
    <t>Integrale variabele kosten per concumptie apparaat type 2 (ingrediënten zoals koffie, thee, cacao, melk en suiker, gratis verstrekkingen zoals roerstaafjes, zakjes suiker en cafeïne vrije koffie etc.)</t>
  </si>
  <si>
    <t>Totale kosten drankenvoorzieningen
inclusief btw 
voor beoordeling 
(wordt overgenomen in tabblad inschrijfprijs)</t>
  </si>
  <si>
    <t>RO-plein/HUB</t>
  </si>
  <si>
    <t xml:space="preserve">JA </t>
  </si>
  <si>
    <t>Voor het vaststellen van de integrale variabele kosten per consumptie is een aantal van 4 miljoen consumpties per perceel uit warme dranken automaten als uitgangspunt genomen en 1 miljoen waterdranken uit waterbars. De werkelijke kosten (aantal consumpties vermenigvuldigd met integrale variabele kosten per consumptie) kunnen op nacalculatie gefactureerd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</si>
</sst>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"/>
    <numFmt numFmtId="166" formatCode="#,##0.00_ ;\-#,##0.00\ "/>
    <numFmt numFmtId="167" formatCode="_-[$€-2]\ * #,##0.00_-;_-[$€-2]\ * #,##0.00\-;_-[$€-2]\ 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Trebuchet MS"/>
      <family val="2"/>
    </font>
    <font>
      <sz val="10"/>
      <name val="Trebuchet MS"/>
      <family val="2"/>
    </font>
    <font>
      <i/>
      <sz val="10"/>
      <name val="Trebuchet MS"/>
      <family val="2"/>
    </font>
    <font>
      <i/>
      <sz val="10"/>
      <color rgb="FFFF0000"/>
      <name val="Trebuchet MS"/>
      <family val="2"/>
    </font>
    <font>
      <b/>
      <sz val="10"/>
      <color theme="3"/>
      <name val="Trebuchet MS"/>
      <family val="2"/>
    </font>
    <font>
      <b/>
      <sz val="11"/>
      <color indexed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u/>
      <sz val="11"/>
      <color indexed="12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9"/>
      <name val="Verdana"/>
      <family val="2"/>
    </font>
    <font>
      <sz val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3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165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/>
    </xf>
    <xf numFmtId="16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0" fontId="4" fillId="7" borderId="4" xfId="0" applyFont="1" applyFill="1" applyBorder="1"/>
    <xf numFmtId="164" fontId="4" fillId="7" borderId="4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right"/>
    </xf>
    <xf numFmtId="0" fontId="10" fillId="0" borderId="11" xfId="0" applyFont="1" applyBorder="1"/>
    <xf numFmtId="0" fontId="13" fillId="9" borderId="9" xfId="0" applyFont="1" applyFill="1" applyBorder="1"/>
    <xf numFmtId="0" fontId="13" fillId="9" borderId="4" xfId="0" applyFont="1" applyFill="1" applyBorder="1" applyAlignment="1">
      <alignment wrapText="1"/>
    </xf>
    <xf numFmtId="166" fontId="13" fillId="9" borderId="4" xfId="2" applyNumberFormat="1" applyFont="1" applyFill="1" applyBorder="1" applyAlignment="1">
      <alignment wrapText="1"/>
    </xf>
    <xf numFmtId="167" fontId="13" fillId="9" borderId="4" xfId="0" applyNumberFormat="1" applyFont="1" applyFill="1" applyBorder="1" applyAlignment="1">
      <alignment wrapText="1"/>
    </xf>
    <xf numFmtId="167" fontId="13" fillId="9" borderId="4" xfId="0" applyNumberFormat="1" applyFont="1" applyFill="1" applyBorder="1" applyAlignment="1">
      <alignment horizontal="center" wrapText="1"/>
    </xf>
    <xf numFmtId="9" fontId="13" fillId="9" borderId="1" xfId="3" applyFont="1" applyFill="1" applyBorder="1" applyAlignment="1">
      <alignment horizontal="center" wrapText="1"/>
    </xf>
    <xf numFmtId="167" fontId="13" fillId="9" borderId="10" xfId="0" applyNumberFormat="1" applyFont="1" applyFill="1" applyBorder="1" applyAlignment="1">
      <alignment horizontal="center" wrapText="1"/>
    </xf>
    <xf numFmtId="0" fontId="14" fillId="10" borderId="9" xfId="0" applyFont="1" applyFill="1" applyBorder="1" applyProtection="1">
      <protection locked="0"/>
    </xf>
    <xf numFmtId="0" fontId="13" fillId="10" borderId="4" xfId="0" applyFont="1" applyFill="1" applyBorder="1" applyProtection="1">
      <protection locked="0"/>
    </xf>
    <xf numFmtId="166" fontId="13" fillId="10" borderId="4" xfId="2" applyNumberFormat="1" applyFont="1" applyFill="1" applyBorder="1" applyProtection="1">
      <protection locked="0"/>
    </xf>
    <xf numFmtId="167" fontId="13" fillId="10" borderId="4" xfId="0" applyNumberFormat="1" applyFont="1" applyFill="1" applyBorder="1" applyProtection="1">
      <protection locked="0"/>
    </xf>
    <xf numFmtId="0" fontId="13" fillId="8" borderId="4" xfId="0" applyFont="1" applyFill="1" applyBorder="1"/>
    <xf numFmtId="43" fontId="13" fillId="11" borderId="4" xfId="2" applyFont="1" applyFill="1" applyBorder="1"/>
    <xf numFmtId="167" fontId="13" fillId="11" borderId="4" xfId="0" applyNumberFormat="1" applyFont="1" applyFill="1" applyBorder="1"/>
    <xf numFmtId="9" fontId="13" fillId="10" borderId="1" xfId="3" applyFont="1" applyFill="1" applyBorder="1" applyProtection="1">
      <protection locked="0"/>
    </xf>
    <xf numFmtId="167" fontId="13" fillId="11" borderId="10" xfId="0" applyNumberFormat="1" applyFont="1" applyFill="1" applyBorder="1"/>
    <xf numFmtId="0" fontId="12" fillId="9" borderId="18" xfId="0" applyFont="1" applyFill="1" applyBorder="1"/>
    <xf numFmtId="0" fontId="12" fillId="9" borderId="19" xfId="0" applyFont="1" applyFill="1" applyBorder="1"/>
    <xf numFmtId="166" fontId="12" fillId="9" borderId="19" xfId="2" applyNumberFormat="1" applyFont="1" applyFill="1" applyBorder="1"/>
    <xf numFmtId="167" fontId="12" fillId="9" borderId="19" xfId="0" applyNumberFormat="1" applyFont="1" applyFill="1" applyBorder="1"/>
    <xf numFmtId="43" fontId="12" fillId="11" borderId="19" xfId="2" applyFont="1" applyFill="1" applyBorder="1"/>
    <xf numFmtId="167" fontId="12" fillId="11" borderId="19" xfId="0" applyNumberFormat="1" applyFont="1" applyFill="1" applyBorder="1"/>
    <xf numFmtId="9" fontId="12" fillId="11" borderId="20" xfId="3" applyFont="1" applyFill="1" applyBorder="1"/>
    <xf numFmtId="167" fontId="12" fillId="11" borderId="21" xfId="0" applyNumberFormat="1" applyFont="1" applyFill="1" applyBorder="1"/>
    <xf numFmtId="0" fontId="12" fillId="8" borderId="22" xfId="0" applyFont="1" applyFill="1" applyBorder="1"/>
    <xf numFmtId="0" fontId="12" fillId="8" borderId="23" xfId="0" applyFont="1" applyFill="1" applyBorder="1"/>
    <xf numFmtId="166" fontId="12" fillId="8" borderId="23" xfId="2" applyNumberFormat="1" applyFont="1" applyFill="1" applyBorder="1"/>
    <xf numFmtId="167" fontId="12" fillId="8" borderId="23" xfId="0" applyNumberFormat="1" applyFont="1" applyFill="1" applyBorder="1"/>
    <xf numFmtId="9" fontId="12" fillId="8" borderId="24" xfId="3" applyFont="1" applyFill="1" applyBorder="1"/>
    <xf numFmtId="167" fontId="12" fillId="8" borderId="25" xfId="0" applyNumberFormat="1" applyFont="1" applyFill="1" applyBorder="1"/>
    <xf numFmtId="167" fontId="13" fillId="10" borderId="3" xfId="0" applyNumberFormat="1" applyFont="1" applyFill="1" applyBorder="1" applyProtection="1">
      <protection locked="0"/>
    </xf>
    <xf numFmtId="0" fontId="12" fillId="8" borderId="28" xfId="0" applyFont="1" applyFill="1" applyBorder="1"/>
    <xf numFmtId="0" fontId="12" fillId="8" borderId="24" xfId="0" applyFont="1" applyFill="1" applyBorder="1"/>
    <xf numFmtId="166" fontId="12" fillId="8" borderId="6" xfId="2" applyNumberFormat="1" applyFont="1" applyFill="1" applyBorder="1"/>
    <xf numFmtId="167" fontId="12" fillId="8" borderId="6" xfId="0" applyNumberFormat="1" applyFont="1" applyFill="1" applyBorder="1"/>
    <xf numFmtId="0" fontId="12" fillId="8" borderId="6" xfId="0" applyFont="1" applyFill="1" applyBorder="1"/>
    <xf numFmtId="0" fontId="12" fillId="8" borderId="29" xfId="0" applyFont="1" applyFill="1" applyBorder="1"/>
    <xf numFmtId="167" fontId="12" fillId="8" borderId="29" xfId="0" applyNumberFormat="1" applyFont="1" applyFill="1" applyBorder="1"/>
    <xf numFmtId="0" fontId="13" fillId="9" borderId="30" xfId="0" applyFont="1" applyFill="1" applyBorder="1"/>
    <xf numFmtId="0" fontId="13" fillId="9" borderId="24" xfId="0" applyFont="1" applyFill="1" applyBorder="1" applyProtection="1">
      <protection locked="0"/>
    </xf>
    <xf numFmtId="166" fontId="13" fillId="9" borderId="6" xfId="2" applyNumberFormat="1" applyFont="1" applyFill="1" applyBorder="1" applyProtection="1">
      <protection locked="0"/>
    </xf>
    <xf numFmtId="167" fontId="13" fillId="9" borderId="6" xfId="0" applyNumberFormat="1" applyFont="1" applyFill="1" applyBorder="1" applyProtection="1">
      <protection locked="0"/>
    </xf>
    <xf numFmtId="0" fontId="13" fillId="9" borderId="6" xfId="0" applyFont="1" applyFill="1" applyBorder="1" applyProtection="1">
      <protection locked="0"/>
    </xf>
    <xf numFmtId="0" fontId="13" fillId="9" borderId="29" xfId="0" applyFont="1" applyFill="1" applyBorder="1" applyProtection="1">
      <protection locked="0"/>
    </xf>
    <xf numFmtId="167" fontId="13" fillId="9" borderId="3" xfId="0" applyNumberFormat="1" applyFont="1" applyFill="1" applyBorder="1" applyAlignment="1">
      <alignment horizontal="center" wrapText="1"/>
    </xf>
    <xf numFmtId="0" fontId="14" fillId="10" borderId="30" xfId="0" applyFont="1" applyFill="1" applyBorder="1" applyProtection="1">
      <protection locked="0"/>
    </xf>
    <xf numFmtId="0" fontId="13" fillId="14" borderId="1" xfId="0" applyFont="1" applyFill="1" applyBorder="1" applyProtection="1">
      <protection locked="0"/>
    </xf>
    <xf numFmtId="166" fontId="13" fillId="14" borderId="2" xfId="2" applyNumberFormat="1" applyFont="1" applyFill="1" applyBorder="1" applyProtection="1">
      <protection locked="0"/>
    </xf>
    <xf numFmtId="167" fontId="13" fillId="14" borderId="2" xfId="0" applyNumberFormat="1" applyFont="1" applyFill="1" applyBorder="1" applyProtection="1">
      <protection locked="0"/>
    </xf>
    <xf numFmtId="0" fontId="13" fillId="14" borderId="2" xfId="0" applyFont="1" applyFill="1" applyBorder="1" applyProtection="1">
      <protection locked="0"/>
    </xf>
    <xf numFmtId="0" fontId="13" fillId="14" borderId="3" xfId="0" applyFont="1" applyFill="1" applyBorder="1" applyProtection="1">
      <protection locked="0"/>
    </xf>
    <xf numFmtId="0" fontId="14" fillId="10" borderId="31" xfId="0" applyFont="1" applyFill="1" applyBorder="1" applyProtection="1">
      <protection locked="0"/>
    </xf>
    <xf numFmtId="0" fontId="13" fillId="14" borderId="8" xfId="0" applyFont="1" applyFill="1" applyBorder="1" applyProtection="1">
      <protection locked="0"/>
    </xf>
    <xf numFmtId="166" fontId="13" fillId="14" borderId="32" xfId="2" applyNumberFormat="1" applyFont="1" applyFill="1" applyBorder="1" applyProtection="1">
      <protection locked="0"/>
    </xf>
    <xf numFmtId="167" fontId="13" fillId="14" borderId="32" xfId="0" applyNumberFormat="1" applyFont="1" applyFill="1" applyBorder="1" applyProtection="1">
      <protection locked="0"/>
    </xf>
    <xf numFmtId="0" fontId="13" fillId="14" borderId="32" xfId="0" applyFont="1" applyFill="1" applyBorder="1" applyProtection="1">
      <protection locked="0"/>
    </xf>
    <xf numFmtId="0" fontId="13" fillId="14" borderId="33" xfId="0" applyFont="1" applyFill="1" applyBorder="1" applyProtection="1">
      <protection locked="0"/>
    </xf>
    <xf numFmtId="167" fontId="13" fillId="10" borderId="33" xfId="0" applyNumberFormat="1" applyFont="1" applyFill="1" applyBorder="1" applyProtection="1">
      <protection locked="0"/>
    </xf>
    <xf numFmtId="9" fontId="13" fillId="10" borderId="8" xfId="3" applyFont="1" applyFill="1" applyBorder="1" applyProtection="1">
      <protection locked="0"/>
    </xf>
    <xf numFmtId="0" fontId="12" fillId="9" borderId="34" xfId="0" applyFont="1" applyFill="1" applyBorder="1"/>
    <xf numFmtId="0" fontId="12" fillId="14" borderId="20" xfId="0" applyFont="1" applyFill="1" applyBorder="1"/>
    <xf numFmtId="166" fontId="12" fillId="14" borderId="26" xfId="2" applyNumberFormat="1" applyFont="1" applyFill="1" applyBorder="1"/>
    <xf numFmtId="167" fontId="12" fillId="14" borderId="26" xfId="0" applyNumberFormat="1" applyFont="1" applyFill="1" applyBorder="1"/>
    <xf numFmtId="0" fontId="12" fillId="14" borderId="26" xfId="0" applyFont="1" applyFill="1" applyBorder="1"/>
    <xf numFmtId="0" fontId="12" fillId="14" borderId="27" xfId="0" applyFont="1" applyFill="1" applyBorder="1"/>
    <xf numFmtId="167" fontId="12" fillId="11" borderId="27" xfId="0" applyNumberFormat="1" applyFont="1" applyFill="1" applyBorder="1"/>
    <xf numFmtId="9" fontId="12" fillId="11" borderId="21" xfId="3" applyFont="1" applyFill="1" applyBorder="1"/>
    <xf numFmtId="167" fontId="12" fillId="11" borderId="35" xfId="0" applyNumberFormat="1" applyFont="1" applyFill="1" applyBorder="1"/>
    <xf numFmtId="0" fontId="12" fillId="8" borderId="36" xfId="0" applyFont="1" applyFill="1" applyBorder="1"/>
    <xf numFmtId="0" fontId="12" fillId="8" borderId="0" xfId="0" applyFont="1" applyFill="1"/>
    <xf numFmtId="166" fontId="12" fillId="8" borderId="0" xfId="2" applyNumberFormat="1" applyFont="1" applyFill="1" applyBorder="1"/>
    <xf numFmtId="167" fontId="12" fillId="8" borderId="0" xfId="0" applyNumberFormat="1" applyFont="1" applyFill="1"/>
    <xf numFmtId="167" fontId="12" fillId="15" borderId="37" xfId="0" applyNumberFormat="1" applyFont="1" applyFill="1" applyBorder="1"/>
    <xf numFmtId="9" fontId="12" fillId="8" borderId="37" xfId="3" applyFont="1" applyFill="1" applyBorder="1"/>
    <xf numFmtId="167" fontId="12" fillId="15" borderId="38" xfId="0" applyNumberFormat="1" applyFont="1" applyFill="1" applyBorder="1"/>
    <xf numFmtId="0" fontId="12" fillId="8" borderId="12" xfId="0" applyFont="1" applyFill="1" applyBorder="1"/>
    <xf numFmtId="0" fontId="12" fillId="8" borderId="13" xfId="0" applyFont="1" applyFill="1" applyBorder="1"/>
    <xf numFmtId="166" fontId="12" fillId="8" borderId="13" xfId="2" applyNumberFormat="1" applyFont="1" applyFill="1" applyBorder="1"/>
    <xf numFmtId="167" fontId="12" fillId="8" borderId="13" xfId="0" applyNumberFormat="1" applyFont="1" applyFill="1" applyBorder="1"/>
    <xf numFmtId="9" fontId="12" fillId="8" borderId="13" xfId="3" applyFont="1" applyFill="1" applyBorder="1"/>
    <xf numFmtId="167" fontId="12" fillId="8" borderId="14" xfId="0" applyNumberFormat="1" applyFont="1" applyFill="1" applyBorder="1"/>
    <xf numFmtId="0" fontId="12" fillId="2" borderId="28" xfId="0" applyFont="1" applyFill="1" applyBorder="1"/>
    <xf numFmtId="0" fontId="15" fillId="10" borderId="9" xfId="0" applyFont="1" applyFill="1" applyBorder="1" applyProtection="1">
      <protection locked="0"/>
    </xf>
    <xf numFmtId="0" fontId="14" fillId="10" borderId="39" xfId="0" applyFont="1" applyFill="1" applyBorder="1" applyProtection="1">
      <protection locked="0"/>
    </xf>
    <xf numFmtId="167" fontId="13" fillId="10" borderId="7" xfId="0" applyNumberFormat="1" applyFont="1" applyFill="1" applyBorder="1" applyProtection="1">
      <protection locked="0"/>
    </xf>
    <xf numFmtId="0" fontId="12" fillId="2" borderId="22" xfId="0" applyFont="1" applyFill="1" applyBorder="1"/>
    <xf numFmtId="0" fontId="13" fillId="9" borderId="1" xfId="0" applyFont="1" applyFill="1" applyBorder="1" applyProtection="1">
      <protection locked="0"/>
    </xf>
    <xf numFmtId="166" fontId="13" fillId="9" borderId="2" xfId="2" applyNumberFormat="1" applyFont="1" applyFill="1" applyBorder="1" applyProtection="1">
      <protection locked="0"/>
    </xf>
    <xf numFmtId="167" fontId="13" fillId="9" borderId="2" xfId="0" applyNumberFormat="1" applyFont="1" applyFill="1" applyBorder="1" applyProtection="1">
      <protection locked="0"/>
    </xf>
    <xf numFmtId="0" fontId="13" fillId="9" borderId="2" xfId="0" applyFont="1" applyFill="1" applyBorder="1" applyProtection="1">
      <protection locked="0"/>
    </xf>
    <xf numFmtId="0" fontId="13" fillId="9" borderId="3" xfId="0" applyFont="1" applyFill="1" applyBorder="1" applyProtection="1">
      <protection locked="0"/>
    </xf>
    <xf numFmtId="0" fontId="13" fillId="14" borderId="24" xfId="0" applyFont="1" applyFill="1" applyBorder="1" applyProtection="1">
      <protection locked="0"/>
    </xf>
    <xf numFmtId="166" fontId="13" fillId="14" borderId="6" xfId="2" applyNumberFormat="1" applyFont="1" applyFill="1" applyBorder="1" applyProtection="1">
      <protection locked="0"/>
    </xf>
    <xf numFmtId="167" fontId="13" fillId="14" borderId="6" xfId="0" applyNumberFormat="1" applyFont="1" applyFill="1" applyBorder="1" applyProtection="1">
      <protection locked="0"/>
    </xf>
    <xf numFmtId="0" fontId="13" fillId="14" borderId="6" xfId="0" applyFont="1" applyFill="1" applyBorder="1" applyProtection="1">
      <protection locked="0"/>
    </xf>
    <xf numFmtId="0" fontId="13" fillId="14" borderId="29" xfId="0" applyFont="1" applyFill="1" applyBorder="1" applyProtection="1">
      <protection locked="0"/>
    </xf>
    <xf numFmtId="0" fontId="12" fillId="8" borderId="40" xfId="0" applyFont="1" applyFill="1" applyBorder="1"/>
    <xf numFmtId="0" fontId="13" fillId="8" borderId="41" xfId="0" applyFont="1" applyFill="1" applyBorder="1"/>
    <xf numFmtId="166" fontId="13" fillId="8" borderId="41" xfId="2" applyNumberFormat="1" applyFont="1" applyFill="1" applyBorder="1"/>
    <xf numFmtId="167" fontId="13" fillId="8" borderId="41" xfId="0" applyNumberFormat="1" applyFont="1" applyFill="1" applyBorder="1"/>
    <xf numFmtId="9" fontId="13" fillId="8" borderId="37" xfId="3" applyFont="1" applyFill="1" applyBorder="1"/>
    <xf numFmtId="167" fontId="12" fillId="15" borderId="42" xfId="0" applyNumberFormat="1" applyFont="1" applyFill="1" applyBorder="1"/>
    <xf numFmtId="0" fontId="13" fillId="8" borderId="12" xfId="0" applyFont="1" applyFill="1" applyBorder="1"/>
    <xf numFmtId="0" fontId="13" fillId="8" borderId="13" xfId="0" applyFont="1" applyFill="1" applyBorder="1"/>
    <xf numFmtId="166" fontId="13" fillId="8" borderId="13" xfId="2" applyNumberFormat="1" applyFont="1" applyFill="1" applyBorder="1"/>
    <xf numFmtId="167" fontId="13" fillId="8" borderId="13" xfId="0" applyNumberFormat="1" applyFont="1" applyFill="1" applyBorder="1"/>
    <xf numFmtId="9" fontId="13" fillId="8" borderId="13" xfId="3" applyFont="1" applyFill="1" applyBorder="1"/>
    <xf numFmtId="167" fontId="16" fillId="15" borderId="12" xfId="0" applyNumberFormat="1" applyFont="1" applyFill="1" applyBorder="1" applyAlignment="1">
      <alignment vertical="center" wrapText="1"/>
    </xf>
    <xf numFmtId="167" fontId="12" fillId="15" borderId="14" xfId="0" applyNumberFormat="1" applyFont="1" applyFill="1" applyBorder="1" applyAlignment="1">
      <alignment vertical="center" wrapText="1"/>
    </xf>
    <xf numFmtId="49" fontId="4" fillId="7" borderId="4" xfId="0" applyNumberFormat="1" applyFont="1" applyFill="1" applyBorder="1" applyAlignment="1">
      <alignment horizontal="center"/>
    </xf>
    <xf numFmtId="0" fontId="11" fillId="0" borderId="12" xfId="0" applyFont="1" applyBorder="1"/>
    <xf numFmtId="0" fontId="17" fillId="0" borderId="12" xfId="0" applyFont="1" applyBorder="1"/>
    <xf numFmtId="0" fontId="18" fillId="0" borderId="23" xfId="0" applyFont="1" applyBorder="1"/>
    <xf numFmtId="0" fontId="18" fillId="0" borderId="4" xfId="0" applyFont="1" applyBorder="1"/>
    <xf numFmtId="0" fontId="18" fillId="0" borderId="4" xfId="0" applyFont="1" applyBorder="1" applyAlignment="1">
      <alignment wrapText="1"/>
    </xf>
    <xf numFmtId="0" fontId="18" fillId="0" borderId="12" xfId="0" applyFont="1" applyBorder="1"/>
    <xf numFmtId="0" fontId="18" fillId="0" borderId="14" xfId="0" applyFont="1" applyBorder="1"/>
    <xf numFmtId="0" fontId="11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0" fillId="0" borderId="4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9" xfId="0" applyBorder="1"/>
    <xf numFmtId="0" fontId="0" fillId="0" borderId="1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49" fontId="21" fillId="0" borderId="4" xfId="4" applyNumberFormat="1" applyFont="1" applyBorder="1"/>
    <xf numFmtId="0" fontId="2" fillId="0" borderId="4" xfId="0" applyFont="1" applyBorder="1"/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22" fillId="0" borderId="0" xfId="0" applyFont="1"/>
    <xf numFmtId="0" fontId="24" fillId="18" borderId="55" xfId="0" applyFont="1" applyFill="1" applyBorder="1" applyAlignment="1">
      <alignment horizontal="right" vertical="center"/>
    </xf>
    <xf numFmtId="0" fontId="6" fillId="0" borderId="6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4" fontId="26" fillId="2" borderId="0" xfId="1" applyFont="1" applyFill="1" applyBorder="1"/>
    <xf numFmtId="44" fontId="0" fillId="0" borderId="0" xfId="1" applyFont="1" applyBorder="1"/>
    <xf numFmtId="0" fontId="26" fillId="20" borderId="59" xfId="0" applyFont="1" applyFill="1" applyBorder="1" applyAlignment="1">
      <alignment vertical="center"/>
    </xf>
    <xf numFmtId="0" fontId="0" fillId="0" borderId="56" xfId="0" applyBorder="1"/>
    <xf numFmtId="0" fontId="0" fillId="0" borderId="45" xfId="0" applyBorder="1"/>
    <xf numFmtId="0" fontId="0" fillId="0" borderId="62" xfId="0" applyBorder="1"/>
    <xf numFmtId="44" fontId="0" fillId="21" borderId="4" xfId="1" applyFont="1" applyFill="1" applyBorder="1"/>
    <xf numFmtId="44" fontId="0" fillId="21" borderId="10" xfId="1" applyFont="1" applyFill="1" applyBorder="1"/>
    <xf numFmtId="44" fontId="0" fillId="21" borderId="52" xfId="1" applyFont="1" applyFill="1" applyBorder="1"/>
    <xf numFmtId="44" fontId="0" fillId="21" borderId="53" xfId="1" applyFont="1" applyFill="1" applyBorder="1"/>
    <xf numFmtId="0" fontId="9" fillId="7" borderId="56" xfId="0" applyFont="1" applyFill="1" applyBorder="1" applyAlignment="1">
      <alignment horizontal="left" vertical="center"/>
    </xf>
    <xf numFmtId="0" fontId="9" fillId="7" borderId="57" xfId="0" applyFont="1" applyFill="1" applyBorder="1" applyAlignment="1">
      <alignment horizontal="left" vertical="center"/>
    </xf>
    <xf numFmtId="0" fontId="9" fillId="7" borderId="58" xfId="0" applyFont="1" applyFill="1" applyBorder="1" applyAlignment="1">
      <alignment horizontal="left" vertical="center"/>
    </xf>
    <xf numFmtId="0" fontId="9" fillId="7" borderId="36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38" xfId="0" applyFont="1" applyFill="1" applyBorder="1" applyAlignment="1">
      <alignment horizontal="left" vertical="center"/>
    </xf>
    <xf numFmtId="0" fontId="9" fillId="7" borderId="40" xfId="0" applyFont="1" applyFill="1" applyBorder="1" applyAlignment="1">
      <alignment horizontal="left" vertical="center"/>
    </xf>
    <xf numFmtId="0" fontId="9" fillId="7" borderId="41" xfId="0" applyFont="1" applyFill="1" applyBorder="1" applyAlignment="1">
      <alignment horizontal="left" vertical="center"/>
    </xf>
    <xf numFmtId="0" fontId="9" fillId="7" borderId="42" xfId="0" applyFont="1" applyFill="1" applyBorder="1" applyAlignment="1">
      <alignment horizontal="left" vertical="center"/>
    </xf>
    <xf numFmtId="0" fontId="11" fillId="21" borderId="4" xfId="0" applyFont="1" applyFill="1" applyBorder="1" applyAlignment="1">
      <alignment vertical="center"/>
    </xf>
    <xf numFmtId="44" fontId="25" fillId="0" borderId="4" xfId="1" applyFont="1" applyBorder="1"/>
    <xf numFmtId="44" fontId="25" fillId="0" borderId="10" xfId="0" applyNumberFormat="1" applyFont="1" applyBorder="1"/>
    <xf numFmtId="44" fontId="25" fillId="0" borderId="9" xfId="0" applyNumberFormat="1" applyFont="1" applyBorder="1"/>
    <xf numFmtId="9" fontId="25" fillId="0" borderId="4" xfId="3" applyFont="1" applyBorder="1"/>
    <xf numFmtId="44" fontId="25" fillId="0" borderId="60" xfId="0" applyNumberFormat="1" applyFont="1" applyBorder="1"/>
    <xf numFmtId="0" fontId="4" fillId="2" borderId="0" xfId="0" applyFont="1" applyFill="1" applyAlignment="1">
      <alignment horizontal="right"/>
    </xf>
    <xf numFmtId="167" fontId="25" fillId="2" borderId="50" xfId="1" applyNumberFormat="1" applyFont="1" applyFill="1" applyBorder="1" applyAlignment="1">
      <alignment vertical="center"/>
    </xf>
    <xf numFmtId="0" fontId="6" fillId="0" borderId="55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167" fontId="25" fillId="2" borderId="65" xfId="1" applyNumberFormat="1" applyFont="1" applyFill="1" applyBorder="1" applyAlignment="1" applyProtection="1">
      <alignment vertical="center"/>
      <protection locked="0"/>
    </xf>
    <xf numFmtId="0" fontId="4" fillId="7" borderId="61" xfId="0" applyFont="1" applyFill="1" applyBorder="1"/>
    <xf numFmtId="0" fontId="4" fillId="7" borderId="60" xfId="0" applyFont="1" applyFill="1" applyBorder="1"/>
    <xf numFmtId="43" fontId="25" fillId="0" borderId="9" xfId="2" applyFont="1" applyBorder="1"/>
    <xf numFmtId="0" fontId="0" fillId="0" borderId="36" xfId="0" applyBorder="1" applyAlignment="1">
      <alignment vertical="center"/>
    </xf>
    <xf numFmtId="0" fontId="4" fillId="0" borderId="36" xfId="0" applyFont="1" applyBorder="1"/>
    <xf numFmtId="0" fontId="4" fillId="0" borderId="38" xfId="0" applyFont="1" applyBorder="1"/>
    <xf numFmtId="0" fontId="6" fillId="19" borderId="40" xfId="0" applyFont="1" applyFill="1" applyBorder="1" applyAlignment="1">
      <alignment horizontal="center" vertical="center" wrapText="1"/>
    </xf>
    <xf numFmtId="44" fontId="26" fillId="22" borderId="55" xfId="1" applyFont="1" applyFill="1" applyBorder="1" applyAlignment="1">
      <alignment vertical="center"/>
    </xf>
    <xf numFmtId="0" fontId="27" fillId="22" borderId="55" xfId="0" applyFont="1" applyFill="1" applyBorder="1" applyAlignment="1">
      <alignment vertical="center" wrapText="1"/>
    </xf>
    <xf numFmtId="0" fontId="6" fillId="6" borderId="49" xfId="0" applyFont="1" applyFill="1" applyBorder="1" applyAlignment="1">
      <alignment horizontal="center" vertical="center" wrapText="1"/>
    </xf>
    <xf numFmtId="9" fontId="4" fillId="0" borderId="0" xfId="3" applyFont="1" applyBorder="1"/>
    <xf numFmtId="44" fontId="25" fillId="0" borderId="9" xfId="1" applyFont="1" applyBorder="1"/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9" fontId="25" fillId="6" borderId="49" xfId="3" applyFont="1" applyFill="1" applyBorder="1" applyAlignment="1" applyProtection="1">
      <alignment horizontal="center" vertical="center"/>
      <protection locked="0"/>
    </xf>
    <xf numFmtId="9" fontId="25" fillId="6" borderId="4" xfId="3" applyFont="1" applyFill="1" applyBorder="1" applyAlignment="1" applyProtection="1">
      <alignment horizontal="center" vertical="center"/>
      <protection locked="0"/>
    </xf>
    <xf numFmtId="0" fontId="6" fillId="19" borderId="3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43" xfId="0" applyFont="1" applyFill="1" applyBorder="1" applyAlignment="1" applyProtection="1">
      <alignment horizontal="center" vertical="center" wrapText="1"/>
      <protection locked="0"/>
    </xf>
    <xf numFmtId="0" fontId="4" fillId="7" borderId="7" xfId="0" applyFont="1" applyFill="1" applyBorder="1" applyAlignment="1">
      <alignment horizontal="right"/>
    </xf>
    <xf numFmtId="0" fontId="4" fillId="7" borderId="7" xfId="0" applyFont="1" applyFill="1" applyBorder="1"/>
    <xf numFmtId="0" fontId="4" fillId="7" borderId="7" xfId="0" applyFont="1" applyFill="1" applyBorder="1" applyAlignment="1">
      <alignment horizontal="center"/>
    </xf>
    <xf numFmtId="167" fontId="25" fillId="6" borderId="65" xfId="1" applyNumberFormat="1" applyFont="1" applyFill="1" applyBorder="1" applyAlignment="1" applyProtection="1">
      <alignment vertical="center"/>
      <protection locked="0"/>
    </xf>
    <xf numFmtId="167" fontId="25" fillId="6" borderId="3" xfId="1" applyNumberFormat="1" applyFont="1" applyFill="1" applyBorder="1" applyAlignment="1" applyProtection="1">
      <alignment vertical="center"/>
      <protection locked="0"/>
    </xf>
    <xf numFmtId="0" fontId="6" fillId="0" borderId="62" xfId="0" applyFont="1" applyBorder="1" applyAlignment="1">
      <alignment horizontal="center" vertical="center" wrapText="1"/>
    </xf>
    <xf numFmtId="167" fontId="25" fillId="6" borderId="63" xfId="1" applyNumberFormat="1" applyFont="1" applyFill="1" applyBorder="1" applyAlignment="1" applyProtection="1">
      <alignment vertical="center"/>
      <protection locked="0"/>
    </xf>
    <xf numFmtId="9" fontId="25" fillId="6" borderId="66" xfId="3" applyFont="1" applyFill="1" applyBorder="1" applyAlignment="1" applyProtection="1">
      <alignment horizontal="center" vertical="center"/>
      <protection locked="0"/>
    </xf>
    <xf numFmtId="167" fontId="25" fillId="2" borderId="64" xfId="1" applyNumberFormat="1" applyFont="1" applyFill="1" applyBorder="1" applyAlignment="1">
      <alignment vertical="center"/>
    </xf>
    <xf numFmtId="0" fontId="4" fillId="0" borderId="36" xfId="0" applyFont="1" applyBorder="1" applyAlignment="1">
      <alignment wrapText="1"/>
    </xf>
    <xf numFmtId="0" fontId="23" fillId="2" borderId="7" xfId="0" applyFont="1" applyFill="1" applyBorder="1" applyAlignment="1">
      <alignment horizontal="left" vertical="center"/>
    </xf>
    <xf numFmtId="0" fontId="13" fillId="12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2" fillId="13" borderId="20" xfId="0" applyFont="1" applyFill="1" applyBorder="1"/>
    <xf numFmtId="0" fontId="12" fillId="13" borderId="26" xfId="0" applyFont="1" applyFill="1" applyBorder="1"/>
    <xf numFmtId="0" fontId="12" fillId="13" borderId="27" xfId="0" applyFont="1" applyFill="1" applyBorder="1"/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12" fillId="16" borderId="12" xfId="0" applyFont="1" applyFill="1" applyBorder="1"/>
    <xf numFmtId="0" fontId="0" fillId="0" borderId="13" xfId="0" applyBorder="1"/>
    <xf numFmtId="0" fontId="0" fillId="0" borderId="43" xfId="0" applyBorder="1"/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2" fillId="8" borderId="15" xfId="0" applyFont="1" applyFill="1" applyBorder="1" applyAlignment="1">
      <alignment horizontal="left"/>
    </xf>
    <xf numFmtId="0" fontId="12" fillId="8" borderId="16" xfId="0" applyFont="1" applyFill="1" applyBorder="1" applyAlignment="1">
      <alignment horizontal="left"/>
    </xf>
    <xf numFmtId="0" fontId="12" fillId="8" borderId="17" xfId="0" applyFont="1" applyFill="1" applyBorder="1" applyAlignment="1">
      <alignment horizontal="left"/>
    </xf>
    <xf numFmtId="0" fontId="17" fillId="0" borderId="1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23" fillId="18" borderId="12" xfId="0" applyFont="1" applyFill="1" applyBorder="1" applyAlignment="1">
      <alignment horizontal="left" vertical="center"/>
    </xf>
    <xf numFmtId="0" fontId="23" fillId="18" borderId="13" xfId="0" applyFont="1" applyFill="1" applyBorder="1" applyAlignment="1">
      <alignment horizontal="left" vertical="center"/>
    </xf>
    <xf numFmtId="0" fontId="23" fillId="18" borderId="14" xfId="0" applyFont="1" applyFill="1" applyBorder="1" applyAlignment="1">
      <alignment horizontal="left" vertical="center"/>
    </xf>
    <xf numFmtId="0" fontId="6" fillId="19" borderId="56" xfId="0" applyFont="1" applyFill="1" applyBorder="1" applyAlignment="1">
      <alignment horizontal="center" vertical="center"/>
    </xf>
    <xf numFmtId="0" fontId="6" fillId="19" borderId="57" xfId="0" applyFont="1" applyFill="1" applyBorder="1" applyAlignment="1">
      <alignment horizontal="center" vertical="center"/>
    </xf>
    <xf numFmtId="0" fontId="6" fillId="19" borderId="58" xfId="0" applyFont="1" applyFill="1" applyBorder="1" applyAlignment="1">
      <alignment horizontal="center" vertical="center"/>
    </xf>
    <xf numFmtId="0" fontId="6" fillId="19" borderId="40" xfId="0" applyFont="1" applyFill="1" applyBorder="1" applyAlignment="1">
      <alignment horizontal="center" vertical="center"/>
    </xf>
    <xf numFmtId="0" fontId="6" fillId="19" borderId="41" xfId="0" applyFont="1" applyFill="1" applyBorder="1" applyAlignment="1">
      <alignment horizontal="center" vertical="center"/>
    </xf>
    <xf numFmtId="0" fontId="6" fillId="19" borderId="42" xfId="0" applyFont="1" applyFill="1" applyBorder="1" applyAlignment="1">
      <alignment horizontal="center" vertical="center"/>
    </xf>
    <xf numFmtId="44" fontId="4" fillId="19" borderId="59" xfId="1" applyFont="1" applyFill="1" applyBorder="1" applyAlignment="1">
      <alignment horizontal="center" vertical="center"/>
    </xf>
    <xf numFmtId="44" fontId="4" fillId="19" borderId="37" xfId="1" applyFont="1" applyFill="1" applyBorder="1" applyAlignment="1">
      <alignment horizontal="center" vertical="center"/>
    </xf>
    <xf numFmtId="0" fontId="4" fillId="19" borderId="59" xfId="0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vertical="center"/>
    </xf>
    <xf numFmtId="44" fontId="4" fillId="0" borderId="59" xfId="1" applyFont="1" applyFill="1" applyBorder="1" applyAlignment="1">
      <alignment horizontal="center" vertical="center"/>
    </xf>
    <xf numFmtId="44" fontId="4" fillId="0" borderId="37" xfId="1" applyFont="1" applyFill="1" applyBorder="1" applyAlignment="1">
      <alignment horizontal="center" vertical="center"/>
    </xf>
    <xf numFmtId="44" fontId="4" fillId="22" borderId="58" xfId="1" applyFont="1" applyFill="1" applyBorder="1" applyAlignment="1">
      <alignment horizontal="center" vertical="center"/>
    </xf>
    <xf numFmtId="44" fontId="4" fillId="22" borderId="42" xfId="1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32" xfId="0" applyFont="1" applyFill="1" applyBorder="1" applyAlignment="1" applyProtection="1">
      <alignment horizontal="center" vertical="center" wrapText="1"/>
      <protection locked="0"/>
    </xf>
    <xf numFmtId="0" fontId="7" fillId="4" borderId="33" xfId="0" applyFont="1" applyFill="1" applyBorder="1" applyAlignment="1" applyProtection="1">
      <alignment horizontal="center" vertical="center" wrapText="1"/>
      <protection locked="0"/>
    </xf>
    <xf numFmtId="0" fontId="7" fillId="5" borderId="54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wrapText="1"/>
    </xf>
    <xf numFmtId="0" fontId="22" fillId="17" borderId="0" xfId="0" applyFont="1" applyFill="1" applyAlignment="1">
      <alignment horizontal="center"/>
    </xf>
    <xf numFmtId="0" fontId="6" fillId="19" borderId="56" xfId="0" applyFont="1" applyFill="1" applyBorder="1" applyAlignment="1">
      <alignment horizontal="center" vertical="center" wrapText="1"/>
    </xf>
    <xf numFmtId="0" fontId="6" fillId="19" borderId="57" xfId="0" applyFont="1" applyFill="1" applyBorder="1" applyAlignment="1">
      <alignment horizontal="center" vertical="center" wrapText="1"/>
    </xf>
    <xf numFmtId="0" fontId="6" fillId="19" borderId="40" xfId="0" applyFont="1" applyFill="1" applyBorder="1" applyAlignment="1">
      <alignment horizontal="center" vertical="center" wrapText="1"/>
    </xf>
    <xf numFmtId="0" fontId="6" fillId="19" borderId="41" xfId="0" applyFont="1" applyFill="1" applyBorder="1" applyAlignment="1">
      <alignment horizontal="center" vertical="center" wrapText="1"/>
    </xf>
    <xf numFmtId="44" fontId="9" fillId="23" borderId="56" xfId="1" applyFont="1" applyFill="1" applyBorder="1" applyAlignment="1">
      <alignment horizontal="center" vertical="center"/>
    </xf>
    <xf numFmtId="44" fontId="9" fillId="23" borderId="58" xfId="1" applyFont="1" applyFill="1" applyBorder="1" applyAlignment="1">
      <alignment horizontal="center" vertical="center"/>
    </xf>
    <xf numFmtId="44" fontId="9" fillId="23" borderId="40" xfId="1" applyFont="1" applyFill="1" applyBorder="1" applyAlignment="1">
      <alignment horizontal="center" vertical="center"/>
    </xf>
    <xf numFmtId="44" fontId="9" fillId="23" borderId="42" xfId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left" vertical="center"/>
    </xf>
    <xf numFmtId="0" fontId="4" fillId="6" borderId="56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6" fillId="19" borderId="12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36" xfId="0" applyFont="1" applyFill="1" applyBorder="1" applyAlignment="1" applyProtection="1">
      <alignment horizontal="center" wrapText="1"/>
      <protection locked="0"/>
    </xf>
    <xf numFmtId="0" fontId="7" fillId="4" borderId="0" xfId="0" applyFont="1" applyFill="1" applyAlignment="1" applyProtection="1">
      <alignment horizontal="center" wrapText="1"/>
      <protection locked="0"/>
    </xf>
    <xf numFmtId="44" fontId="9" fillId="0" borderId="56" xfId="0" applyNumberFormat="1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44" fontId="4" fillId="0" borderId="59" xfId="0" applyNumberFormat="1" applyFont="1" applyBorder="1" applyAlignment="1">
      <alignment horizontal="center" vertical="center"/>
    </xf>
    <xf numFmtId="44" fontId="4" fillId="0" borderId="37" xfId="0" applyNumberFormat="1" applyFont="1" applyBorder="1" applyAlignment="1">
      <alignment horizontal="center" vertical="center"/>
    </xf>
    <xf numFmtId="44" fontId="4" fillId="22" borderId="59" xfId="1" applyFont="1" applyFill="1" applyBorder="1" applyAlignment="1">
      <alignment horizontal="center" vertical="center"/>
    </xf>
    <xf numFmtId="44" fontId="4" fillId="22" borderId="37" xfId="1" applyFont="1" applyFill="1" applyBorder="1" applyAlignment="1">
      <alignment horizontal="center" vertical="center"/>
    </xf>
    <xf numFmtId="44" fontId="4" fillId="22" borderId="67" xfId="1" applyFont="1" applyFill="1" applyBorder="1" applyAlignment="1">
      <alignment horizontal="center" vertical="center"/>
    </xf>
    <xf numFmtId="167" fontId="6" fillId="19" borderId="59" xfId="0" applyNumberFormat="1" applyFont="1" applyFill="1" applyBorder="1" applyAlignment="1">
      <alignment horizontal="center" vertical="center" wrapText="1"/>
    </xf>
    <xf numFmtId="167" fontId="6" fillId="19" borderId="37" xfId="0" applyNumberFormat="1" applyFont="1" applyFill="1" applyBorder="1" applyAlignment="1">
      <alignment horizontal="center" vertical="center" wrapText="1"/>
    </xf>
    <xf numFmtId="0" fontId="6" fillId="22" borderId="59" xfId="0" applyFont="1" applyFill="1" applyBorder="1" applyAlignment="1">
      <alignment horizontal="center" vertical="center" wrapText="1"/>
    </xf>
    <xf numFmtId="0" fontId="6" fillId="22" borderId="37" xfId="0" applyFont="1" applyFill="1" applyBorder="1" applyAlignment="1">
      <alignment horizontal="center" vertical="center" wrapText="1"/>
    </xf>
    <xf numFmtId="0" fontId="6" fillId="19" borderId="59" xfId="0" applyFont="1" applyFill="1" applyBorder="1" applyAlignment="1">
      <alignment horizontal="center" vertical="center" wrapText="1"/>
    </xf>
    <xf numFmtId="0" fontId="6" fillId="19" borderId="3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left" vertical="center" wrapText="1"/>
    </xf>
    <xf numFmtId="0" fontId="6" fillId="19" borderId="13" xfId="0" applyFont="1" applyFill="1" applyBorder="1" applyAlignment="1">
      <alignment horizontal="left" vertical="center" wrapText="1"/>
    </xf>
    <xf numFmtId="0" fontId="6" fillId="19" borderId="14" xfId="0" applyFont="1" applyFill="1" applyBorder="1" applyAlignment="1">
      <alignment horizontal="left" vertical="center" wrapText="1"/>
    </xf>
    <xf numFmtId="0" fontId="6" fillId="6" borderId="55" xfId="0" applyFont="1" applyFill="1" applyBorder="1" applyAlignment="1">
      <alignment horizontal="center" vertical="center" wrapText="1"/>
    </xf>
    <xf numFmtId="44" fontId="4" fillId="6" borderId="55" xfId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44" fontId="4" fillId="6" borderId="14" xfId="1" applyFont="1" applyFill="1" applyBorder="1" applyAlignment="1">
      <alignment horizontal="center" vertical="center"/>
    </xf>
    <xf numFmtId="167" fontId="25" fillId="2" borderId="14" xfId="1" applyNumberFormat="1" applyFont="1" applyFill="1" applyBorder="1" applyAlignment="1">
      <alignment vertical="center"/>
    </xf>
    <xf numFmtId="167" fontId="25" fillId="2" borderId="12" xfId="1" applyNumberFormat="1" applyFont="1" applyFill="1" applyBorder="1" applyAlignment="1" applyProtection="1">
      <alignment vertical="center"/>
      <protection locked="0"/>
    </xf>
    <xf numFmtId="9" fontId="25" fillId="6" borderId="55" xfId="3" applyFont="1" applyFill="1" applyBorder="1" applyAlignment="1" applyProtection="1">
      <alignment vertical="center"/>
      <protection locked="0"/>
    </xf>
  </cellXfs>
  <cellStyles count="5">
    <cellStyle name="Hyperlink" xfId="4" builtinId="8"/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6FBC-8F16-4365-860D-972A07C2F3D7}">
  <dimension ref="A1:C40"/>
  <sheetViews>
    <sheetView tabSelected="1" workbookViewId="0">
      <selection activeCell="A3" sqref="A3"/>
    </sheetView>
  </sheetViews>
  <sheetFormatPr defaultRowHeight="15" x14ac:dyDescent="0.25"/>
  <cols>
    <col min="1" max="1" width="40.85546875" customWidth="1"/>
    <col min="2" max="2" width="18.140625" customWidth="1"/>
    <col min="3" max="3" width="80.28515625" customWidth="1"/>
    <col min="4" max="4" width="4.140625" bestFit="1" customWidth="1"/>
    <col min="5" max="5" width="36.85546875" bestFit="1" customWidth="1"/>
  </cols>
  <sheetData>
    <row r="1" spans="1:3" ht="18" x14ac:dyDescent="0.25">
      <c r="A1" s="33" t="s">
        <v>145</v>
      </c>
    </row>
    <row r="3" spans="1:3" ht="40.5" customHeight="1" x14ac:dyDescent="0.25">
      <c r="A3" s="192" t="s">
        <v>259</v>
      </c>
      <c r="B3" s="192" t="s">
        <v>284</v>
      </c>
      <c r="C3" s="192" t="s">
        <v>146</v>
      </c>
    </row>
    <row r="4" spans="1:3" x14ac:dyDescent="0.25">
      <c r="A4" s="164" t="s">
        <v>147</v>
      </c>
      <c r="B4" s="172">
        <v>683500</v>
      </c>
      <c r="C4" s="165" t="s">
        <v>21</v>
      </c>
    </row>
    <row r="5" spans="1:3" x14ac:dyDescent="0.25">
      <c r="A5" s="164" t="s">
        <v>148</v>
      </c>
      <c r="B5" s="172">
        <v>681400</v>
      </c>
      <c r="C5" s="165" t="s">
        <v>29</v>
      </c>
    </row>
    <row r="6" spans="1:3" x14ac:dyDescent="0.25">
      <c r="A6" s="164" t="s">
        <v>149</v>
      </c>
      <c r="B6" s="172">
        <v>681100</v>
      </c>
      <c r="C6" s="165" t="s">
        <v>33</v>
      </c>
    </row>
    <row r="7" spans="1:3" x14ac:dyDescent="0.25">
      <c r="A7" s="164" t="s">
        <v>150</v>
      </c>
      <c r="B7" s="172">
        <v>319700</v>
      </c>
      <c r="C7" s="165" t="s">
        <v>37</v>
      </c>
    </row>
    <row r="8" spans="1:3" x14ac:dyDescent="0.25">
      <c r="A8" s="164" t="s">
        <v>175</v>
      </c>
      <c r="B8" s="172">
        <v>481102</v>
      </c>
      <c r="C8" s="165" t="s">
        <v>47</v>
      </c>
    </row>
    <row r="9" spans="1:3" x14ac:dyDescent="0.25">
      <c r="A9" s="164" t="s">
        <v>151</v>
      </c>
      <c r="B9" s="172">
        <v>481103</v>
      </c>
      <c r="C9" s="165" t="s">
        <v>43</v>
      </c>
    </row>
    <row r="10" spans="1:3" x14ac:dyDescent="0.25">
      <c r="A10" s="164" t="s">
        <v>152</v>
      </c>
      <c r="B10" s="172">
        <v>692101</v>
      </c>
      <c r="C10" s="165" t="s">
        <v>51</v>
      </c>
    </row>
    <row r="11" spans="1:3" x14ac:dyDescent="0.25">
      <c r="A11" s="164" t="s">
        <v>153</v>
      </c>
      <c r="B11" s="172">
        <v>561603</v>
      </c>
      <c r="C11" s="165" t="s">
        <v>56</v>
      </c>
    </row>
    <row r="12" spans="1:3" x14ac:dyDescent="0.25">
      <c r="A12" s="164" t="s">
        <v>154</v>
      </c>
      <c r="B12" s="172">
        <v>561200</v>
      </c>
      <c r="C12" s="165" t="s">
        <v>60</v>
      </c>
    </row>
    <row r="13" spans="1:3" x14ac:dyDescent="0.25">
      <c r="A13" s="164" t="s">
        <v>176</v>
      </c>
      <c r="B13" s="172">
        <v>561601</v>
      </c>
      <c r="C13" s="165" t="s">
        <v>63</v>
      </c>
    </row>
    <row r="14" spans="1:3" x14ac:dyDescent="0.25">
      <c r="A14" s="164" t="s">
        <v>155</v>
      </c>
      <c r="B14" s="172">
        <v>561101</v>
      </c>
      <c r="C14" s="165" t="s">
        <v>66</v>
      </c>
    </row>
    <row r="15" spans="1:3" x14ac:dyDescent="0.25">
      <c r="A15" s="164" t="s">
        <v>156</v>
      </c>
      <c r="B15" s="172">
        <v>565700</v>
      </c>
      <c r="C15" s="165" t="s">
        <v>69</v>
      </c>
    </row>
    <row r="16" spans="1:3" x14ac:dyDescent="0.25">
      <c r="A16" s="164" t="s">
        <v>177</v>
      </c>
      <c r="B16" s="172">
        <v>561602</v>
      </c>
      <c r="C16" s="165" t="s">
        <v>72</v>
      </c>
    </row>
    <row r="17" spans="1:3" x14ac:dyDescent="0.25">
      <c r="A17" s="164" t="s">
        <v>157</v>
      </c>
      <c r="B17" s="172">
        <v>561100</v>
      </c>
      <c r="C17" s="165" t="s">
        <v>75</v>
      </c>
    </row>
    <row r="18" spans="1:3" x14ac:dyDescent="0.25">
      <c r="A18" s="164" t="s">
        <v>318</v>
      </c>
      <c r="B18" s="172">
        <v>641201</v>
      </c>
      <c r="C18" s="165" t="s">
        <v>78</v>
      </c>
    </row>
    <row r="19" spans="1:3" x14ac:dyDescent="0.25">
      <c r="A19" s="164" t="s">
        <v>158</v>
      </c>
      <c r="B19" s="172">
        <v>641202</v>
      </c>
      <c r="C19" s="165" t="s">
        <v>81</v>
      </c>
    </row>
    <row r="20" spans="1:3" x14ac:dyDescent="0.25">
      <c r="A20" s="164" t="s">
        <v>159</v>
      </c>
      <c r="B20" s="172">
        <v>642200</v>
      </c>
      <c r="C20" s="165" t="s">
        <v>83</v>
      </c>
    </row>
    <row r="21" spans="1:3" x14ac:dyDescent="0.25">
      <c r="A21" s="164" t="s">
        <v>160</v>
      </c>
      <c r="B21" s="172">
        <v>621600</v>
      </c>
      <c r="C21" s="165" t="s">
        <v>86</v>
      </c>
    </row>
    <row r="22" spans="1:3" x14ac:dyDescent="0.25">
      <c r="A22" s="164" t="s">
        <v>161</v>
      </c>
      <c r="B22" s="172">
        <v>619902</v>
      </c>
      <c r="C22" s="165" t="s">
        <v>90</v>
      </c>
    </row>
    <row r="23" spans="1:3" x14ac:dyDescent="0.25">
      <c r="A23" s="164" t="s">
        <v>162</v>
      </c>
      <c r="B23" s="172">
        <v>319900</v>
      </c>
      <c r="C23" s="165" t="s">
        <v>94</v>
      </c>
    </row>
    <row r="24" spans="1:3" x14ac:dyDescent="0.25">
      <c r="A24" s="164" t="s">
        <v>163</v>
      </c>
      <c r="B24" s="172">
        <v>478200</v>
      </c>
      <c r="C24" s="165" t="s">
        <v>97</v>
      </c>
    </row>
    <row r="25" spans="1:3" x14ac:dyDescent="0.25">
      <c r="A25" s="164" t="s">
        <v>164</v>
      </c>
      <c r="B25" s="172">
        <v>438900</v>
      </c>
      <c r="C25" s="165" t="s">
        <v>101</v>
      </c>
    </row>
    <row r="26" spans="1:3" x14ac:dyDescent="0.25">
      <c r="A26" s="164" t="s">
        <v>165</v>
      </c>
      <c r="B26" s="172">
        <v>304501</v>
      </c>
      <c r="C26" s="165" t="s">
        <v>106</v>
      </c>
    </row>
    <row r="27" spans="1:3" x14ac:dyDescent="0.25">
      <c r="A27" s="164" t="s">
        <v>166</v>
      </c>
      <c r="B27" s="172">
        <v>307202</v>
      </c>
      <c r="C27" s="165" t="s">
        <v>109</v>
      </c>
    </row>
    <row r="28" spans="1:3" x14ac:dyDescent="0.25">
      <c r="A28" s="164" t="s">
        <v>167</v>
      </c>
      <c r="B28" s="172">
        <v>307200</v>
      </c>
      <c r="C28" s="165" t="s">
        <v>112</v>
      </c>
    </row>
    <row r="29" spans="1:3" x14ac:dyDescent="0.25">
      <c r="A29" s="164" t="s">
        <v>168</v>
      </c>
      <c r="B29" s="172">
        <v>301600</v>
      </c>
      <c r="C29" s="165" t="s">
        <v>115</v>
      </c>
    </row>
    <row r="30" spans="1:3" x14ac:dyDescent="0.25">
      <c r="A30" s="164" t="s">
        <v>169</v>
      </c>
      <c r="B30" s="172">
        <v>308800</v>
      </c>
      <c r="C30" s="165" t="s">
        <v>119</v>
      </c>
    </row>
    <row r="31" spans="1:3" x14ac:dyDescent="0.25">
      <c r="A31" s="164" t="s">
        <v>170</v>
      </c>
      <c r="B31" s="172">
        <v>308900</v>
      </c>
      <c r="C31" s="165" t="s">
        <v>122</v>
      </c>
    </row>
    <row r="32" spans="1:3" x14ac:dyDescent="0.25">
      <c r="A32" s="164" t="s">
        <v>171</v>
      </c>
      <c r="B32" s="172">
        <v>503800</v>
      </c>
      <c r="C32" s="165" t="s">
        <v>125</v>
      </c>
    </row>
    <row r="33" spans="1:3" x14ac:dyDescent="0.25">
      <c r="A33" s="164" t="s">
        <v>172</v>
      </c>
      <c r="B33" s="172">
        <v>503801</v>
      </c>
      <c r="C33" s="165" t="s">
        <v>129</v>
      </c>
    </row>
    <row r="34" spans="1:3" x14ac:dyDescent="0.25">
      <c r="A34" s="164" t="s">
        <v>173</v>
      </c>
      <c r="B34" s="172">
        <v>592800</v>
      </c>
      <c r="C34" s="165" t="s">
        <v>132</v>
      </c>
    </row>
    <row r="35" spans="1:3" x14ac:dyDescent="0.25">
      <c r="A35" s="164" t="s">
        <v>174</v>
      </c>
      <c r="B35" s="172">
        <v>591400</v>
      </c>
      <c r="C35" s="165" t="s">
        <v>136</v>
      </c>
    </row>
    <row r="36" spans="1:3" x14ac:dyDescent="0.25">
      <c r="A36" s="164" t="s">
        <v>178</v>
      </c>
      <c r="B36" s="172">
        <v>313400</v>
      </c>
      <c r="C36" s="165" t="s">
        <v>139</v>
      </c>
    </row>
    <row r="37" spans="1:3" x14ac:dyDescent="0.25">
      <c r="A37" s="164" t="s">
        <v>258</v>
      </c>
    </row>
    <row r="38" spans="1:3" x14ac:dyDescent="0.25">
      <c r="A38" s="164" t="s">
        <v>275</v>
      </c>
    </row>
    <row r="39" spans="1:3" x14ac:dyDescent="0.25">
      <c r="A39" s="164" t="s">
        <v>287</v>
      </c>
    </row>
    <row r="40" spans="1:3" x14ac:dyDescent="0.25">
      <c r="A40" s="164" t="s">
        <v>283</v>
      </c>
    </row>
  </sheetData>
  <hyperlinks>
    <hyperlink ref="A4" location="'AH, Groningensingel 21'!A1" tooltip="Activate AH, Groningensingel 21" display="'AH, Groningensingel 21'!A1" xr:uid="{61519E37-F812-47FC-BEB1-3AEDB3C0D367}"/>
    <hyperlink ref="A5" location="'AH, Pels Rijckenstraat 1'!A1" tooltip="Activate AH, Pels Rijckenstraat 1" display="'AH, Pels Rijckenstraat 1'!A1" xr:uid="{9F97930A-9345-41E4-8107-31EBB9F1EDDE}"/>
    <hyperlink ref="A6" location="'AH, Stationsplein-West 30'!A1" tooltip="Activate AH, Stationsplein-West 30" display="'AH, Stationsplein-West 30'!A1" xr:uid="{78188077-0294-4FE1-B471-9BCCC496DAE8}"/>
    <hyperlink ref="A7" location="'BOTRT, Oliphantweg 30'!A1" tooltip="Activate BOTRT, Oliphantweg 30" display="'BOTRT, Oliphantweg 30'!A1" xr:uid="{94BDF656-6D24-4E9E-BEDA-A793D01A12F3}"/>
    <hyperlink ref="A8" location="'BD, Grav. v Nassauboulevard 75'!A1" tooltip="Activate BD, Grav. v Nassauboulevard 75" display="'BD, Grav. v Nassauboulevard 75'!A1" xr:uid="{C8CB17E9-A9F6-45F5-A94B-C82F27F4B27D}"/>
    <hyperlink ref="A9" location="'BD, Meerten Verhoffstraat 18'!A1" tooltip="Activate BD, Meerten Verhoffstraat 18" display="'BD, Meerten Verhoffstraat 18'!A1" xr:uid="{B5AD06AA-4972-4A05-A25F-3A89B05C134D}"/>
    <hyperlink ref="A10" location="'DVN, Impact 5'!A1" tooltip="Activate DVN, Impact 5" display="'DVN, Impact 5'!A1" xr:uid="{08146321-8A44-44C0-80DB-0784B07D8CD1}"/>
    <hyperlink ref="A11" location="'EHV, Anna van Engelandstraat 8'!A1" tooltip="Activate EHV, Anna van Engelandstraat 8" display="'EHV, Anna van Engelandstraat 8'!A1" xr:uid="{FD4EF7BC-680C-45E3-B29F-ACD4C81DDC36}"/>
    <hyperlink ref="A12" location="'EHV, Fellenoord 15'!A1" tooltip="Activate EHV, Fellenoord 15" display="'EHV, Fellenoord 15'!A1" xr:uid="{D6890331-5569-4E2A-8B1B-CE8EA2F55B20}"/>
    <hyperlink ref="A13" location="'EHV, Karel d Grotelaan 4 Geb 2'!A1" tooltip="Activate EHV, Karel d Grotelaan 4 Geb 2" display="'EHV, Karel d Grotelaan 4 Geb 2'!A1" xr:uid="{5A94E185-CB0C-48DE-9604-F3D83B136D82}"/>
    <hyperlink ref="A14" location="'EHV, Keizersgracht 5'!A1" tooltip="Activate EHV, Keizersgracht 5" display="'EHV, Keizersgracht 5'!A1" xr:uid="{9D7515FC-4615-4E07-926F-4BEB6D364E7F}"/>
    <hyperlink ref="A15" location="'EHV, Luchthavenweg 25'!A1" tooltip="Activate EHV, Luchthavenweg 25" display="'EHV, Luchthavenweg 25'!A1" xr:uid="{3E05E3BF-B75E-4229-8F1C-1C8E80FBD1C7}"/>
    <hyperlink ref="A16" location="'EHV, Maria v Bourgondiëlaan 1A'!A1" tooltip="Activate EHV, Maria v Bourgondiëlaan 1A" display="'EHV, Maria v Bourgondiëlaan 1A'!A1" xr:uid="{C6A349CA-F8EB-428E-910B-AB9A5F399997}"/>
    <hyperlink ref="A17" location="'EHV, Waagstraat 1'!A1" tooltip="Activate EHV, Waagstraat 1" display="'EHV, Waagstraat 1'!A1" xr:uid="{8E912C32-A9EC-4C50-9686-D362CF359717}"/>
    <hyperlink ref="A18" location="'HRL, Kloosterweg 1+1A'!A1" tooltip="Activate HRL, Kloosterweg 1" display="HRL, Kloosterweg 1+1A" xr:uid="{446940EB-EFF0-4E93-B48A-114F4874164B}"/>
    <hyperlink ref="A19" location="'HRL, Kloosterweg 22'!A1" tooltip="Activate HRL, Kloosterweg 22" display="'HRL, Kloosterweg 22'!A1" xr:uid="{E281A494-8984-4EE3-8734-077F12304731}"/>
    <hyperlink ref="A20" location="'HRL, Oude Roderweg 29'!A1" tooltip="Activate HRL, Oude Roderweg 29" display="'HRL, Oude Roderweg 29'!A1" xr:uid="{D5008F22-4C0E-4E14-A0C6-5F20E5AFCE9E}"/>
    <hyperlink ref="A21" location="'MT, Terra nigrastraat 10'!A1" tooltip="Activate MT, Terra nigrastraat 10" display="'MT, Terra nigrastraat 10'!A1" xr:uid="{70807068-742A-49C6-827F-5D6962049CC6}"/>
    <hyperlink ref="A22" location="'MT-AIR, Vliegveldweg 52'!A1" tooltip="Activate MT-AIR, Vliegveldweg 52" display="'MT-AIR, Vliegveldweg 52'!A1" xr:uid="{E2AEC7B6-13BC-448F-9F18-4189383CDFF3}"/>
    <hyperlink ref="A23" location="'MVRT, Bosporusstraat 5'!A1" tooltip="Activate MVRT, Bosporusstraat 5" display="'MVRT, Bosporusstraat 5'!A1" xr:uid="{9C16CE4E-F7E6-4621-BA9C-1FCDDF01E715}"/>
    <hyperlink ref="A24" location="'MDK, Plaza 5'!A1" tooltip="Activate MDK, Plaza 5" display="'MDK, Plaza 5'!A1" xr:uid="{ADB49C60-DCFC-43C0-B38E-3E470866867B}"/>
    <hyperlink ref="A25" location="'RIT, Duitslandweg 1'!A1" tooltip="Activate RIT, Duitslandweg 1" display="'RIT, Duitslandweg 1'!A1" xr:uid="{6742A08D-74FA-4667-A96C-0C9F42D8EDC5}"/>
    <hyperlink ref="A26" location="'RT, Airportplein 60'!A1" tooltip="Activate RT, Airportplein 60" display="'RT, Airportplein 60'!A1" xr:uid="{15F8933A-F5B1-48D0-8479-E596C6D7E30C}"/>
    <hyperlink ref="A27" location="'RT, Laan op Zuid 391'!A1" tooltip="Activate RT, Laan op Zuid 391" display="'RT, Laan op Zuid 391'!A1" xr:uid="{262981A7-A29C-41C6-9764-C3201A60ED65}"/>
    <hyperlink ref="A28" location="'RT, Laan op Zuid 45'!A1" tooltip="Activate RT, Laan op Zuid 45" display="'RT, Laan op Zuid 45'!A1" xr:uid="{EAB230F1-73E7-4FE7-9607-BAB09CD7A4F0}"/>
    <hyperlink ref="A29" location="'RT, Parklaan 14-16'!A1" tooltip="Activate RT, Parklaan 14-16" display="'RT, Parklaan 14-16'!A1" xr:uid="{23786C6C-3335-4B0B-9ADF-D44839D9382E}"/>
    <hyperlink ref="A30" location="'RT, Reeweg 16'!A1" tooltip="Activate RT, Reeweg 16" display="'RT, Reeweg 16'!A1" xr:uid="{B998E4AC-524F-4789-8654-88B6CC706D28}"/>
    <hyperlink ref="A31" location="'RT, Reeweg 31'!A1" tooltip="Activate RT, Reeweg 31" display="'RT, Reeweg 31'!A1" xr:uid="{3DB84956-A742-4C19-A313-DCEBFADDE682}"/>
    <hyperlink ref="A32" location="'TB, Spoorlaan 175'!A1" tooltip="Activate TB, Spoorlaan 175" display="'TB, Spoorlaan 175'!A1" xr:uid="{B3E506A2-7335-46D2-B7C5-D6EE17E19CE1}"/>
    <hyperlink ref="A33" location="'TB, Spoorlaan 420'!A1" tooltip="Activate TB, Spoorlaan 420" display="'TB, Spoorlaan 420'!A1" xr:uid="{10FEB6BD-83FA-4383-AFAC-09C867897A45}"/>
    <hyperlink ref="A34" location="'VL, Columbusweg 57'!A1" tooltip="Activate VL, Columbusweg 57" display="'VL, Columbusweg 57'!A1" xr:uid="{C11F582C-B16F-49D2-BEFC-70DC06E20B3A}"/>
    <hyperlink ref="A35" location="'VL, Hogeweg 85'!A1" tooltip="Activate VL, Hogeweg 85" display="'VL, Hogeweg 85'!A1" xr:uid="{209D966F-A310-47F9-9580-68962EE676C6}"/>
    <hyperlink ref="A36" location="'VD, Burgemeester v Lierplein 1'!A1" tooltip="Activate VD, Burgemeester v Lierplein 1" display="'VD, Burgemeester v Lierplein 1'!A1" xr:uid="{EE9EDB5E-6BA7-443F-A1E1-DCAE5D886999}"/>
    <hyperlink ref="A37" location="'Vaste aanneemsommen locaties'!A1" tooltip="Activate Vaste aanneemsommen locaties" display="'Vaste aanneemsommen locaties'!A1" xr:uid="{3EFB0C35-00DE-4D74-ACEB-56FFBB053FC8}"/>
    <hyperlink ref="A39" location="'Overzicht perceel Zuid'!A1" tooltip="Activate Overzicht perceel Zuid" display="Overzicht perceel 2 Zuid" xr:uid="{C31FF08E-B8F6-440D-AF76-DB26E617A048}"/>
    <hyperlink ref="A38" location="Drankenvoorzieningen!A1" display="Drankenvoorzieningen" xr:uid="{EF94AF10-8404-4760-9E0C-50DC4B1CFBB4}"/>
    <hyperlink ref="A40" location="Inschrijfprijs!A1" display="Inschrijfprijs" xr:uid="{A8901E15-5F45-4E7A-964C-F2740220AA13}"/>
  </hyperlinks>
  <pageMargins left="0.7" right="0.7" top="0.75" bottom="0.75" header="0.3" footer="0.3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B7A8-D306-4A54-9477-A2262433E86B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242</v>
      </c>
      <c r="C1" s="254"/>
    </row>
    <row r="2" spans="1:9" x14ac:dyDescent="0.25">
      <c r="A2" s="146" t="s">
        <v>250</v>
      </c>
      <c r="B2" s="247" t="s">
        <v>61</v>
      </c>
      <c r="C2" s="247"/>
    </row>
    <row r="3" spans="1:9" x14ac:dyDescent="0.25">
      <c r="A3" s="147" t="s">
        <v>251</v>
      </c>
      <c r="B3" s="248" t="s">
        <v>59</v>
      </c>
      <c r="C3" s="248"/>
    </row>
    <row r="4" spans="1:9" x14ac:dyDescent="0.25">
      <c r="A4" s="147" t="s">
        <v>285</v>
      </c>
      <c r="B4" s="248">
        <v>1052</v>
      </c>
      <c r="C4" s="248"/>
    </row>
    <row r="5" spans="1:9" x14ac:dyDescent="0.25">
      <c r="A5" s="147" t="s">
        <v>252</v>
      </c>
      <c r="B5" s="248">
        <v>543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222</v>
      </c>
      <c r="C7" s="248"/>
    </row>
    <row r="8" spans="1:9" x14ac:dyDescent="0.25">
      <c r="A8" s="147" t="s">
        <v>13</v>
      </c>
      <c r="B8" s="248">
        <v>31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666D-7546-41B0-80C0-26146C59F9A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241</v>
      </c>
      <c r="C1" s="254"/>
    </row>
    <row r="2" spans="1:9" x14ac:dyDescent="0.25">
      <c r="A2" s="146" t="s">
        <v>250</v>
      </c>
      <c r="B2" s="247" t="s">
        <v>64</v>
      </c>
      <c r="C2" s="247"/>
    </row>
    <row r="3" spans="1:9" x14ac:dyDescent="0.25">
      <c r="A3" s="147" t="s">
        <v>251</v>
      </c>
      <c r="B3" s="248" t="s">
        <v>59</v>
      </c>
      <c r="C3" s="248"/>
    </row>
    <row r="4" spans="1:9" x14ac:dyDescent="0.25">
      <c r="A4" s="147" t="s">
        <v>285</v>
      </c>
      <c r="B4" s="248">
        <v>176</v>
      </c>
      <c r="C4" s="248"/>
    </row>
    <row r="5" spans="1:9" x14ac:dyDescent="0.25">
      <c r="A5" s="147" t="s">
        <v>252</v>
      </c>
      <c r="B5" s="248">
        <v>385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129</v>
      </c>
      <c r="C7" s="248"/>
    </row>
    <row r="8" spans="1:9" x14ac:dyDescent="0.25">
      <c r="A8" s="147" t="s">
        <v>13</v>
      </c>
      <c r="B8" s="248">
        <v>21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A3B4-A8D9-4E5C-BAA3-F3C55A56EBB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240</v>
      </c>
      <c r="C1" s="254"/>
    </row>
    <row r="2" spans="1:9" x14ac:dyDescent="0.25">
      <c r="A2" s="146" t="s">
        <v>250</v>
      </c>
      <c r="B2" s="247" t="s">
        <v>67</v>
      </c>
      <c r="C2" s="247"/>
    </row>
    <row r="3" spans="1:9" x14ac:dyDescent="0.25">
      <c r="A3" s="147" t="s">
        <v>251</v>
      </c>
      <c r="B3" s="248" t="s">
        <v>59</v>
      </c>
      <c r="C3" s="248"/>
    </row>
    <row r="4" spans="1:9" x14ac:dyDescent="0.25">
      <c r="A4" s="147" t="s">
        <v>285</v>
      </c>
      <c r="B4" s="248">
        <v>206</v>
      </c>
      <c r="C4" s="248"/>
    </row>
    <row r="5" spans="1:9" x14ac:dyDescent="0.25">
      <c r="A5" s="147" t="s">
        <v>252</v>
      </c>
      <c r="B5" s="248">
        <v>56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8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F577-14C4-485F-BB7D-761CC4DE94AC}">
  <dimension ref="A1:I63"/>
  <sheetViews>
    <sheetView topLeftCell="A11"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239</v>
      </c>
      <c r="C1" s="254"/>
    </row>
    <row r="2" spans="1:9" x14ac:dyDescent="0.25">
      <c r="A2" s="146" t="s">
        <v>250</v>
      </c>
      <c r="B2" s="247" t="s">
        <v>70</v>
      </c>
      <c r="C2" s="247"/>
    </row>
    <row r="3" spans="1:9" x14ac:dyDescent="0.25">
      <c r="A3" s="147" t="s">
        <v>251</v>
      </c>
      <c r="B3" s="248" t="s">
        <v>59</v>
      </c>
      <c r="C3" s="248"/>
    </row>
    <row r="4" spans="1:9" x14ac:dyDescent="0.25">
      <c r="A4" s="147" t="s">
        <v>285</v>
      </c>
      <c r="B4" s="248">
        <v>11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1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21A1-3F07-4F3A-AF16-7638D68D475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238</v>
      </c>
      <c r="C1" s="254"/>
    </row>
    <row r="2" spans="1:9" x14ac:dyDescent="0.25">
      <c r="A2" s="146" t="s">
        <v>250</v>
      </c>
      <c r="B2" s="247" t="s">
        <v>73</v>
      </c>
      <c r="C2" s="247"/>
    </row>
    <row r="3" spans="1:9" x14ac:dyDescent="0.25">
      <c r="A3" s="147" t="s">
        <v>251</v>
      </c>
      <c r="B3" s="248" t="s">
        <v>59</v>
      </c>
      <c r="C3" s="248"/>
    </row>
    <row r="4" spans="1:9" x14ac:dyDescent="0.25">
      <c r="A4" s="147" t="s">
        <v>285</v>
      </c>
      <c r="B4" s="248">
        <v>84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0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1232-56A0-4FF2-A9FF-C4BD51A9AB9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237</v>
      </c>
      <c r="C1" s="254"/>
    </row>
    <row r="2" spans="1:9" x14ac:dyDescent="0.25">
      <c r="A2" s="146" t="s">
        <v>250</v>
      </c>
      <c r="B2" s="247" t="s">
        <v>76</v>
      </c>
      <c r="C2" s="247"/>
    </row>
    <row r="3" spans="1:9" x14ac:dyDescent="0.25">
      <c r="A3" s="147" t="s">
        <v>251</v>
      </c>
      <c r="B3" s="248" t="s">
        <v>59</v>
      </c>
      <c r="C3" s="248"/>
    </row>
    <row r="4" spans="1:9" x14ac:dyDescent="0.25">
      <c r="A4" s="147" t="s">
        <v>285</v>
      </c>
      <c r="B4" s="248">
        <v>200</v>
      </c>
      <c r="C4" s="248"/>
    </row>
    <row r="5" spans="1:9" x14ac:dyDescent="0.25">
      <c r="A5" s="147" t="s">
        <v>252</v>
      </c>
      <c r="B5" s="248">
        <v>68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4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F7B-DED7-4122-A331-48744AD3AF7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236</v>
      </c>
      <c r="C1" s="254"/>
    </row>
    <row r="2" spans="1:9" x14ac:dyDescent="0.25">
      <c r="A2" s="146" t="s">
        <v>250</v>
      </c>
      <c r="B2" s="247" t="s">
        <v>317</v>
      </c>
      <c r="C2" s="247"/>
    </row>
    <row r="3" spans="1:9" x14ac:dyDescent="0.25">
      <c r="A3" s="147" t="s">
        <v>251</v>
      </c>
      <c r="B3" s="248" t="s">
        <v>80</v>
      </c>
      <c r="C3" s="248"/>
    </row>
    <row r="4" spans="1:9" x14ac:dyDescent="0.25">
      <c r="A4" s="147" t="s">
        <v>285</v>
      </c>
      <c r="B4" s="248">
        <v>363</v>
      </c>
      <c r="C4" s="248"/>
    </row>
    <row r="5" spans="1:9" x14ac:dyDescent="0.25">
      <c r="A5" s="147" t="s">
        <v>252</v>
      </c>
      <c r="B5" s="248">
        <v>263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16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66A6-E91B-43D3-B903-628C4C4A20A7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235</v>
      </c>
      <c r="C1" s="254"/>
    </row>
    <row r="2" spans="1:9" x14ac:dyDescent="0.25">
      <c r="A2" s="146" t="s">
        <v>250</v>
      </c>
      <c r="B2" s="247" t="s">
        <v>82</v>
      </c>
      <c r="C2" s="247"/>
    </row>
    <row r="3" spans="1:9" x14ac:dyDescent="0.25">
      <c r="A3" s="147" t="s">
        <v>251</v>
      </c>
      <c r="B3" s="248" t="s">
        <v>80</v>
      </c>
      <c r="C3" s="248"/>
    </row>
    <row r="4" spans="1:9" x14ac:dyDescent="0.25">
      <c r="A4" s="147" t="s">
        <v>285</v>
      </c>
      <c r="B4" s="248">
        <v>801</v>
      </c>
      <c r="C4" s="248"/>
    </row>
    <row r="5" spans="1:9" x14ac:dyDescent="0.25">
      <c r="A5" s="147" t="s">
        <v>252</v>
      </c>
      <c r="B5" s="248">
        <v>336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85</v>
      </c>
      <c r="C7" s="248"/>
    </row>
    <row r="8" spans="1:9" x14ac:dyDescent="0.25">
      <c r="A8" s="147" t="s">
        <v>13</v>
      </c>
      <c r="B8" s="248">
        <v>20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DB7B-CC5A-4397-B4F7-32C33475B310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234</v>
      </c>
      <c r="C1" s="254"/>
    </row>
    <row r="2" spans="1:9" x14ac:dyDescent="0.25">
      <c r="A2" s="146" t="s">
        <v>250</v>
      </c>
      <c r="B2" s="247" t="s">
        <v>84</v>
      </c>
      <c r="C2" s="247"/>
    </row>
    <row r="3" spans="1:9" x14ac:dyDescent="0.25">
      <c r="A3" s="147" t="s">
        <v>251</v>
      </c>
      <c r="B3" s="248" t="s">
        <v>80</v>
      </c>
      <c r="C3" s="248"/>
    </row>
    <row r="4" spans="1:9" x14ac:dyDescent="0.25">
      <c r="A4" s="147" t="s">
        <v>285</v>
      </c>
      <c r="B4" s="248">
        <v>145</v>
      </c>
      <c r="C4" s="248"/>
    </row>
    <row r="5" spans="1:9" x14ac:dyDescent="0.25">
      <c r="A5" s="147" t="s">
        <v>252</v>
      </c>
      <c r="B5" s="248">
        <v>74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25</v>
      </c>
      <c r="C7" s="248"/>
    </row>
    <row r="8" spans="1:9" x14ac:dyDescent="0.25">
      <c r="A8" s="147" t="s">
        <v>13</v>
      </c>
      <c r="B8" s="248">
        <v>3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ADA5-2240-441F-97DD-C1BC0BBD5925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233</v>
      </c>
      <c r="C1" s="254"/>
    </row>
    <row r="2" spans="1:9" x14ac:dyDescent="0.25">
      <c r="A2" s="146" t="s">
        <v>250</v>
      </c>
      <c r="B2" s="247" t="s">
        <v>87</v>
      </c>
      <c r="C2" s="247"/>
    </row>
    <row r="3" spans="1:9" x14ac:dyDescent="0.25">
      <c r="A3" s="147" t="s">
        <v>251</v>
      </c>
      <c r="B3" s="248" t="s">
        <v>89</v>
      </c>
      <c r="C3" s="248"/>
    </row>
    <row r="4" spans="1:9" x14ac:dyDescent="0.25">
      <c r="A4" s="147" t="s">
        <v>285</v>
      </c>
      <c r="B4" s="248">
        <v>502</v>
      </c>
      <c r="C4" s="248"/>
    </row>
    <row r="5" spans="1:9" x14ac:dyDescent="0.25">
      <c r="A5" s="147" t="s">
        <v>252</v>
      </c>
      <c r="B5" s="248">
        <v>157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26</v>
      </c>
      <c r="C7" s="248"/>
    </row>
    <row r="8" spans="1:9" x14ac:dyDescent="0.25">
      <c r="A8" s="147" t="s">
        <v>13</v>
      </c>
      <c r="B8" s="248">
        <v>13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CCF1-399B-4B4E-918F-E1CC0699A34B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4" t="s">
        <v>3</v>
      </c>
      <c r="B1" s="245" t="s">
        <v>217</v>
      </c>
      <c r="C1" s="246"/>
    </row>
    <row r="2" spans="1:9" x14ac:dyDescent="0.25">
      <c r="A2" s="146" t="s">
        <v>250</v>
      </c>
      <c r="B2" s="247" t="s">
        <v>22</v>
      </c>
      <c r="C2" s="247"/>
    </row>
    <row r="3" spans="1:9" x14ac:dyDescent="0.25">
      <c r="A3" s="147" t="s">
        <v>251</v>
      </c>
      <c r="B3" s="248" t="s">
        <v>24</v>
      </c>
      <c r="C3" s="248"/>
    </row>
    <row r="4" spans="1:9" x14ac:dyDescent="0.25">
      <c r="A4" s="147" t="s">
        <v>285</v>
      </c>
      <c r="B4" s="248">
        <v>703</v>
      </c>
      <c r="C4" s="248"/>
    </row>
    <row r="5" spans="1:9" x14ac:dyDescent="0.25">
      <c r="A5" s="147" t="s">
        <v>252</v>
      </c>
      <c r="B5" s="248">
        <v>272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67</v>
      </c>
      <c r="C7" s="248"/>
    </row>
    <row r="8" spans="1:9" x14ac:dyDescent="0.25">
      <c r="A8" s="147" t="s">
        <v>13</v>
      </c>
      <c r="B8" s="248">
        <v>19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30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30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30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30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30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19EB-4C6D-4EE6-9901-0AF617667C33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232</v>
      </c>
      <c r="C1" s="254"/>
    </row>
    <row r="2" spans="1:9" x14ac:dyDescent="0.25">
      <c r="A2" s="146" t="s">
        <v>250</v>
      </c>
      <c r="B2" s="247" t="s">
        <v>91</v>
      </c>
      <c r="C2" s="247"/>
    </row>
    <row r="3" spans="1:9" x14ac:dyDescent="0.25">
      <c r="A3" s="147" t="s">
        <v>251</v>
      </c>
      <c r="B3" s="248" t="s">
        <v>93</v>
      </c>
      <c r="C3" s="248"/>
    </row>
    <row r="4" spans="1:9" x14ac:dyDescent="0.25">
      <c r="A4" s="147" t="s">
        <v>285</v>
      </c>
      <c r="B4" s="248">
        <v>6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1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6DFE-CC09-42E9-AFF1-8D1F2454EE3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231</v>
      </c>
      <c r="C1" s="254"/>
    </row>
    <row r="2" spans="1:9" x14ac:dyDescent="0.25">
      <c r="A2" s="146" t="s">
        <v>250</v>
      </c>
      <c r="B2" s="247" t="s">
        <v>95</v>
      </c>
      <c r="C2" s="247"/>
    </row>
    <row r="3" spans="1:9" x14ac:dyDescent="0.25">
      <c r="A3" s="147" t="s">
        <v>251</v>
      </c>
      <c r="B3" s="248" t="s">
        <v>40</v>
      </c>
      <c r="C3" s="248"/>
    </row>
    <row r="4" spans="1:9" x14ac:dyDescent="0.25">
      <c r="A4" s="147" t="s">
        <v>285</v>
      </c>
      <c r="B4" s="248">
        <v>215</v>
      </c>
      <c r="C4" s="248"/>
    </row>
    <row r="5" spans="1:9" x14ac:dyDescent="0.25">
      <c r="A5" s="147" t="s">
        <v>252</v>
      </c>
      <c r="B5" s="248">
        <v>180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34</v>
      </c>
      <c r="C7" s="248"/>
    </row>
    <row r="8" spans="1:9" x14ac:dyDescent="0.25">
      <c r="A8" s="147" t="s">
        <v>13</v>
      </c>
      <c r="B8" s="248">
        <v>18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28C4-45B9-4AAE-AB6B-C784116DFEED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230</v>
      </c>
      <c r="C1" s="254"/>
    </row>
    <row r="2" spans="1:9" x14ac:dyDescent="0.25">
      <c r="A2" s="146" t="s">
        <v>250</v>
      </c>
      <c r="B2" s="247" t="s">
        <v>98</v>
      </c>
      <c r="C2" s="247"/>
    </row>
    <row r="3" spans="1:9" x14ac:dyDescent="0.25">
      <c r="A3" s="147" t="s">
        <v>251</v>
      </c>
      <c r="B3" s="248" t="s">
        <v>100</v>
      </c>
      <c r="C3" s="248"/>
    </row>
    <row r="4" spans="1:9" x14ac:dyDescent="0.25">
      <c r="A4" s="147" t="s">
        <v>285</v>
      </c>
      <c r="B4" s="248">
        <v>54</v>
      </c>
      <c r="C4" s="248"/>
    </row>
    <row r="5" spans="1:9" x14ac:dyDescent="0.25">
      <c r="A5" s="147" t="s">
        <v>252</v>
      </c>
      <c r="B5" s="248">
        <v>52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3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887E-027C-4506-9BDB-3125DB5D9D06}">
  <dimension ref="A1:I63"/>
  <sheetViews>
    <sheetView workbookViewId="0">
      <selection activeCell="B2" sqref="B2:C2"/>
    </sheetView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229</v>
      </c>
      <c r="C1" s="254"/>
    </row>
    <row r="2" spans="1:9" x14ac:dyDescent="0.25">
      <c r="A2" s="146" t="s">
        <v>250</v>
      </c>
      <c r="B2" s="247" t="s">
        <v>102</v>
      </c>
      <c r="C2" s="247"/>
    </row>
    <row r="3" spans="1:9" x14ac:dyDescent="0.25">
      <c r="A3" s="147" t="s">
        <v>251</v>
      </c>
      <c r="B3" s="248" t="s">
        <v>104</v>
      </c>
      <c r="C3" s="248"/>
    </row>
    <row r="4" spans="1:9" x14ac:dyDescent="0.25">
      <c r="A4" s="147" t="s">
        <v>285</v>
      </c>
      <c r="B4" s="248">
        <v>64</v>
      </c>
      <c r="C4" s="248"/>
    </row>
    <row r="5" spans="1:9" x14ac:dyDescent="0.25">
      <c r="A5" s="147" t="s">
        <v>252</v>
      </c>
      <c r="B5" s="248">
        <v>86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3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1466-EBE1-4002-A511-9ACC07648147}">
  <dimension ref="A1:I63"/>
  <sheetViews>
    <sheetView workbookViewId="0">
      <selection activeCell="A8" sqref="A8"/>
    </sheetView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228</v>
      </c>
      <c r="C1" s="254"/>
    </row>
    <row r="2" spans="1:9" x14ac:dyDescent="0.25">
      <c r="A2" s="146" t="s">
        <v>250</v>
      </c>
      <c r="B2" s="247" t="s">
        <v>107</v>
      </c>
      <c r="C2" s="247"/>
    </row>
    <row r="3" spans="1:9" x14ac:dyDescent="0.25">
      <c r="A3" s="147" t="s">
        <v>251</v>
      </c>
      <c r="B3" s="248" t="s">
        <v>40</v>
      </c>
      <c r="C3" s="248"/>
    </row>
    <row r="4" spans="1:9" x14ac:dyDescent="0.25">
      <c r="A4" s="147" t="s">
        <v>285</v>
      </c>
      <c r="B4" s="248">
        <v>3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0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33C3-2B18-4E39-8BE6-2E8F658A635D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227</v>
      </c>
      <c r="C1" s="254"/>
    </row>
    <row r="2" spans="1:9" x14ac:dyDescent="0.25">
      <c r="A2" s="146" t="s">
        <v>250</v>
      </c>
      <c r="B2" s="247" t="s">
        <v>110</v>
      </c>
      <c r="C2" s="247"/>
    </row>
    <row r="3" spans="1:9" x14ac:dyDescent="0.25">
      <c r="A3" s="147" t="s">
        <v>251</v>
      </c>
      <c r="B3" s="248" t="s">
        <v>40</v>
      </c>
      <c r="C3" s="248"/>
    </row>
    <row r="4" spans="1:9" x14ac:dyDescent="0.25">
      <c r="A4" s="147" t="s">
        <v>285</v>
      </c>
      <c r="B4" s="248">
        <v>507</v>
      </c>
      <c r="C4" s="248"/>
    </row>
    <row r="5" spans="1:9" x14ac:dyDescent="0.25">
      <c r="A5" s="147" t="s">
        <v>252</v>
      </c>
      <c r="B5" s="248">
        <v>265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13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33F6-3D1F-4102-B08A-BE08D672931F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226</v>
      </c>
      <c r="C1" s="254"/>
    </row>
    <row r="2" spans="1:9" x14ac:dyDescent="0.25">
      <c r="A2" s="146" t="s">
        <v>250</v>
      </c>
      <c r="B2" s="247" t="s">
        <v>113</v>
      </c>
      <c r="C2" s="247"/>
    </row>
    <row r="3" spans="1:9" x14ac:dyDescent="0.25">
      <c r="A3" s="147" t="s">
        <v>251</v>
      </c>
      <c r="B3" s="248" t="s">
        <v>40</v>
      </c>
      <c r="C3" s="248"/>
    </row>
    <row r="4" spans="1:9" x14ac:dyDescent="0.25">
      <c r="A4" s="147" t="s">
        <v>285</v>
      </c>
      <c r="B4" s="248">
        <v>2992</v>
      </c>
      <c r="C4" s="248"/>
    </row>
    <row r="5" spans="1:9" x14ac:dyDescent="0.25">
      <c r="A5" s="147" t="s">
        <v>252</v>
      </c>
      <c r="B5" s="248">
        <v>1058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307</v>
      </c>
      <c r="C7" s="248"/>
    </row>
    <row r="8" spans="1:9" x14ac:dyDescent="0.25">
      <c r="A8" s="147" t="s">
        <v>13</v>
      </c>
      <c r="B8" s="248">
        <v>66</v>
      </c>
      <c r="C8" s="248"/>
    </row>
    <row r="9" spans="1:9" ht="28.5" customHeight="1" x14ac:dyDescent="0.25">
      <c r="A9" s="148" t="s">
        <v>254</v>
      </c>
      <c r="B9" s="249" t="s">
        <v>114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D8A7-299C-4B07-B92F-BD4E047A3CAA}">
  <dimension ref="A1:I63"/>
  <sheetViews>
    <sheetView topLeftCell="A28"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225</v>
      </c>
      <c r="C1" s="254"/>
    </row>
    <row r="2" spans="1:9" x14ac:dyDescent="0.25">
      <c r="A2" s="146" t="s">
        <v>250</v>
      </c>
      <c r="B2" s="247" t="s">
        <v>116</v>
      </c>
      <c r="C2" s="247"/>
    </row>
    <row r="3" spans="1:9" x14ac:dyDescent="0.25">
      <c r="A3" s="147" t="s">
        <v>251</v>
      </c>
      <c r="B3" s="248" t="s">
        <v>40</v>
      </c>
      <c r="C3" s="248"/>
    </row>
    <row r="4" spans="1:9" x14ac:dyDescent="0.25">
      <c r="A4" s="147" t="s">
        <v>285</v>
      </c>
      <c r="B4" s="248">
        <v>18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3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7ABF-EF09-48E9-A94A-9FDC140752F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224</v>
      </c>
      <c r="C1" s="254"/>
    </row>
    <row r="2" spans="1:9" x14ac:dyDescent="0.25">
      <c r="A2" s="146" t="s">
        <v>250</v>
      </c>
      <c r="B2" s="247" t="s">
        <v>120</v>
      </c>
      <c r="C2" s="247"/>
    </row>
    <row r="3" spans="1:9" x14ac:dyDescent="0.25">
      <c r="A3" s="147" t="s">
        <v>251</v>
      </c>
      <c r="B3" s="248" t="s">
        <v>40</v>
      </c>
      <c r="C3" s="248"/>
    </row>
    <row r="4" spans="1:9" x14ac:dyDescent="0.25">
      <c r="A4" s="147" t="s">
        <v>285</v>
      </c>
      <c r="B4" s="248">
        <v>391</v>
      </c>
      <c r="C4" s="248"/>
    </row>
    <row r="5" spans="1:9" x14ac:dyDescent="0.25">
      <c r="A5" s="147" t="s">
        <v>252</v>
      </c>
      <c r="B5" s="248">
        <v>185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40</v>
      </c>
      <c r="C7" s="248"/>
    </row>
    <row r="8" spans="1:9" x14ac:dyDescent="0.25">
      <c r="A8" s="147" t="s">
        <v>13</v>
      </c>
      <c r="B8" s="248">
        <v>9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CE5C-E029-469F-B1C0-5FC792705390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223</v>
      </c>
      <c r="C1" s="254"/>
    </row>
    <row r="2" spans="1:9" x14ac:dyDescent="0.25">
      <c r="A2" s="146" t="s">
        <v>250</v>
      </c>
      <c r="B2" s="247" t="s">
        <v>123</v>
      </c>
      <c r="C2" s="247"/>
    </row>
    <row r="3" spans="1:9" x14ac:dyDescent="0.25">
      <c r="A3" s="147" t="s">
        <v>251</v>
      </c>
      <c r="B3" s="248" t="s">
        <v>40</v>
      </c>
      <c r="C3" s="248"/>
    </row>
    <row r="4" spans="1:9" x14ac:dyDescent="0.25">
      <c r="A4" s="147" t="s">
        <v>285</v>
      </c>
      <c r="B4" s="248">
        <v>25</v>
      </c>
      <c r="C4" s="248"/>
    </row>
    <row r="5" spans="1:9" x14ac:dyDescent="0.25">
      <c r="A5" s="147" t="s">
        <v>252</v>
      </c>
      <c r="B5" s="248">
        <v>21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2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4FD-30D2-4660-8740-FBF07F3CE285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249</v>
      </c>
      <c r="C1" s="254"/>
    </row>
    <row r="2" spans="1:9" x14ac:dyDescent="0.25">
      <c r="A2" s="146" t="s">
        <v>250</v>
      </c>
      <c r="B2" s="247" t="s">
        <v>30</v>
      </c>
      <c r="C2" s="247"/>
    </row>
    <row r="3" spans="1:9" x14ac:dyDescent="0.25">
      <c r="A3" s="147" t="s">
        <v>251</v>
      </c>
      <c r="B3" s="248" t="s">
        <v>24</v>
      </c>
      <c r="C3" s="248"/>
    </row>
    <row r="4" spans="1:9" x14ac:dyDescent="0.25">
      <c r="A4" s="147" t="s">
        <v>285</v>
      </c>
      <c r="B4" s="248">
        <v>422</v>
      </c>
      <c r="C4" s="248"/>
    </row>
    <row r="5" spans="1:9" x14ac:dyDescent="0.25">
      <c r="A5" s="147" t="s">
        <v>252</v>
      </c>
      <c r="B5" s="248">
        <v>59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34</v>
      </c>
      <c r="C7" s="248"/>
    </row>
    <row r="8" spans="1:9" x14ac:dyDescent="0.25">
      <c r="A8" s="147" t="s">
        <v>13</v>
      </c>
      <c r="B8" s="248">
        <v>8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3308-1C53-4C7B-ABE6-5A3CD79E83D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222</v>
      </c>
      <c r="C1" s="254"/>
    </row>
    <row r="2" spans="1:9" x14ac:dyDescent="0.25">
      <c r="A2" s="146" t="s">
        <v>250</v>
      </c>
      <c r="B2" s="247" t="s">
        <v>126</v>
      </c>
      <c r="C2" s="247"/>
    </row>
    <row r="3" spans="1:9" x14ac:dyDescent="0.25">
      <c r="A3" s="147" t="s">
        <v>251</v>
      </c>
      <c r="B3" s="248" t="s">
        <v>128</v>
      </c>
      <c r="C3" s="248"/>
    </row>
    <row r="4" spans="1:9" x14ac:dyDescent="0.25">
      <c r="A4" s="147" t="s">
        <v>285</v>
      </c>
      <c r="B4" s="248">
        <v>200</v>
      </c>
      <c r="C4" s="248"/>
    </row>
    <row r="5" spans="1:9" x14ac:dyDescent="0.25">
      <c r="A5" s="147" t="s">
        <v>252</v>
      </c>
      <c r="B5" s="248">
        <v>41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18</v>
      </c>
      <c r="C7" s="248"/>
    </row>
    <row r="8" spans="1:9" x14ac:dyDescent="0.25">
      <c r="A8" s="147" t="s">
        <v>13</v>
      </c>
      <c r="B8" s="248">
        <v>7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F08-A3C7-47F7-AFAF-4256EF75D05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221</v>
      </c>
      <c r="C1" s="254"/>
    </row>
    <row r="2" spans="1:9" x14ac:dyDescent="0.25">
      <c r="A2" s="146" t="s">
        <v>250</v>
      </c>
      <c r="B2" s="247" t="s">
        <v>130</v>
      </c>
      <c r="C2" s="247"/>
    </row>
    <row r="3" spans="1:9" x14ac:dyDescent="0.25">
      <c r="A3" s="147" t="s">
        <v>251</v>
      </c>
      <c r="B3" s="248" t="s">
        <v>128</v>
      </c>
      <c r="C3" s="248"/>
    </row>
    <row r="4" spans="1:9" x14ac:dyDescent="0.25">
      <c r="A4" s="147" t="s">
        <v>285</v>
      </c>
      <c r="B4" s="248">
        <v>58</v>
      </c>
      <c r="C4" s="248"/>
    </row>
    <row r="5" spans="1:9" x14ac:dyDescent="0.25">
      <c r="A5" s="147" t="s">
        <v>252</v>
      </c>
      <c r="B5" s="248">
        <v>16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2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5C0E-26F7-41A6-9F6B-4F637DC6EEDB}">
  <dimension ref="A1:I63"/>
  <sheetViews>
    <sheetView topLeftCell="A13"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220</v>
      </c>
      <c r="C1" s="254"/>
    </row>
    <row r="2" spans="1:9" x14ac:dyDescent="0.25">
      <c r="A2" s="146" t="s">
        <v>250</v>
      </c>
      <c r="B2" s="247" t="s">
        <v>133</v>
      </c>
      <c r="C2" s="247"/>
    </row>
    <row r="3" spans="1:9" x14ac:dyDescent="0.25">
      <c r="A3" s="147" t="s">
        <v>251</v>
      </c>
      <c r="B3" s="248" t="s">
        <v>135</v>
      </c>
      <c r="C3" s="248"/>
    </row>
    <row r="4" spans="1:9" x14ac:dyDescent="0.25">
      <c r="A4" s="147" t="s">
        <v>285</v>
      </c>
      <c r="B4" s="248">
        <v>16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0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8A9A-3987-44EE-A0B2-16BCEB15EF6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219</v>
      </c>
      <c r="C1" s="254"/>
    </row>
    <row r="2" spans="1:9" x14ac:dyDescent="0.25">
      <c r="A2" s="146" t="s">
        <v>250</v>
      </c>
      <c r="B2" s="247" t="s">
        <v>137</v>
      </c>
      <c r="C2" s="247"/>
    </row>
    <row r="3" spans="1:9" x14ac:dyDescent="0.25">
      <c r="A3" s="147" t="s">
        <v>251</v>
      </c>
      <c r="B3" s="248" t="s">
        <v>135</v>
      </c>
      <c r="C3" s="248"/>
    </row>
    <row r="4" spans="1:9" x14ac:dyDescent="0.25">
      <c r="A4" s="147" t="s">
        <v>285</v>
      </c>
      <c r="B4" s="248">
        <v>342</v>
      </c>
      <c r="C4" s="248"/>
    </row>
    <row r="5" spans="1:9" x14ac:dyDescent="0.25">
      <c r="A5" s="147" t="s">
        <v>252</v>
      </c>
      <c r="B5" s="248">
        <v>145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37</v>
      </c>
      <c r="C7" s="248"/>
    </row>
    <row r="8" spans="1:9" x14ac:dyDescent="0.25">
      <c r="A8" s="147" t="s">
        <v>13</v>
      </c>
      <c r="B8" s="248">
        <v>8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4B34-8FE1-415B-BA58-8B10309FBA44}">
  <dimension ref="A1:I63"/>
  <sheetViews>
    <sheetView topLeftCell="A30" workbookViewId="0">
      <selection activeCell="N22" sqref="N22"/>
    </sheetView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218</v>
      </c>
      <c r="C1" s="254"/>
    </row>
    <row r="2" spans="1:9" x14ac:dyDescent="0.25">
      <c r="A2" s="146" t="s">
        <v>250</v>
      </c>
      <c r="B2" s="247" t="s">
        <v>140</v>
      </c>
      <c r="C2" s="247"/>
    </row>
    <row r="3" spans="1:9" x14ac:dyDescent="0.25">
      <c r="A3" s="147" t="s">
        <v>251</v>
      </c>
      <c r="B3" s="248" t="s">
        <v>142</v>
      </c>
      <c r="C3" s="248"/>
    </row>
    <row r="4" spans="1:9" x14ac:dyDescent="0.25">
      <c r="A4" s="147" t="s">
        <v>285</v>
      </c>
      <c r="B4" s="248">
        <v>50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2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E600-9BC5-4AE6-BF49-35DEEE484187}">
  <dimension ref="B1:F36"/>
  <sheetViews>
    <sheetView workbookViewId="0">
      <selection activeCell="O16" sqref="O16"/>
    </sheetView>
  </sheetViews>
  <sheetFormatPr defaultRowHeight="15" x14ac:dyDescent="0.25"/>
  <cols>
    <col min="2" max="2" width="17.140625" bestFit="1" customWidth="1"/>
    <col min="3" max="3" width="19.42578125" customWidth="1"/>
    <col min="4" max="4" width="36.85546875" customWidth="1"/>
    <col min="5" max="5" width="23" customWidth="1"/>
    <col min="6" max="6" width="22.7109375" customWidth="1"/>
  </cols>
  <sheetData>
    <row r="1" spans="2:6" ht="15.75" thickBot="1" x14ac:dyDescent="0.3">
      <c r="E1" s="149" t="s">
        <v>255</v>
      </c>
      <c r="F1" s="150"/>
    </row>
    <row r="2" spans="2:6" ht="15.75" thickBot="1" x14ac:dyDescent="0.3">
      <c r="B2" s="151" t="s">
        <v>3</v>
      </c>
      <c r="C2" s="152" t="s">
        <v>251</v>
      </c>
      <c r="D2" s="152" t="s">
        <v>250</v>
      </c>
      <c r="E2" s="153" t="s">
        <v>256</v>
      </c>
      <c r="F2" s="154" t="s">
        <v>257</v>
      </c>
    </row>
    <row r="3" spans="2:6" x14ac:dyDescent="0.25">
      <c r="B3" s="156" t="str">
        <f>'AH, Groningensingel 21'!B1</f>
        <v>683500</v>
      </c>
      <c r="C3" s="157" t="str">
        <f>'AH, Groningensingel 21'!B3</f>
        <v>ARNHEM</v>
      </c>
      <c r="D3" s="157" t="str">
        <f>'AH, Groningensingel 21'!B2</f>
        <v>Groningensingel 21</v>
      </c>
      <c r="E3" s="157">
        <f>'AH, Groningensingel 21'!G63</f>
        <v>0</v>
      </c>
      <c r="F3" s="158">
        <f>'AH, Groningensingel 21'!I63</f>
        <v>0</v>
      </c>
    </row>
    <row r="4" spans="2:6" x14ac:dyDescent="0.25">
      <c r="B4" s="159" t="str">
        <f>'AH, Pels Rijckenstraat 1'!B1</f>
        <v>681400</v>
      </c>
      <c r="C4" s="155" t="str">
        <f>'AH, Pels Rijckenstraat 1'!B3</f>
        <v>ARNHEM</v>
      </c>
      <c r="D4" s="155" t="str">
        <f>'AH, Pels Rijckenstraat 1'!B2</f>
        <v>Pels Rijckenstraat 1</v>
      </c>
      <c r="E4" s="155">
        <f>'AH, Pels Rijckenstraat 1'!G63</f>
        <v>0</v>
      </c>
      <c r="F4" s="160">
        <f>'AH, Pels Rijckenstraat 1'!I63</f>
        <v>0</v>
      </c>
    </row>
    <row r="5" spans="2:6" x14ac:dyDescent="0.25">
      <c r="B5" s="159" t="str">
        <f>'AH, Stationsplein-West 30'!B1</f>
        <v>681100</v>
      </c>
      <c r="C5" s="155" t="str">
        <f>'AH, Stationsplein-West 30'!B3</f>
        <v>ARNHEM</v>
      </c>
      <c r="D5" s="155" t="str">
        <f>'AH, Stationsplein-West 30'!B2</f>
        <v>Stationsplein West 30</v>
      </c>
      <c r="E5" s="155">
        <f>'AH, Stationsplein-West 30'!G63</f>
        <v>0</v>
      </c>
      <c r="F5" s="160">
        <f>'AH, Stationsplein-West 30'!I63</f>
        <v>0</v>
      </c>
    </row>
    <row r="6" spans="2:6" x14ac:dyDescent="0.25">
      <c r="B6" s="159" t="str">
        <f>'BOTRT, Oliphantweg 30'!B1</f>
        <v>319700</v>
      </c>
      <c r="C6" s="155" t="str">
        <f>'BOTRT, Oliphantweg 30'!B3</f>
        <v>ROTTERDAM</v>
      </c>
      <c r="D6" s="155" t="str">
        <f>'BOTRT, Oliphantweg 30'!B2</f>
        <v>Oliphantweg 30</v>
      </c>
      <c r="E6" s="155">
        <f>'BOTRT, Oliphantweg 30'!G63</f>
        <v>0</v>
      </c>
      <c r="F6" s="160">
        <f>'BOTRT, Oliphantweg 30'!I63</f>
        <v>0</v>
      </c>
    </row>
    <row r="7" spans="2:6" x14ac:dyDescent="0.25">
      <c r="B7" s="159" t="str">
        <f>'BD, Grav. v Nassauboulevard 75'!B1</f>
        <v>481102</v>
      </c>
      <c r="C7" s="155" t="str">
        <f>'BD, Grav. v Nassauboulevard 75'!B3</f>
        <v>BREDA</v>
      </c>
      <c r="D7" s="155" t="str">
        <f>'BD, Grav. v Nassauboulevard 75'!B2</f>
        <v>Gravinnen van Nassauboulevard 75</v>
      </c>
      <c r="E7" s="155">
        <f>'BD, Grav. v Nassauboulevard 75'!G63</f>
        <v>0</v>
      </c>
      <c r="F7" s="160">
        <f>'BD, Grav. v Nassauboulevard 75'!I63</f>
        <v>0</v>
      </c>
    </row>
    <row r="8" spans="2:6" x14ac:dyDescent="0.25">
      <c r="B8" s="159" t="str">
        <f>'BD, Meerten Verhoffstraat 18'!B1</f>
        <v>481103</v>
      </c>
      <c r="C8" s="155" t="str">
        <f>'BD, Meerten Verhoffstraat 18'!B3</f>
        <v>BREDA</v>
      </c>
      <c r="D8" s="155" t="str">
        <f>'BD, Meerten Verhoffstraat 18'!B2</f>
        <v>Meerten Verhoffstraat 18</v>
      </c>
      <c r="E8" s="155">
        <f>'BD, Meerten Verhoffstraat 18'!G63</f>
        <v>0</v>
      </c>
      <c r="F8" s="160">
        <f>'BD, Meerten Verhoffstraat 18'!I63</f>
        <v>0</v>
      </c>
    </row>
    <row r="9" spans="2:6" x14ac:dyDescent="0.25">
      <c r="B9" s="159" t="str">
        <f>'DVN, Impact 5'!B1</f>
        <v>692101</v>
      </c>
      <c r="C9" s="155" t="str">
        <f>'DVN, Impact 5'!B3</f>
        <v>DUIVEN</v>
      </c>
      <c r="D9" s="155" t="str">
        <f>'DVN, Impact 5'!B2</f>
        <v>Impact 5</v>
      </c>
      <c r="E9" s="155">
        <f>'DVN, Impact 5'!G63</f>
        <v>0</v>
      </c>
      <c r="F9" s="160">
        <f>'DVN, Impact 5'!I63</f>
        <v>0</v>
      </c>
    </row>
    <row r="10" spans="2:6" x14ac:dyDescent="0.25">
      <c r="B10" s="159" t="str">
        <f>'EHV, Anna van Engelandstraat 8'!B1</f>
        <v>561603</v>
      </c>
      <c r="C10" s="155" t="str">
        <f>'EHV, Anna van Engelandstraat 8'!B3</f>
        <v>EINDHOVEN</v>
      </c>
      <c r="D10" s="155" t="str">
        <f>'EHV, Anna van Engelandstraat 8'!B2</f>
        <v>Anna van Engelandstraat 8</v>
      </c>
      <c r="E10" s="155">
        <f>'EHV, Anna van Engelandstraat 8'!G63</f>
        <v>0</v>
      </c>
      <c r="F10" s="160">
        <f>'EHV, Anna van Engelandstraat 8'!I63</f>
        <v>0</v>
      </c>
    </row>
    <row r="11" spans="2:6" x14ac:dyDescent="0.25">
      <c r="B11" s="159" t="str">
        <f>'EHV, Fellenoord 15'!B1</f>
        <v>561200</v>
      </c>
      <c r="C11" s="155" t="str">
        <f>'EHV, Fellenoord 15'!B3</f>
        <v>EINDHOVEN</v>
      </c>
      <c r="D11" s="155" t="str">
        <f>'EHV, Fellenoord 15'!B2</f>
        <v>Fellenoord 15</v>
      </c>
      <c r="E11" s="155">
        <f>'EHV, Fellenoord 15'!G63</f>
        <v>0</v>
      </c>
      <c r="F11" s="160">
        <f>'EHV, Fellenoord 15'!I63</f>
        <v>0</v>
      </c>
    </row>
    <row r="12" spans="2:6" x14ac:dyDescent="0.25">
      <c r="B12" s="159" t="str">
        <f>'EHV, Karel d Grotelaan 4 Geb 2'!B1</f>
        <v>561601</v>
      </c>
      <c r="C12" s="155" t="str">
        <f>'EHV, Karel d Grotelaan 4 Geb 2'!B3</f>
        <v>EINDHOVEN</v>
      </c>
      <c r="D12" s="155" t="str">
        <f>'EHV, Karel d Grotelaan 4 Geb 2'!B2</f>
        <v>Karel de Grotelaan 4</v>
      </c>
      <c r="E12" s="155">
        <f>'EHV, Karel d Grotelaan 4 Geb 2'!G63</f>
        <v>0</v>
      </c>
      <c r="F12" s="160">
        <f>'EHV, Karel d Grotelaan 4 Geb 2'!I63</f>
        <v>0</v>
      </c>
    </row>
    <row r="13" spans="2:6" x14ac:dyDescent="0.25">
      <c r="B13" s="159" t="str">
        <f>'EHV, Keizersgracht 5'!B1</f>
        <v>561101</v>
      </c>
      <c r="C13" s="155" t="str">
        <f>'EHV, Keizersgracht 5'!B3</f>
        <v>EINDHOVEN</v>
      </c>
      <c r="D13" s="155" t="str">
        <f>'EHV, Keizersgracht 5'!B2</f>
        <v>Keizersgracht 5</v>
      </c>
      <c r="E13" s="155">
        <f>'EHV, Keizersgracht 5'!G63</f>
        <v>0</v>
      </c>
      <c r="F13" s="160">
        <f>'EHV, Keizersgracht 5'!I63</f>
        <v>0</v>
      </c>
    </row>
    <row r="14" spans="2:6" x14ac:dyDescent="0.25">
      <c r="B14" s="159" t="str">
        <f>'EHV, Luchthavenweg 25'!B1</f>
        <v>565700</v>
      </c>
      <c r="C14" s="155" t="str">
        <f>'EHV, Luchthavenweg 25'!B3</f>
        <v>EINDHOVEN</v>
      </c>
      <c r="D14" s="155" t="str">
        <f>'EHV, Luchthavenweg 25'!B2</f>
        <v>Luchthavenweg 25</v>
      </c>
      <c r="E14" s="155">
        <f>'EHV, Luchthavenweg 25'!G63</f>
        <v>0</v>
      </c>
      <c r="F14" s="160">
        <f>'EHV, Luchthavenweg 25'!I63</f>
        <v>0</v>
      </c>
    </row>
    <row r="15" spans="2:6" x14ac:dyDescent="0.25">
      <c r="B15" s="159" t="str">
        <f>'EHV, Maria v Bourgondiëlaan 1A'!B1</f>
        <v>561602</v>
      </c>
      <c r="C15" s="155" t="str">
        <f>'EHV, Maria v Bourgondiëlaan 1A'!B3</f>
        <v>EINDHOVEN</v>
      </c>
      <c r="D15" s="155" t="str">
        <f>'EHV, Maria v Bourgondiëlaan 1A'!B2</f>
        <v>Maria van Bourgondiëlaan 1A</v>
      </c>
      <c r="E15" s="155">
        <f>'EHV, Maria v Bourgondiëlaan 1A'!G63</f>
        <v>0</v>
      </c>
      <c r="F15" s="160">
        <f>'EHV, Maria v Bourgondiëlaan 1A'!I63</f>
        <v>0</v>
      </c>
    </row>
    <row r="16" spans="2:6" x14ac:dyDescent="0.25">
      <c r="B16" s="159" t="str">
        <f>'EHV, Waagstraat 1'!B1</f>
        <v>561100</v>
      </c>
      <c r="C16" s="155" t="str">
        <f>'EHV, Waagstraat 1'!B3</f>
        <v>EINDHOVEN</v>
      </c>
      <c r="D16" s="155" t="str">
        <f>'EHV, Waagstraat 1'!B2</f>
        <v>Waagstraat 1</v>
      </c>
      <c r="E16" s="155">
        <f>'EHV, Waagstraat 1'!G63</f>
        <v>0</v>
      </c>
      <c r="F16" s="160">
        <f>'EHV, Waagstraat 1'!I63</f>
        <v>0</v>
      </c>
    </row>
    <row r="17" spans="2:6" x14ac:dyDescent="0.25">
      <c r="B17" s="159" t="str">
        <f>'HRL, Kloosterweg 1+1A'!B1</f>
        <v>641201</v>
      </c>
      <c r="C17" s="155" t="str">
        <f>'HRL, Kloosterweg 1+1A'!B3</f>
        <v>HEERLEN</v>
      </c>
      <c r="D17" s="155" t="str">
        <f>'HRL, Kloosterweg 1+1A'!B2</f>
        <v>Kloosterweg 1+1A</v>
      </c>
      <c r="E17" s="155">
        <f>'HRL, Kloosterweg 1+1A'!G63</f>
        <v>0</v>
      </c>
      <c r="F17" s="160">
        <f>'HRL, Kloosterweg 1+1A'!I63</f>
        <v>0</v>
      </c>
    </row>
    <row r="18" spans="2:6" x14ac:dyDescent="0.25">
      <c r="B18" s="159" t="str">
        <f>'HRL, Kloosterweg 22'!B1</f>
        <v>641202</v>
      </c>
      <c r="C18" s="155" t="str">
        <f>'HRL, Kloosterweg 22'!B3</f>
        <v>HEERLEN</v>
      </c>
      <c r="D18" s="155" t="str">
        <f>'HRL, Kloosterweg 22'!B2</f>
        <v>Kloosterweg 22</v>
      </c>
      <c r="E18" s="155">
        <f>'HRL, Kloosterweg 22'!G63</f>
        <v>0</v>
      </c>
      <c r="F18" s="160">
        <f>'HRL, Kloosterweg 22'!I63</f>
        <v>0</v>
      </c>
    </row>
    <row r="19" spans="2:6" x14ac:dyDescent="0.25">
      <c r="B19" s="159" t="str">
        <f>'HRL, Oude Roderweg 29'!B1</f>
        <v>642200</v>
      </c>
      <c r="C19" s="155" t="str">
        <f>'HRL, Oude Roderweg 29'!B3</f>
        <v>HEERLEN</v>
      </c>
      <c r="D19" s="155" t="str">
        <f>'HRL, Oude Roderweg 29'!B2</f>
        <v>Oude Roderweg 29</v>
      </c>
      <c r="E19" s="155">
        <f>'HRL, Oude Roderweg 29'!G63</f>
        <v>0</v>
      </c>
      <c r="F19" s="160">
        <f>'HRL, Oude Roderweg 29'!I63</f>
        <v>0</v>
      </c>
    </row>
    <row r="20" spans="2:6" x14ac:dyDescent="0.25">
      <c r="B20" s="159" t="str">
        <f>'MT, Terra nigrastraat 10'!B1</f>
        <v>621600</v>
      </c>
      <c r="C20" s="155" t="str">
        <f>'MT, Terra nigrastraat 10'!B3</f>
        <v>MAASTRICHT</v>
      </c>
      <c r="D20" s="155" t="str">
        <f>'MT, Terra nigrastraat 10'!B2</f>
        <v>Terra Nigrastraat 10</v>
      </c>
      <c r="E20" s="155">
        <f>'MT, Terra nigrastraat 10'!G63</f>
        <v>0</v>
      </c>
      <c r="F20" s="160">
        <f>'MT, Terra nigrastraat 10'!I63</f>
        <v>0</v>
      </c>
    </row>
    <row r="21" spans="2:6" x14ac:dyDescent="0.25">
      <c r="B21" s="159" t="str">
        <f>'MT-AIR, Vliegveldweg 52'!B1</f>
        <v>619902</v>
      </c>
      <c r="C21" s="155" t="str">
        <f>'MT-AIR, Vliegveldweg 52'!B3</f>
        <v>BEEK</v>
      </c>
      <c r="D21" s="155" t="str">
        <f>'MT-AIR, Vliegveldweg 52'!B2</f>
        <v>Vliegveldweg 52</v>
      </c>
      <c r="E21" s="155">
        <f>'MT-AIR, Vliegveldweg 52'!G63</f>
        <v>0</v>
      </c>
      <c r="F21" s="160">
        <f>'MT-AIR, Vliegveldweg 52'!I63</f>
        <v>0</v>
      </c>
    </row>
    <row r="22" spans="2:6" x14ac:dyDescent="0.25">
      <c r="B22" s="159" t="str">
        <f>'MVRT, Bosporusstraat 5'!B1</f>
        <v>319900</v>
      </c>
      <c r="C22" s="155" t="str">
        <f>'MVRT, Bosporusstraat 5'!B3</f>
        <v>ROTTERDAM</v>
      </c>
      <c r="D22" s="155" t="str">
        <f>'MVRT, Bosporusstraat 5'!B2</f>
        <v>Bosporusstraat 5</v>
      </c>
      <c r="E22" s="155">
        <f>'MVRT, Bosporusstraat 5'!G63</f>
        <v>0</v>
      </c>
      <c r="F22" s="160">
        <f>'MVRT, Bosporusstraat 5'!I63</f>
        <v>0</v>
      </c>
    </row>
    <row r="23" spans="2:6" x14ac:dyDescent="0.25">
      <c r="B23" s="159" t="str">
        <f>'MDK, Plaza 5'!B1</f>
        <v>478200</v>
      </c>
      <c r="C23" s="155" t="str">
        <f>'MDK, Plaza 5'!B3</f>
        <v>MOERDIJK</v>
      </c>
      <c r="D23" s="155" t="str">
        <f>'MDK, Plaza 5'!B2</f>
        <v>Plaza 5</v>
      </c>
      <c r="E23" s="155">
        <f>'MDK, Plaza 5'!G63</f>
        <v>0</v>
      </c>
      <c r="F23" s="160">
        <f>'MDK, Plaza 5'!I63</f>
        <v>0</v>
      </c>
    </row>
    <row r="24" spans="2:6" x14ac:dyDescent="0.25">
      <c r="B24" s="159" t="str">
        <f>'RIT, Duitslandweg 1'!B1</f>
        <v>438900</v>
      </c>
      <c r="C24" s="155" t="str">
        <f>'RIT, Duitslandweg 1'!B3</f>
        <v>RITTHEM</v>
      </c>
      <c r="D24" s="155" t="str">
        <f>'RIT, Duitslandweg 1'!B2</f>
        <v>Duitslandweg 1</v>
      </c>
      <c r="E24" s="155">
        <f>'RIT, Duitslandweg 1'!G63</f>
        <v>0</v>
      </c>
      <c r="F24" s="160">
        <f>'RIT, Duitslandweg 1'!I63</f>
        <v>0</v>
      </c>
    </row>
    <row r="25" spans="2:6" x14ac:dyDescent="0.25">
      <c r="B25" s="159" t="str">
        <f>'RT, Airportplein 60'!B1</f>
        <v>304501</v>
      </c>
      <c r="C25" s="155" t="str">
        <f>'RT, Airportplein 60'!B3</f>
        <v>ROTTERDAM</v>
      </c>
      <c r="D25" s="155" t="str">
        <f>'RT, Airportplein 60'!B2</f>
        <v>Airportplein 60</v>
      </c>
      <c r="E25" s="155">
        <f>'RT, Airportplein 60'!G63</f>
        <v>0</v>
      </c>
      <c r="F25" s="160">
        <f>'RT, Airportplein 60'!I63</f>
        <v>0</v>
      </c>
    </row>
    <row r="26" spans="2:6" x14ac:dyDescent="0.25">
      <c r="B26" s="159" t="str">
        <f>'RT, Laan op Zuid 391'!B1</f>
        <v>307202</v>
      </c>
      <c r="C26" s="155" t="str">
        <f>'RT, Laan op Zuid 391'!B3</f>
        <v>ROTTERDAM</v>
      </c>
      <c r="D26" s="155" t="str">
        <f>'RT, Laan op Zuid 391'!B2</f>
        <v>Laan op Zuid 391</v>
      </c>
      <c r="E26" s="155">
        <f>'RT, Laan op Zuid 391'!G63</f>
        <v>0</v>
      </c>
      <c r="F26" s="160">
        <f>'RT, Laan op Zuid 391'!I63</f>
        <v>0</v>
      </c>
    </row>
    <row r="27" spans="2:6" x14ac:dyDescent="0.25">
      <c r="B27" s="159" t="str">
        <f>'RT, Laan op Zuid 45'!B1</f>
        <v>307200</v>
      </c>
      <c r="C27" s="155" t="str">
        <f>'RT, Laan op Zuid 45'!B3</f>
        <v>ROTTERDAM</v>
      </c>
      <c r="D27" s="155" t="str">
        <f>'RT, Laan op Zuid 45'!B2</f>
        <v>Laan op Zuid 45</v>
      </c>
      <c r="E27" s="155">
        <f>'RT, Laan op Zuid 45'!G63</f>
        <v>0</v>
      </c>
      <c r="F27" s="160">
        <f>'RT, Laan op Zuid 45'!I63</f>
        <v>0</v>
      </c>
    </row>
    <row r="28" spans="2:6" x14ac:dyDescent="0.25">
      <c r="B28" s="159" t="str">
        <f>'RT, Parklaan 14-16'!B1</f>
        <v>301600</v>
      </c>
      <c r="C28" s="155" t="str">
        <f>'RT, Parklaan 14-16'!B3</f>
        <v>ROTTERDAM</v>
      </c>
      <c r="D28" s="155" t="str">
        <f>'RT, Parklaan 14-16'!B2</f>
        <v>Parklaan 14-16</v>
      </c>
      <c r="E28" s="155">
        <f>'RT, Parklaan 14-16'!G63</f>
        <v>0</v>
      </c>
      <c r="F28" s="160">
        <f>'RT, Parklaan 14-16'!I63</f>
        <v>0</v>
      </c>
    </row>
    <row r="29" spans="2:6" x14ac:dyDescent="0.25">
      <c r="B29" s="159" t="str">
        <f>'RT, Reeweg 16'!B1</f>
        <v>308800</v>
      </c>
      <c r="C29" s="155" t="str">
        <f>'RT, Reeweg 16'!B3</f>
        <v>ROTTERDAM</v>
      </c>
      <c r="D29" s="155" t="str">
        <f>'RT, Reeweg 16'!B2</f>
        <v>Reeweg 16</v>
      </c>
      <c r="E29" s="155">
        <f>'RT, Reeweg 16'!G63</f>
        <v>0</v>
      </c>
      <c r="F29" s="160">
        <f>'RT, Reeweg 16'!I63</f>
        <v>0</v>
      </c>
    </row>
    <row r="30" spans="2:6" x14ac:dyDescent="0.25">
      <c r="B30" s="159" t="str">
        <f>'RT, Reeweg 31'!B1</f>
        <v>308900</v>
      </c>
      <c r="C30" s="155" t="str">
        <f>'RT, Reeweg 31'!B3</f>
        <v>ROTTERDAM</v>
      </c>
      <c r="D30" s="155" t="str">
        <f>'RT, Reeweg 31'!B2</f>
        <v>Reeweg 31</v>
      </c>
      <c r="E30" s="155">
        <f>'RT, Reeweg 31'!G63</f>
        <v>0</v>
      </c>
      <c r="F30" s="160">
        <f>'RT, Reeweg 31'!I63</f>
        <v>0</v>
      </c>
    </row>
    <row r="31" spans="2:6" x14ac:dyDescent="0.25">
      <c r="B31" s="159" t="str">
        <f>'TB, Spoorlaan 175'!B1</f>
        <v>503800</v>
      </c>
      <c r="C31" s="155" t="str">
        <f>'TB, Spoorlaan 175'!B3</f>
        <v>TILBURG</v>
      </c>
      <c r="D31" s="155" t="str">
        <f>'TB, Spoorlaan 175'!B2</f>
        <v>Spoorlaan 175</v>
      </c>
      <c r="E31" s="155">
        <f>'TB, Spoorlaan 175'!G63</f>
        <v>0</v>
      </c>
      <c r="F31" s="160">
        <f>'TB, Spoorlaan 175'!I63</f>
        <v>0</v>
      </c>
    </row>
    <row r="32" spans="2:6" x14ac:dyDescent="0.25">
      <c r="B32" s="159" t="str">
        <f>'TB, Spoorlaan 420'!B1</f>
        <v>503801</v>
      </c>
      <c r="C32" s="155" t="str">
        <f>'TB, Spoorlaan 420'!B3</f>
        <v>TILBURG</v>
      </c>
      <c r="D32" s="155" t="str">
        <f>'TB, Spoorlaan 420'!B2</f>
        <v>Spoorlaan 420</v>
      </c>
      <c r="E32" s="155">
        <f>'TB, Spoorlaan 420'!G63</f>
        <v>0</v>
      </c>
      <c r="F32" s="160">
        <f>'TB, Spoorlaan 420'!I63</f>
        <v>0</v>
      </c>
    </row>
    <row r="33" spans="2:6" x14ac:dyDescent="0.25">
      <c r="B33" s="159" t="str">
        <f>'VL, Columbusweg 57'!B1</f>
        <v>592800</v>
      </c>
      <c r="C33" s="155" t="str">
        <f>'VL, Columbusweg 57'!B3</f>
        <v>VENLO</v>
      </c>
      <c r="D33" s="155" t="str">
        <f>'VL, Columbusweg 57'!B2</f>
        <v>Columbusweg 57</v>
      </c>
      <c r="E33" s="155">
        <f>'VL, Columbusweg 57'!G63</f>
        <v>0</v>
      </c>
      <c r="F33" s="160">
        <f>'VL, Columbusweg 57'!I63</f>
        <v>0</v>
      </c>
    </row>
    <row r="34" spans="2:6" x14ac:dyDescent="0.25">
      <c r="B34" s="159" t="str">
        <f>'VL, Hogeweg 85'!B1</f>
        <v>591400</v>
      </c>
      <c r="C34" s="155" t="str">
        <f>'VL, Hogeweg 85'!B3</f>
        <v>VENLO</v>
      </c>
      <c r="D34" s="155" t="str">
        <f>'VL, Hogeweg 85'!B2</f>
        <v>Hogeweg 85</v>
      </c>
      <c r="E34" s="155">
        <f>'VL, Hogeweg 85'!G63</f>
        <v>0</v>
      </c>
      <c r="F34" s="160">
        <f>'VL, Hogeweg 85'!I63</f>
        <v>0</v>
      </c>
    </row>
    <row r="35" spans="2:6" ht="15.75" thickBot="1" x14ac:dyDescent="0.3">
      <c r="B35" s="161" t="str">
        <f>'VD, Burgemeester v Lierplein 1'!B1</f>
        <v>313400</v>
      </c>
      <c r="C35" s="162" t="str">
        <f>'VD, Burgemeester v Lierplein 1'!B3</f>
        <v>VLAARDINGEN</v>
      </c>
      <c r="D35" s="162" t="str">
        <f>'VD, Burgemeester v Lierplein 1'!B2</f>
        <v>Burgemeester Van Lierplein 1</v>
      </c>
      <c r="E35" s="162">
        <f>'VD, Burgemeester v Lierplein 1'!G63</f>
        <v>0</v>
      </c>
      <c r="F35" s="163">
        <f>'VD, Burgemeester v Lierplein 1'!I63</f>
        <v>0</v>
      </c>
    </row>
    <row r="36" spans="2:6" ht="32.25" customHeight="1" thickBot="1" x14ac:dyDescent="0.3">
      <c r="B36" s="255" t="s">
        <v>264</v>
      </c>
      <c r="C36" s="256"/>
      <c r="D36" s="257"/>
      <c r="E36" s="170">
        <f>SUM(E3:E35)</f>
        <v>0</v>
      </c>
      <c r="F36" s="170">
        <f>SUM(F3:F35)</f>
        <v>0</v>
      </c>
    </row>
  </sheetData>
  <mergeCells count="1">
    <mergeCell ref="B36:D36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276A-98D4-4D7C-AEED-6C616560BC30}">
  <dimension ref="A1:BJ73"/>
  <sheetViews>
    <sheetView topLeftCell="R30" zoomScaleNormal="100" workbookViewId="0">
      <selection activeCell="AU40" sqref="AU40:AU41"/>
    </sheetView>
  </sheetViews>
  <sheetFormatPr defaultColWidth="8.7109375" defaultRowHeight="11.25" x14ac:dyDescent="0.15"/>
  <cols>
    <col min="1" max="1" width="23.140625" style="1" customWidth="1"/>
    <col min="2" max="2" width="49.7109375" style="1" bestFit="1" customWidth="1"/>
    <col min="3" max="3" width="31.140625" style="1" bestFit="1" customWidth="1"/>
    <col min="4" max="4" width="9.28515625" style="1" bestFit="1" customWidth="1"/>
    <col min="5" max="5" width="18.5703125" style="1" bestFit="1" customWidth="1"/>
    <col min="6" max="6" width="14.85546875" style="1" customWidth="1"/>
    <col min="7" max="7" width="12" style="1" customWidth="1"/>
    <col min="8" max="8" width="19.140625" style="1" customWidth="1"/>
    <col min="9" max="9" width="12.28515625" style="1" customWidth="1"/>
    <col min="10" max="10" width="11.85546875" style="1" customWidth="1"/>
    <col min="11" max="11" width="16" style="1" customWidth="1"/>
    <col min="12" max="12" width="12.140625" style="1" customWidth="1"/>
    <col min="13" max="13" width="8.85546875" style="1" bestFit="1" customWidth="1"/>
    <col min="14" max="14" width="13.85546875" style="1" customWidth="1"/>
    <col min="15" max="15" width="13.140625" style="1" customWidth="1"/>
    <col min="16" max="34" width="15.7109375" style="1" customWidth="1"/>
    <col min="35" max="35" width="18.7109375" style="1" customWidth="1"/>
    <col min="36" max="48" width="15.7109375" style="1" customWidth="1"/>
    <col min="49" max="49" width="19.140625" style="1" customWidth="1"/>
    <col min="50" max="50" width="19.5703125" style="1" customWidth="1"/>
    <col min="51" max="53" width="8.7109375" style="1"/>
    <col min="54" max="54" width="25.42578125" style="1" customWidth="1"/>
    <col min="55" max="55" width="19.42578125" style="1" customWidth="1"/>
    <col min="56" max="56" width="34.85546875" style="1" customWidth="1"/>
    <col min="57" max="57" width="24.140625" style="1" bestFit="1" customWidth="1"/>
    <col min="58" max="58" width="20.5703125" style="1" customWidth="1"/>
    <col min="59" max="59" width="23.140625" style="1" bestFit="1" customWidth="1"/>
    <col min="60" max="61" width="8.7109375" style="1"/>
    <col min="62" max="62" width="16.5703125" style="1" customWidth="1"/>
    <col min="63" max="16384" width="8.7109375" style="1"/>
  </cols>
  <sheetData>
    <row r="1" spans="1:61" ht="20.100000000000001" customHeight="1" x14ac:dyDescent="0.15">
      <c r="H1" s="2"/>
      <c r="I1" s="3"/>
      <c r="J1" s="198"/>
      <c r="K1" s="5"/>
      <c r="L1" s="5"/>
      <c r="M1" s="5"/>
      <c r="O1" s="3"/>
    </row>
    <row r="2" spans="1:61" ht="20.100000000000001" customHeight="1" x14ac:dyDescent="0.15">
      <c r="H2" s="2"/>
      <c r="I2" s="3"/>
      <c r="J2" s="198"/>
      <c r="K2" s="5"/>
      <c r="L2" s="5"/>
      <c r="M2" s="5"/>
      <c r="O2" s="3"/>
    </row>
    <row r="3" spans="1:61" ht="20.100000000000001" customHeight="1" x14ac:dyDescent="0.15">
      <c r="H3" s="2"/>
      <c r="I3" s="3"/>
      <c r="J3" s="198"/>
      <c r="K3" s="5"/>
      <c r="L3" s="5"/>
      <c r="M3" s="5"/>
      <c r="O3" s="3"/>
    </row>
    <row r="4" spans="1:61" ht="50.1" customHeight="1" x14ac:dyDescent="0.2">
      <c r="H4" s="2"/>
      <c r="I4" s="3"/>
      <c r="J4" s="198"/>
      <c r="K4" s="5"/>
      <c r="L4" s="5"/>
      <c r="M4" s="5"/>
      <c r="O4" s="3"/>
      <c r="P4" s="272" t="s">
        <v>0</v>
      </c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</row>
    <row r="5" spans="1:61" s="16" customFormat="1" ht="30" customHeight="1" thickBot="1" x14ac:dyDescent="0.25">
      <c r="A5" s="1"/>
      <c r="B5" s="1"/>
      <c r="C5" s="1"/>
      <c r="D5" s="1"/>
      <c r="E5" s="1"/>
      <c r="F5" s="1"/>
      <c r="G5" s="1"/>
      <c r="H5" s="2"/>
      <c r="I5" s="3"/>
      <c r="J5" s="198"/>
      <c r="K5" s="5"/>
      <c r="L5" s="5"/>
      <c r="M5" s="5"/>
      <c r="N5" s="1"/>
      <c r="O5" s="3"/>
      <c r="P5" s="279" t="s">
        <v>143</v>
      </c>
      <c r="Q5" s="280"/>
      <c r="R5" s="280"/>
      <c r="S5" s="280"/>
      <c r="T5" s="280"/>
      <c r="U5" s="280"/>
      <c r="V5" s="280"/>
      <c r="W5" s="279" t="s">
        <v>144</v>
      </c>
      <c r="X5" s="280"/>
      <c r="Y5" s="280"/>
      <c r="Z5" s="280"/>
      <c r="AA5" s="280"/>
      <c r="AB5" s="280"/>
      <c r="AC5" s="280"/>
      <c r="AD5" s="274" t="s">
        <v>1</v>
      </c>
      <c r="AE5" s="275"/>
      <c r="AF5" s="275"/>
      <c r="AG5" s="275"/>
      <c r="AH5" s="275"/>
      <c r="AI5" s="275"/>
      <c r="AJ5" s="276"/>
      <c r="AK5" s="277" t="s">
        <v>262</v>
      </c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81" t="s">
        <v>263</v>
      </c>
      <c r="AX5" s="281"/>
    </row>
    <row r="6" spans="1:61" s="28" customFormat="1" ht="67.5" x14ac:dyDescent="0.25">
      <c r="A6" s="21" t="s">
        <v>3</v>
      </c>
      <c r="B6" s="21" t="s">
        <v>5</v>
      </c>
      <c r="C6" s="21" t="s">
        <v>6</v>
      </c>
      <c r="D6" s="21" t="s">
        <v>7</v>
      </c>
      <c r="E6" s="21" t="s">
        <v>8</v>
      </c>
      <c r="F6" s="22" t="s">
        <v>285</v>
      </c>
      <c r="G6" s="23" t="s">
        <v>9</v>
      </c>
      <c r="H6" s="21" t="s">
        <v>10</v>
      </c>
      <c r="I6" s="24" t="s">
        <v>11</v>
      </c>
      <c r="J6" s="24" t="s">
        <v>13</v>
      </c>
      <c r="K6" s="24" t="s">
        <v>14</v>
      </c>
      <c r="L6" s="24" t="s">
        <v>274</v>
      </c>
      <c r="M6" s="24" t="s">
        <v>16</v>
      </c>
      <c r="N6" s="25" t="s">
        <v>17</v>
      </c>
      <c r="O6" s="27" t="s">
        <v>18</v>
      </c>
      <c r="P6" s="166" t="s">
        <v>301</v>
      </c>
      <c r="Q6" s="167" t="s">
        <v>268</v>
      </c>
      <c r="R6" s="167" t="s">
        <v>266</v>
      </c>
      <c r="S6" s="213" t="s">
        <v>302</v>
      </c>
      <c r="T6" s="213" t="s">
        <v>303</v>
      </c>
      <c r="U6" s="213" t="s">
        <v>304</v>
      </c>
      <c r="V6" s="168" t="s">
        <v>267</v>
      </c>
      <c r="W6" s="166" t="s">
        <v>301</v>
      </c>
      <c r="X6" s="167" t="s">
        <v>268</v>
      </c>
      <c r="Y6" s="167" t="s">
        <v>266</v>
      </c>
      <c r="Z6" s="213" t="s">
        <v>302</v>
      </c>
      <c r="AA6" s="213" t="s">
        <v>303</v>
      </c>
      <c r="AB6" s="213" t="s">
        <v>304</v>
      </c>
      <c r="AC6" s="168" t="s">
        <v>269</v>
      </c>
      <c r="AD6" s="166" t="s">
        <v>301</v>
      </c>
      <c r="AE6" s="167" t="s">
        <v>268</v>
      </c>
      <c r="AF6" s="167" t="s">
        <v>320</v>
      </c>
      <c r="AG6" s="213" t="s">
        <v>302</v>
      </c>
      <c r="AH6" s="213" t="s">
        <v>303</v>
      </c>
      <c r="AI6" s="213" t="s">
        <v>304</v>
      </c>
      <c r="AJ6" s="168" t="s">
        <v>270</v>
      </c>
      <c r="AK6" s="166" t="s">
        <v>272</v>
      </c>
      <c r="AL6" s="167" t="s">
        <v>261</v>
      </c>
      <c r="AM6" s="168" t="s">
        <v>273</v>
      </c>
      <c r="AN6" s="166" t="s">
        <v>292</v>
      </c>
      <c r="AO6" s="167" t="s">
        <v>261</v>
      </c>
      <c r="AP6" s="168" t="s">
        <v>294</v>
      </c>
      <c r="AQ6" s="166" t="s">
        <v>293</v>
      </c>
      <c r="AR6" s="167" t="s">
        <v>261</v>
      </c>
      <c r="AS6" s="168" t="s">
        <v>305</v>
      </c>
      <c r="AT6" s="166" t="s">
        <v>306</v>
      </c>
      <c r="AU6" s="167" t="s">
        <v>261</v>
      </c>
      <c r="AV6" s="168" t="s">
        <v>305</v>
      </c>
      <c r="AW6" s="166" t="s">
        <v>295</v>
      </c>
      <c r="AX6" s="171" t="s">
        <v>296</v>
      </c>
    </row>
    <row r="7" spans="1:61" x14ac:dyDescent="0.15">
      <c r="A7" s="143" t="s">
        <v>225</v>
      </c>
      <c r="B7" s="30" t="s">
        <v>115</v>
      </c>
      <c r="C7" s="30" t="s">
        <v>116</v>
      </c>
      <c r="D7" s="30" t="s">
        <v>117</v>
      </c>
      <c r="E7" s="30" t="s">
        <v>40</v>
      </c>
      <c r="F7" s="30">
        <v>18</v>
      </c>
      <c r="G7" s="30"/>
      <c r="H7" s="30" t="s">
        <v>41</v>
      </c>
      <c r="I7" s="29"/>
      <c r="J7" s="32">
        <v>3</v>
      </c>
      <c r="K7" s="32" t="s">
        <v>26</v>
      </c>
      <c r="L7" s="32" t="s">
        <v>27</v>
      </c>
      <c r="M7" s="32" t="s">
        <v>28</v>
      </c>
      <c r="N7" s="30" t="s">
        <v>27</v>
      </c>
      <c r="O7" s="29" t="s">
        <v>27</v>
      </c>
      <c r="P7" s="206">
        <v>0</v>
      </c>
      <c r="Q7" s="193">
        <v>0</v>
      </c>
      <c r="R7" s="193">
        <f>P7*Q7</f>
        <v>0</v>
      </c>
      <c r="S7" s="193">
        <v>0</v>
      </c>
      <c r="T7" s="193">
        <v>0</v>
      </c>
      <c r="U7" s="193">
        <v>0</v>
      </c>
      <c r="V7" s="194">
        <f t="shared" ref="V7:V39" si="0">SUM(R7:T7)</f>
        <v>0</v>
      </c>
      <c r="W7" s="206">
        <v>0</v>
      </c>
      <c r="X7" s="193">
        <v>0</v>
      </c>
      <c r="Y7" s="193">
        <f>W7*X7</f>
        <v>0</v>
      </c>
      <c r="Z7" s="193">
        <v>0</v>
      </c>
      <c r="AA7" s="193">
        <v>0</v>
      </c>
      <c r="AB7" s="193">
        <v>0</v>
      </c>
      <c r="AC7" s="194">
        <f t="shared" ref="AC7:AC39" si="1">SUM(Y7:AA7)</f>
        <v>0</v>
      </c>
      <c r="AD7" s="206">
        <v>0</v>
      </c>
      <c r="AE7" s="193">
        <v>0</v>
      </c>
      <c r="AF7" s="193">
        <f>AD7*AE7</f>
        <v>0</v>
      </c>
      <c r="AG7" s="193">
        <v>0</v>
      </c>
      <c r="AH7" s="193">
        <v>0</v>
      </c>
      <c r="AI7" s="193">
        <v>0</v>
      </c>
      <c r="AJ7" s="194">
        <f>SUM(AF7:AG7)</f>
        <v>0</v>
      </c>
      <c r="AK7" s="195">
        <f t="shared" ref="AK7:AK39" si="2">V7+AC7+AJ7</f>
        <v>0</v>
      </c>
      <c r="AL7" s="196">
        <v>0</v>
      </c>
      <c r="AM7" s="194">
        <f>AK7*(1+AL7)</f>
        <v>0</v>
      </c>
      <c r="AN7" s="195">
        <f>S7+Z7+AG7</f>
        <v>0</v>
      </c>
      <c r="AO7" s="196">
        <v>0</v>
      </c>
      <c r="AP7" s="194">
        <f t="shared" ref="AP7:AP39" si="3">AN7*(1+AO7)</f>
        <v>0</v>
      </c>
      <c r="AQ7" s="215">
        <f>T7+AA7+AH7</f>
        <v>0</v>
      </c>
      <c r="AR7" s="196">
        <v>0</v>
      </c>
      <c r="AS7" s="194">
        <f t="shared" ref="AS7:AS39" si="4">AQ7*(1+AR7)</f>
        <v>0</v>
      </c>
      <c r="AT7" s="215">
        <f>U7+AB7+AI7</f>
        <v>0</v>
      </c>
      <c r="AU7" s="196">
        <v>0</v>
      </c>
      <c r="AV7" s="194">
        <f t="shared" ref="AV7:AV39" si="5">AT7*(1+AU7)</f>
        <v>0</v>
      </c>
      <c r="AW7" s="197">
        <f t="shared" ref="AW7:AW39" si="6">AK7+AN7+AT7</f>
        <v>0</v>
      </c>
      <c r="AX7" s="197">
        <f t="shared" ref="AX7:AX39" si="7">AM7+AQ7+AV7</f>
        <v>0</v>
      </c>
    </row>
    <row r="8" spans="1:61" x14ac:dyDescent="0.15">
      <c r="A8" s="143" t="s">
        <v>228</v>
      </c>
      <c r="B8" s="30" t="s">
        <v>106</v>
      </c>
      <c r="C8" s="30" t="s">
        <v>107</v>
      </c>
      <c r="D8" s="30" t="s">
        <v>108</v>
      </c>
      <c r="E8" s="30" t="s">
        <v>40</v>
      </c>
      <c r="F8" s="30">
        <v>3</v>
      </c>
      <c r="G8" s="30"/>
      <c r="H8" s="30" t="s">
        <v>41</v>
      </c>
      <c r="I8" s="29"/>
      <c r="J8" s="32"/>
      <c r="K8" s="32" t="s">
        <v>26</v>
      </c>
      <c r="L8" s="32" t="s">
        <v>27</v>
      </c>
      <c r="M8" s="32" t="s">
        <v>28</v>
      </c>
      <c r="N8" s="30" t="s">
        <v>27</v>
      </c>
      <c r="O8" s="29" t="s">
        <v>27</v>
      </c>
      <c r="P8" s="206">
        <v>0</v>
      </c>
      <c r="Q8" s="193">
        <v>0</v>
      </c>
      <c r="R8" s="193">
        <f t="shared" ref="R8:R39" si="8">P8*Q8</f>
        <v>0</v>
      </c>
      <c r="S8" s="193">
        <v>0</v>
      </c>
      <c r="T8" s="193">
        <v>0</v>
      </c>
      <c r="U8" s="193">
        <v>0</v>
      </c>
      <c r="V8" s="194">
        <f t="shared" si="0"/>
        <v>0</v>
      </c>
      <c r="W8" s="206">
        <v>0</v>
      </c>
      <c r="X8" s="193">
        <v>0</v>
      </c>
      <c r="Y8" s="193">
        <f t="shared" ref="Y8:Y39" si="9">W8*X8</f>
        <v>0</v>
      </c>
      <c r="Z8" s="193">
        <v>0</v>
      </c>
      <c r="AA8" s="193">
        <v>0</v>
      </c>
      <c r="AB8" s="193">
        <v>0</v>
      </c>
      <c r="AC8" s="194">
        <f t="shared" si="1"/>
        <v>0</v>
      </c>
      <c r="AD8" s="206">
        <v>0</v>
      </c>
      <c r="AE8" s="193">
        <v>0</v>
      </c>
      <c r="AF8" s="193">
        <f t="shared" ref="AF8:AF39" si="10">AD8*AE8</f>
        <v>0</v>
      </c>
      <c r="AG8" s="193">
        <v>0</v>
      </c>
      <c r="AH8" s="193">
        <v>0</v>
      </c>
      <c r="AI8" s="193">
        <v>0</v>
      </c>
      <c r="AJ8" s="194">
        <f t="shared" ref="AJ8:AJ39" si="11">SUM(AF8:AG8)</f>
        <v>0</v>
      </c>
      <c r="AK8" s="195">
        <f t="shared" si="2"/>
        <v>0</v>
      </c>
      <c r="AL8" s="214">
        <v>0</v>
      </c>
      <c r="AM8" s="194">
        <f t="shared" ref="AM8:AM39" si="12">AK8*(1+AL8)</f>
        <v>0</v>
      </c>
      <c r="AN8" s="195">
        <f t="shared" ref="AN8:AN39" si="13">S8+Z8+AG8</f>
        <v>0</v>
      </c>
      <c r="AO8" s="214">
        <v>0</v>
      </c>
      <c r="AP8" s="194">
        <f t="shared" si="3"/>
        <v>0</v>
      </c>
      <c r="AQ8" s="215">
        <f t="shared" ref="AQ8:AQ39" si="14">T8+AA8+AH8</f>
        <v>0</v>
      </c>
      <c r="AR8" s="214">
        <v>0</v>
      </c>
      <c r="AS8" s="194">
        <f t="shared" si="4"/>
        <v>0</v>
      </c>
      <c r="AT8" s="215">
        <f t="shared" ref="AT8:AT39" si="15">U8+AB8+AI8</f>
        <v>0</v>
      </c>
      <c r="AU8" s="214">
        <v>0</v>
      </c>
      <c r="AV8" s="194">
        <f t="shared" si="5"/>
        <v>0</v>
      </c>
      <c r="AW8" s="197">
        <f t="shared" si="6"/>
        <v>0</v>
      </c>
      <c r="AX8" s="197">
        <f t="shared" si="7"/>
        <v>0</v>
      </c>
    </row>
    <row r="9" spans="1:61" x14ac:dyDescent="0.15">
      <c r="A9" s="143" t="s">
        <v>226</v>
      </c>
      <c r="B9" s="30" t="s">
        <v>112</v>
      </c>
      <c r="C9" s="30" t="s">
        <v>113</v>
      </c>
      <c r="D9" s="30" t="s">
        <v>111</v>
      </c>
      <c r="E9" s="30" t="s">
        <v>40</v>
      </c>
      <c r="F9" s="30">
        <v>2992</v>
      </c>
      <c r="G9" s="30">
        <v>1058</v>
      </c>
      <c r="H9" s="30" t="s">
        <v>25</v>
      </c>
      <c r="I9" s="29">
        <v>307</v>
      </c>
      <c r="J9" s="30">
        <v>66</v>
      </c>
      <c r="K9" s="32" t="s">
        <v>114</v>
      </c>
      <c r="L9" s="32" t="s">
        <v>27</v>
      </c>
      <c r="M9" s="30">
        <v>355</v>
      </c>
      <c r="N9" s="30" t="s">
        <v>27</v>
      </c>
      <c r="O9" s="29" t="s">
        <v>114</v>
      </c>
      <c r="P9" s="206">
        <v>0</v>
      </c>
      <c r="Q9" s="193">
        <v>0</v>
      </c>
      <c r="R9" s="193">
        <f t="shared" si="8"/>
        <v>0</v>
      </c>
      <c r="S9" s="193">
        <v>0</v>
      </c>
      <c r="T9" s="193">
        <v>0</v>
      </c>
      <c r="U9" s="193">
        <v>0</v>
      </c>
      <c r="V9" s="194">
        <f t="shared" si="0"/>
        <v>0</v>
      </c>
      <c r="W9" s="206">
        <v>0</v>
      </c>
      <c r="X9" s="193">
        <v>0</v>
      </c>
      <c r="Y9" s="193">
        <f t="shared" si="9"/>
        <v>0</v>
      </c>
      <c r="Z9" s="193">
        <v>0</v>
      </c>
      <c r="AA9" s="193">
        <v>0</v>
      </c>
      <c r="AB9" s="193">
        <v>0</v>
      </c>
      <c r="AC9" s="194">
        <f t="shared" si="1"/>
        <v>0</v>
      </c>
      <c r="AD9" s="206">
        <v>0</v>
      </c>
      <c r="AE9" s="193">
        <v>0</v>
      </c>
      <c r="AF9" s="193">
        <f t="shared" si="10"/>
        <v>0</v>
      </c>
      <c r="AG9" s="193">
        <v>0</v>
      </c>
      <c r="AH9" s="193">
        <v>0</v>
      </c>
      <c r="AI9" s="193">
        <v>0</v>
      </c>
      <c r="AJ9" s="194">
        <f t="shared" si="11"/>
        <v>0</v>
      </c>
      <c r="AK9" s="195">
        <f t="shared" si="2"/>
        <v>0</v>
      </c>
      <c r="AL9" s="196">
        <v>0</v>
      </c>
      <c r="AM9" s="194">
        <f t="shared" si="12"/>
        <v>0</v>
      </c>
      <c r="AN9" s="195">
        <f t="shared" si="13"/>
        <v>0</v>
      </c>
      <c r="AO9" s="196">
        <v>0</v>
      </c>
      <c r="AP9" s="194">
        <f t="shared" si="3"/>
        <v>0</v>
      </c>
      <c r="AQ9" s="215">
        <f t="shared" si="14"/>
        <v>0</v>
      </c>
      <c r="AR9" s="196">
        <v>0</v>
      </c>
      <c r="AS9" s="194">
        <f t="shared" si="4"/>
        <v>0</v>
      </c>
      <c r="AT9" s="215">
        <f t="shared" si="15"/>
        <v>0</v>
      </c>
      <c r="AU9" s="196">
        <v>0</v>
      </c>
      <c r="AV9" s="194">
        <f t="shared" si="5"/>
        <v>0</v>
      </c>
      <c r="AW9" s="197">
        <f t="shared" si="6"/>
        <v>0</v>
      </c>
      <c r="AX9" s="197">
        <f t="shared" si="7"/>
        <v>0</v>
      </c>
    </row>
    <row r="10" spans="1:61" x14ac:dyDescent="0.15">
      <c r="A10" s="143" t="s">
        <v>227</v>
      </c>
      <c r="B10" s="30" t="s">
        <v>109</v>
      </c>
      <c r="C10" s="30" t="s">
        <v>110</v>
      </c>
      <c r="D10" s="30" t="s">
        <v>111</v>
      </c>
      <c r="E10" s="30" t="s">
        <v>40</v>
      </c>
      <c r="F10" s="30">
        <v>507</v>
      </c>
      <c r="G10" s="30">
        <v>265</v>
      </c>
      <c r="H10" s="30" t="s">
        <v>41</v>
      </c>
      <c r="I10" s="29"/>
      <c r="J10" s="32">
        <v>13</v>
      </c>
      <c r="K10" s="32" t="s">
        <v>26</v>
      </c>
      <c r="L10" s="32" t="s">
        <v>27</v>
      </c>
      <c r="M10" s="32" t="s">
        <v>28</v>
      </c>
      <c r="N10" s="30" t="s">
        <v>27</v>
      </c>
      <c r="O10" s="29" t="s">
        <v>27</v>
      </c>
      <c r="P10" s="206">
        <v>0</v>
      </c>
      <c r="Q10" s="193">
        <v>0</v>
      </c>
      <c r="R10" s="193">
        <f t="shared" si="8"/>
        <v>0</v>
      </c>
      <c r="S10" s="193">
        <v>0</v>
      </c>
      <c r="T10" s="193">
        <v>0</v>
      </c>
      <c r="U10" s="193">
        <v>0</v>
      </c>
      <c r="V10" s="194">
        <f t="shared" si="0"/>
        <v>0</v>
      </c>
      <c r="W10" s="206">
        <v>0</v>
      </c>
      <c r="X10" s="193">
        <v>0</v>
      </c>
      <c r="Y10" s="193">
        <f t="shared" si="9"/>
        <v>0</v>
      </c>
      <c r="Z10" s="193">
        <v>0</v>
      </c>
      <c r="AA10" s="193">
        <v>0</v>
      </c>
      <c r="AB10" s="193">
        <v>0</v>
      </c>
      <c r="AC10" s="194">
        <f t="shared" si="1"/>
        <v>0</v>
      </c>
      <c r="AD10" s="206">
        <v>0</v>
      </c>
      <c r="AE10" s="193">
        <v>0</v>
      </c>
      <c r="AF10" s="193">
        <f t="shared" si="10"/>
        <v>0</v>
      </c>
      <c r="AG10" s="193">
        <v>0</v>
      </c>
      <c r="AH10" s="193">
        <v>0</v>
      </c>
      <c r="AI10" s="193">
        <v>0</v>
      </c>
      <c r="AJ10" s="194">
        <f t="shared" si="11"/>
        <v>0</v>
      </c>
      <c r="AK10" s="195">
        <f t="shared" si="2"/>
        <v>0</v>
      </c>
      <c r="AL10" s="196">
        <v>0</v>
      </c>
      <c r="AM10" s="194">
        <f t="shared" si="12"/>
        <v>0</v>
      </c>
      <c r="AN10" s="195">
        <f t="shared" si="13"/>
        <v>0</v>
      </c>
      <c r="AO10" s="196">
        <v>0</v>
      </c>
      <c r="AP10" s="194">
        <f t="shared" si="3"/>
        <v>0</v>
      </c>
      <c r="AQ10" s="215">
        <f t="shared" si="14"/>
        <v>0</v>
      </c>
      <c r="AR10" s="196">
        <v>0</v>
      </c>
      <c r="AS10" s="194">
        <f t="shared" si="4"/>
        <v>0</v>
      </c>
      <c r="AT10" s="215">
        <f t="shared" si="15"/>
        <v>0</v>
      </c>
      <c r="AU10" s="196">
        <v>0</v>
      </c>
      <c r="AV10" s="194">
        <f t="shared" si="5"/>
        <v>0</v>
      </c>
      <c r="AW10" s="197">
        <f t="shared" si="6"/>
        <v>0</v>
      </c>
      <c r="AX10" s="197">
        <f t="shared" si="7"/>
        <v>0</v>
      </c>
    </row>
    <row r="11" spans="1:61" s="10" customFormat="1" x14ac:dyDescent="0.15">
      <c r="A11" s="143" t="s">
        <v>224</v>
      </c>
      <c r="B11" s="30" t="s">
        <v>119</v>
      </c>
      <c r="C11" s="30" t="s">
        <v>120</v>
      </c>
      <c r="D11" s="30" t="s">
        <v>121</v>
      </c>
      <c r="E11" s="30" t="s">
        <v>40</v>
      </c>
      <c r="F11" s="30">
        <v>391</v>
      </c>
      <c r="G11" s="30">
        <v>185</v>
      </c>
      <c r="H11" s="30" t="s">
        <v>25</v>
      </c>
      <c r="I11" s="29">
        <v>40</v>
      </c>
      <c r="J11" s="32">
        <v>9</v>
      </c>
      <c r="K11" s="32" t="s">
        <v>26</v>
      </c>
      <c r="L11" s="32" t="s">
        <v>27</v>
      </c>
      <c r="M11" s="32" t="s">
        <v>28</v>
      </c>
      <c r="N11" s="30" t="s">
        <v>27</v>
      </c>
      <c r="O11" s="29" t="s">
        <v>27</v>
      </c>
      <c r="P11" s="206">
        <v>0</v>
      </c>
      <c r="Q11" s="193">
        <v>0</v>
      </c>
      <c r="R11" s="193">
        <f t="shared" si="8"/>
        <v>0</v>
      </c>
      <c r="S11" s="193">
        <v>0</v>
      </c>
      <c r="T11" s="193">
        <v>0</v>
      </c>
      <c r="U11" s="193">
        <v>0</v>
      </c>
      <c r="V11" s="194">
        <f t="shared" si="0"/>
        <v>0</v>
      </c>
      <c r="W11" s="206">
        <v>0</v>
      </c>
      <c r="X11" s="193">
        <v>0</v>
      </c>
      <c r="Y11" s="193">
        <f t="shared" si="9"/>
        <v>0</v>
      </c>
      <c r="Z11" s="193">
        <v>0</v>
      </c>
      <c r="AA11" s="193">
        <v>0</v>
      </c>
      <c r="AB11" s="193">
        <v>0</v>
      </c>
      <c r="AC11" s="194">
        <f t="shared" si="1"/>
        <v>0</v>
      </c>
      <c r="AD11" s="206">
        <v>0</v>
      </c>
      <c r="AE11" s="193">
        <v>0</v>
      </c>
      <c r="AF11" s="193">
        <f t="shared" si="10"/>
        <v>0</v>
      </c>
      <c r="AG11" s="193">
        <v>0</v>
      </c>
      <c r="AH11" s="193">
        <v>0</v>
      </c>
      <c r="AI11" s="193">
        <v>0</v>
      </c>
      <c r="AJ11" s="194">
        <f t="shared" si="11"/>
        <v>0</v>
      </c>
      <c r="AK11" s="195">
        <f t="shared" si="2"/>
        <v>0</v>
      </c>
      <c r="AL11" s="196">
        <v>0</v>
      </c>
      <c r="AM11" s="194">
        <f t="shared" si="12"/>
        <v>0</v>
      </c>
      <c r="AN11" s="195">
        <f t="shared" si="13"/>
        <v>0</v>
      </c>
      <c r="AO11" s="196">
        <v>0</v>
      </c>
      <c r="AP11" s="194">
        <f t="shared" si="3"/>
        <v>0</v>
      </c>
      <c r="AQ11" s="215">
        <f t="shared" si="14"/>
        <v>0</v>
      </c>
      <c r="AR11" s="196">
        <v>0</v>
      </c>
      <c r="AS11" s="194">
        <f t="shared" si="4"/>
        <v>0</v>
      </c>
      <c r="AT11" s="215">
        <f t="shared" si="15"/>
        <v>0</v>
      </c>
      <c r="AU11" s="196">
        <v>0</v>
      </c>
      <c r="AV11" s="194">
        <f t="shared" si="5"/>
        <v>0</v>
      </c>
      <c r="AW11" s="197">
        <f t="shared" si="6"/>
        <v>0</v>
      </c>
      <c r="AX11" s="197">
        <f t="shared" si="7"/>
        <v>0</v>
      </c>
    </row>
    <row r="12" spans="1:61" x14ac:dyDescent="0.15">
      <c r="A12" s="143" t="s">
        <v>223</v>
      </c>
      <c r="B12" s="30" t="s">
        <v>122</v>
      </c>
      <c r="C12" s="30" t="s">
        <v>123</v>
      </c>
      <c r="D12" s="30" t="s">
        <v>124</v>
      </c>
      <c r="E12" s="30" t="s">
        <v>40</v>
      </c>
      <c r="F12" s="30">
        <v>25</v>
      </c>
      <c r="G12" s="30">
        <v>21</v>
      </c>
      <c r="H12" s="30" t="s">
        <v>41</v>
      </c>
      <c r="I12" s="29"/>
      <c r="J12" s="32">
        <v>2</v>
      </c>
      <c r="K12" s="32" t="s">
        <v>26</v>
      </c>
      <c r="L12" s="32" t="s">
        <v>27</v>
      </c>
      <c r="M12" s="32" t="s">
        <v>28</v>
      </c>
      <c r="N12" s="30" t="s">
        <v>27</v>
      </c>
      <c r="O12" s="29" t="s">
        <v>27</v>
      </c>
      <c r="P12" s="206">
        <v>0</v>
      </c>
      <c r="Q12" s="193">
        <v>0</v>
      </c>
      <c r="R12" s="193">
        <f t="shared" si="8"/>
        <v>0</v>
      </c>
      <c r="S12" s="193">
        <v>0</v>
      </c>
      <c r="T12" s="193">
        <v>0</v>
      </c>
      <c r="U12" s="193">
        <v>0</v>
      </c>
      <c r="V12" s="194">
        <f t="shared" si="0"/>
        <v>0</v>
      </c>
      <c r="W12" s="206">
        <v>0</v>
      </c>
      <c r="X12" s="193">
        <v>0</v>
      </c>
      <c r="Y12" s="193">
        <f t="shared" si="9"/>
        <v>0</v>
      </c>
      <c r="Z12" s="193">
        <v>0</v>
      </c>
      <c r="AA12" s="193">
        <v>0</v>
      </c>
      <c r="AB12" s="193">
        <v>0</v>
      </c>
      <c r="AC12" s="194">
        <f t="shared" si="1"/>
        <v>0</v>
      </c>
      <c r="AD12" s="206">
        <v>0</v>
      </c>
      <c r="AE12" s="193">
        <v>0</v>
      </c>
      <c r="AF12" s="193">
        <f t="shared" si="10"/>
        <v>0</v>
      </c>
      <c r="AG12" s="193">
        <v>0</v>
      </c>
      <c r="AH12" s="193">
        <v>0</v>
      </c>
      <c r="AI12" s="193">
        <v>0</v>
      </c>
      <c r="AJ12" s="194">
        <f t="shared" si="11"/>
        <v>0</v>
      </c>
      <c r="AK12" s="195">
        <f t="shared" si="2"/>
        <v>0</v>
      </c>
      <c r="AL12" s="196">
        <v>0</v>
      </c>
      <c r="AM12" s="194">
        <f t="shared" si="12"/>
        <v>0</v>
      </c>
      <c r="AN12" s="195">
        <f t="shared" si="13"/>
        <v>0</v>
      </c>
      <c r="AO12" s="196">
        <v>0</v>
      </c>
      <c r="AP12" s="194">
        <f t="shared" si="3"/>
        <v>0</v>
      </c>
      <c r="AQ12" s="215">
        <f t="shared" si="14"/>
        <v>0</v>
      </c>
      <c r="AR12" s="196">
        <v>0</v>
      </c>
      <c r="AS12" s="194">
        <f t="shared" si="4"/>
        <v>0</v>
      </c>
      <c r="AT12" s="215">
        <f t="shared" si="15"/>
        <v>0</v>
      </c>
      <c r="AU12" s="196">
        <v>0</v>
      </c>
      <c r="AV12" s="194">
        <f t="shared" si="5"/>
        <v>0</v>
      </c>
      <c r="AW12" s="197">
        <f t="shared" si="6"/>
        <v>0</v>
      </c>
      <c r="AX12" s="197">
        <f t="shared" si="7"/>
        <v>0</v>
      </c>
    </row>
    <row r="13" spans="1:61" x14ac:dyDescent="0.15">
      <c r="A13" s="143" t="s">
        <v>218</v>
      </c>
      <c r="B13" s="30" t="s">
        <v>139</v>
      </c>
      <c r="C13" s="30" t="s">
        <v>140</v>
      </c>
      <c r="D13" s="30" t="s">
        <v>141</v>
      </c>
      <c r="E13" s="30" t="s">
        <v>142</v>
      </c>
      <c r="F13" s="30">
        <v>50</v>
      </c>
      <c r="G13" s="30"/>
      <c r="H13" s="30" t="s">
        <v>41</v>
      </c>
      <c r="I13" s="29"/>
      <c r="J13" s="32">
        <v>2</v>
      </c>
      <c r="K13" s="32" t="s">
        <v>26</v>
      </c>
      <c r="L13" s="32" t="s">
        <v>27</v>
      </c>
      <c r="M13" s="32" t="s">
        <v>28</v>
      </c>
      <c r="N13" s="30" t="s">
        <v>27</v>
      </c>
      <c r="O13" s="29" t="s">
        <v>27</v>
      </c>
      <c r="P13" s="206">
        <v>0</v>
      </c>
      <c r="Q13" s="193">
        <v>0</v>
      </c>
      <c r="R13" s="193">
        <f t="shared" si="8"/>
        <v>0</v>
      </c>
      <c r="S13" s="193">
        <v>0</v>
      </c>
      <c r="T13" s="193">
        <v>0</v>
      </c>
      <c r="U13" s="193">
        <v>0</v>
      </c>
      <c r="V13" s="194">
        <f t="shared" si="0"/>
        <v>0</v>
      </c>
      <c r="W13" s="206">
        <v>0</v>
      </c>
      <c r="X13" s="193">
        <v>0</v>
      </c>
      <c r="Y13" s="193">
        <f t="shared" si="9"/>
        <v>0</v>
      </c>
      <c r="Z13" s="193">
        <v>0</v>
      </c>
      <c r="AA13" s="193">
        <v>0</v>
      </c>
      <c r="AB13" s="193">
        <v>0</v>
      </c>
      <c r="AC13" s="194">
        <f t="shared" si="1"/>
        <v>0</v>
      </c>
      <c r="AD13" s="206">
        <v>0</v>
      </c>
      <c r="AE13" s="193">
        <v>0</v>
      </c>
      <c r="AF13" s="193">
        <f t="shared" si="10"/>
        <v>0</v>
      </c>
      <c r="AG13" s="193">
        <v>0</v>
      </c>
      <c r="AH13" s="193">
        <v>0</v>
      </c>
      <c r="AI13" s="193">
        <v>0</v>
      </c>
      <c r="AJ13" s="194">
        <f t="shared" si="11"/>
        <v>0</v>
      </c>
      <c r="AK13" s="195">
        <f t="shared" si="2"/>
        <v>0</v>
      </c>
      <c r="AL13" s="196">
        <v>0</v>
      </c>
      <c r="AM13" s="194">
        <f t="shared" si="12"/>
        <v>0</v>
      </c>
      <c r="AN13" s="195">
        <f t="shared" si="13"/>
        <v>0</v>
      </c>
      <c r="AO13" s="196">
        <v>0</v>
      </c>
      <c r="AP13" s="194">
        <f t="shared" si="3"/>
        <v>0</v>
      </c>
      <c r="AQ13" s="215">
        <f t="shared" si="14"/>
        <v>0</v>
      </c>
      <c r="AR13" s="196">
        <v>0</v>
      </c>
      <c r="AS13" s="194">
        <f t="shared" si="4"/>
        <v>0</v>
      </c>
      <c r="AT13" s="215">
        <f t="shared" si="15"/>
        <v>0</v>
      </c>
      <c r="AU13" s="196">
        <v>0</v>
      </c>
      <c r="AV13" s="194">
        <f t="shared" si="5"/>
        <v>0</v>
      </c>
      <c r="AW13" s="197">
        <f t="shared" si="6"/>
        <v>0</v>
      </c>
      <c r="AX13" s="197">
        <f t="shared" si="7"/>
        <v>0</v>
      </c>
    </row>
    <row r="14" spans="1:61" x14ac:dyDescent="0.15">
      <c r="A14" s="143" t="s">
        <v>247</v>
      </c>
      <c r="B14" s="30" t="s">
        <v>37</v>
      </c>
      <c r="C14" s="30" t="s">
        <v>38</v>
      </c>
      <c r="D14" s="30" t="s">
        <v>39</v>
      </c>
      <c r="E14" s="30" t="s">
        <v>40</v>
      </c>
      <c r="F14" s="30">
        <v>61</v>
      </c>
      <c r="G14" s="30">
        <v>117</v>
      </c>
      <c r="H14" s="30" t="s">
        <v>41</v>
      </c>
      <c r="I14" s="29"/>
      <c r="J14" s="32">
        <v>3</v>
      </c>
      <c r="K14" s="32" t="s">
        <v>26</v>
      </c>
      <c r="L14" s="32" t="s">
        <v>27</v>
      </c>
      <c r="M14" s="32" t="s">
        <v>28</v>
      </c>
      <c r="N14" s="30" t="s">
        <v>27</v>
      </c>
      <c r="O14" s="29" t="s">
        <v>27</v>
      </c>
      <c r="P14" s="206">
        <v>0</v>
      </c>
      <c r="Q14" s="193">
        <v>0</v>
      </c>
      <c r="R14" s="193">
        <f t="shared" si="8"/>
        <v>0</v>
      </c>
      <c r="S14" s="193">
        <v>0</v>
      </c>
      <c r="T14" s="193">
        <v>0</v>
      </c>
      <c r="U14" s="193">
        <v>0</v>
      </c>
      <c r="V14" s="194">
        <f t="shared" si="0"/>
        <v>0</v>
      </c>
      <c r="W14" s="206">
        <v>0</v>
      </c>
      <c r="X14" s="193">
        <v>0</v>
      </c>
      <c r="Y14" s="193">
        <f t="shared" si="9"/>
        <v>0</v>
      </c>
      <c r="Z14" s="193">
        <v>0</v>
      </c>
      <c r="AA14" s="193">
        <v>0</v>
      </c>
      <c r="AB14" s="193">
        <v>0</v>
      </c>
      <c r="AC14" s="194">
        <f t="shared" si="1"/>
        <v>0</v>
      </c>
      <c r="AD14" s="206">
        <v>0</v>
      </c>
      <c r="AE14" s="193">
        <v>0</v>
      </c>
      <c r="AF14" s="193">
        <f t="shared" si="10"/>
        <v>0</v>
      </c>
      <c r="AG14" s="193">
        <v>0</v>
      </c>
      <c r="AH14" s="193">
        <v>0</v>
      </c>
      <c r="AI14" s="193">
        <v>0</v>
      </c>
      <c r="AJ14" s="194">
        <f t="shared" si="11"/>
        <v>0</v>
      </c>
      <c r="AK14" s="195">
        <f t="shared" si="2"/>
        <v>0</v>
      </c>
      <c r="AL14" s="196">
        <v>0</v>
      </c>
      <c r="AM14" s="194">
        <f t="shared" si="12"/>
        <v>0</v>
      </c>
      <c r="AN14" s="195">
        <f t="shared" si="13"/>
        <v>0</v>
      </c>
      <c r="AO14" s="196">
        <v>0</v>
      </c>
      <c r="AP14" s="194">
        <f t="shared" si="3"/>
        <v>0</v>
      </c>
      <c r="AQ14" s="215">
        <f t="shared" si="14"/>
        <v>0</v>
      </c>
      <c r="AR14" s="196">
        <v>0</v>
      </c>
      <c r="AS14" s="194">
        <f t="shared" si="4"/>
        <v>0</v>
      </c>
      <c r="AT14" s="215">
        <f t="shared" si="15"/>
        <v>0</v>
      </c>
      <c r="AU14" s="196">
        <v>0</v>
      </c>
      <c r="AV14" s="194">
        <f t="shared" si="5"/>
        <v>0</v>
      </c>
      <c r="AW14" s="197">
        <f t="shared" si="6"/>
        <v>0</v>
      </c>
      <c r="AX14" s="197">
        <f t="shared" si="7"/>
        <v>0</v>
      </c>
    </row>
    <row r="15" spans="1:61" x14ac:dyDescent="0.15">
      <c r="A15" s="143" t="s">
        <v>231</v>
      </c>
      <c r="B15" s="30" t="s">
        <v>94</v>
      </c>
      <c r="C15" s="30" t="s">
        <v>95</v>
      </c>
      <c r="D15" s="30" t="s">
        <v>96</v>
      </c>
      <c r="E15" s="30" t="s">
        <v>40</v>
      </c>
      <c r="F15" s="30">
        <v>215</v>
      </c>
      <c r="G15" s="30">
        <v>180</v>
      </c>
      <c r="H15" s="30" t="s">
        <v>25</v>
      </c>
      <c r="I15" s="29">
        <v>34</v>
      </c>
      <c r="J15" s="32">
        <v>18</v>
      </c>
      <c r="K15" s="32" t="s">
        <v>26</v>
      </c>
      <c r="L15" s="32" t="s">
        <v>27</v>
      </c>
      <c r="M15" s="32" t="s">
        <v>28</v>
      </c>
      <c r="N15" s="30" t="s">
        <v>27</v>
      </c>
      <c r="O15" s="29" t="s">
        <v>27</v>
      </c>
      <c r="P15" s="206">
        <v>0</v>
      </c>
      <c r="Q15" s="193">
        <v>0</v>
      </c>
      <c r="R15" s="193">
        <f t="shared" si="8"/>
        <v>0</v>
      </c>
      <c r="S15" s="193">
        <v>0</v>
      </c>
      <c r="T15" s="193">
        <v>0</v>
      </c>
      <c r="U15" s="193">
        <v>0</v>
      </c>
      <c r="V15" s="194">
        <f t="shared" si="0"/>
        <v>0</v>
      </c>
      <c r="W15" s="206">
        <v>0</v>
      </c>
      <c r="X15" s="193">
        <v>0</v>
      </c>
      <c r="Y15" s="193">
        <f t="shared" si="9"/>
        <v>0</v>
      </c>
      <c r="Z15" s="193">
        <v>0</v>
      </c>
      <c r="AA15" s="193">
        <v>0</v>
      </c>
      <c r="AB15" s="193">
        <v>0</v>
      </c>
      <c r="AC15" s="194">
        <f t="shared" si="1"/>
        <v>0</v>
      </c>
      <c r="AD15" s="206">
        <v>0</v>
      </c>
      <c r="AE15" s="193">
        <v>0</v>
      </c>
      <c r="AF15" s="193">
        <f t="shared" si="10"/>
        <v>0</v>
      </c>
      <c r="AG15" s="193">
        <v>0</v>
      </c>
      <c r="AH15" s="193">
        <v>0</v>
      </c>
      <c r="AI15" s="193">
        <v>0</v>
      </c>
      <c r="AJ15" s="194">
        <f t="shared" si="11"/>
        <v>0</v>
      </c>
      <c r="AK15" s="195">
        <f t="shared" si="2"/>
        <v>0</v>
      </c>
      <c r="AL15" s="196">
        <v>0</v>
      </c>
      <c r="AM15" s="194">
        <f t="shared" si="12"/>
        <v>0</v>
      </c>
      <c r="AN15" s="195">
        <f t="shared" si="13"/>
        <v>0</v>
      </c>
      <c r="AO15" s="196">
        <v>0</v>
      </c>
      <c r="AP15" s="194">
        <f t="shared" si="3"/>
        <v>0</v>
      </c>
      <c r="AQ15" s="215">
        <f t="shared" si="14"/>
        <v>0</v>
      </c>
      <c r="AR15" s="196">
        <v>0</v>
      </c>
      <c r="AS15" s="194">
        <f t="shared" si="4"/>
        <v>0</v>
      </c>
      <c r="AT15" s="215">
        <f t="shared" si="15"/>
        <v>0</v>
      </c>
      <c r="AU15" s="196">
        <v>0</v>
      </c>
      <c r="AV15" s="194">
        <f t="shared" si="5"/>
        <v>0</v>
      </c>
      <c r="AW15" s="197">
        <f t="shared" si="6"/>
        <v>0</v>
      </c>
      <c r="AX15" s="197">
        <f t="shared" si="7"/>
        <v>0</v>
      </c>
    </row>
    <row r="16" spans="1:61" x14ac:dyDescent="0.15">
      <c r="A16" s="143" t="s">
        <v>229</v>
      </c>
      <c r="B16" s="30" t="s">
        <v>101</v>
      </c>
      <c r="C16" s="30" t="s">
        <v>102</v>
      </c>
      <c r="D16" s="30" t="s">
        <v>103</v>
      </c>
      <c r="E16" s="30" t="s">
        <v>104</v>
      </c>
      <c r="F16" s="30">
        <v>64</v>
      </c>
      <c r="G16" s="30">
        <v>86</v>
      </c>
      <c r="H16" s="30" t="s">
        <v>41</v>
      </c>
      <c r="I16" s="29"/>
      <c r="J16" s="30">
        <v>3</v>
      </c>
      <c r="K16" s="32" t="s">
        <v>26</v>
      </c>
      <c r="L16" s="32" t="s">
        <v>27</v>
      </c>
      <c r="M16" s="32" t="s">
        <v>28</v>
      </c>
      <c r="N16" s="30" t="s">
        <v>27</v>
      </c>
      <c r="O16" s="29" t="s">
        <v>27</v>
      </c>
      <c r="P16" s="206">
        <v>0</v>
      </c>
      <c r="Q16" s="193">
        <v>0</v>
      </c>
      <c r="R16" s="193">
        <f t="shared" si="8"/>
        <v>0</v>
      </c>
      <c r="S16" s="193">
        <v>0</v>
      </c>
      <c r="T16" s="193">
        <v>0</v>
      </c>
      <c r="U16" s="193">
        <v>0</v>
      </c>
      <c r="V16" s="194">
        <f t="shared" si="0"/>
        <v>0</v>
      </c>
      <c r="W16" s="206">
        <v>0</v>
      </c>
      <c r="X16" s="193">
        <v>0</v>
      </c>
      <c r="Y16" s="193">
        <f t="shared" si="9"/>
        <v>0</v>
      </c>
      <c r="Z16" s="193">
        <v>0</v>
      </c>
      <c r="AA16" s="193">
        <v>0</v>
      </c>
      <c r="AB16" s="193">
        <v>0</v>
      </c>
      <c r="AC16" s="194">
        <f t="shared" si="1"/>
        <v>0</v>
      </c>
      <c r="AD16" s="206">
        <v>0</v>
      </c>
      <c r="AE16" s="193">
        <v>0</v>
      </c>
      <c r="AF16" s="193">
        <f t="shared" si="10"/>
        <v>0</v>
      </c>
      <c r="AG16" s="193">
        <v>0</v>
      </c>
      <c r="AH16" s="193">
        <v>0</v>
      </c>
      <c r="AI16" s="193">
        <v>0</v>
      </c>
      <c r="AJ16" s="194">
        <f t="shared" si="11"/>
        <v>0</v>
      </c>
      <c r="AK16" s="195">
        <f t="shared" si="2"/>
        <v>0</v>
      </c>
      <c r="AL16" s="196">
        <v>0</v>
      </c>
      <c r="AM16" s="194">
        <f t="shared" si="12"/>
        <v>0</v>
      </c>
      <c r="AN16" s="195">
        <f t="shared" si="13"/>
        <v>0</v>
      </c>
      <c r="AO16" s="196">
        <v>0</v>
      </c>
      <c r="AP16" s="194">
        <f t="shared" si="3"/>
        <v>0</v>
      </c>
      <c r="AQ16" s="215">
        <f t="shared" si="14"/>
        <v>0</v>
      </c>
      <c r="AR16" s="196">
        <v>0</v>
      </c>
      <c r="AS16" s="194">
        <f t="shared" si="4"/>
        <v>0</v>
      </c>
      <c r="AT16" s="215">
        <f t="shared" si="15"/>
        <v>0</v>
      </c>
      <c r="AU16" s="196">
        <v>0</v>
      </c>
      <c r="AV16" s="194">
        <f t="shared" si="5"/>
        <v>0</v>
      </c>
      <c r="AW16" s="197">
        <f t="shared" si="6"/>
        <v>0</v>
      </c>
      <c r="AX16" s="197">
        <f t="shared" si="7"/>
        <v>0</v>
      </c>
    </row>
    <row r="17" spans="1:50" x14ac:dyDescent="0.15">
      <c r="A17" s="143" t="s">
        <v>230</v>
      </c>
      <c r="B17" s="30" t="s">
        <v>97</v>
      </c>
      <c r="C17" s="30" t="s">
        <v>98</v>
      </c>
      <c r="D17" s="30" t="s">
        <v>99</v>
      </c>
      <c r="E17" s="30" t="s">
        <v>100</v>
      </c>
      <c r="F17" s="30">
        <v>54</v>
      </c>
      <c r="G17" s="30">
        <v>52</v>
      </c>
      <c r="H17" s="30" t="s">
        <v>41</v>
      </c>
      <c r="I17" s="29"/>
      <c r="J17" s="32">
        <v>3</v>
      </c>
      <c r="K17" s="32" t="s">
        <v>26</v>
      </c>
      <c r="L17" s="32" t="s">
        <v>27</v>
      </c>
      <c r="M17" s="32" t="s">
        <v>28</v>
      </c>
      <c r="N17" s="30" t="s">
        <v>27</v>
      </c>
      <c r="O17" s="29" t="s">
        <v>27</v>
      </c>
      <c r="P17" s="206">
        <v>0</v>
      </c>
      <c r="Q17" s="193">
        <v>0</v>
      </c>
      <c r="R17" s="193">
        <f t="shared" si="8"/>
        <v>0</v>
      </c>
      <c r="S17" s="193">
        <v>0</v>
      </c>
      <c r="T17" s="193">
        <v>0</v>
      </c>
      <c r="U17" s="193">
        <v>0</v>
      </c>
      <c r="V17" s="194">
        <f t="shared" si="0"/>
        <v>0</v>
      </c>
      <c r="W17" s="206">
        <v>0</v>
      </c>
      <c r="X17" s="193">
        <v>0</v>
      </c>
      <c r="Y17" s="193">
        <f t="shared" si="9"/>
        <v>0</v>
      </c>
      <c r="Z17" s="193">
        <v>0</v>
      </c>
      <c r="AA17" s="193">
        <v>0</v>
      </c>
      <c r="AB17" s="193">
        <v>0</v>
      </c>
      <c r="AC17" s="194">
        <f t="shared" si="1"/>
        <v>0</v>
      </c>
      <c r="AD17" s="206">
        <v>0</v>
      </c>
      <c r="AE17" s="193">
        <v>0</v>
      </c>
      <c r="AF17" s="193">
        <f t="shared" si="10"/>
        <v>0</v>
      </c>
      <c r="AG17" s="193">
        <v>0</v>
      </c>
      <c r="AH17" s="193">
        <v>0</v>
      </c>
      <c r="AI17" s="193">
        <v>0</v>
      </c>
      <c r="AJ17" s="194">
        <f t="shared" si="11"/>
        <v>0</v>
      </c>
      <c r="AK17" s="195">
        <f t="shared" si="2"/>
        <v>0</v>
      </c>
      <c r="AL17" s="196">
        <v>0</v>
      </c>
      <c r="AM17" s="194">
        <f t="shared" si="12"/>
        <v>0</v>
      </c>
      <c r="AN17" s="195">
        <f t="shared" si="13"/>
        <v>0</v>
      </c>
      <c r="AO17" s="196">
        <v>0</v>
      </c>
      <c r="AP17" s="194">
        <f t="shared" si="3"/>
        <v>0</v>
      </c>
      <c r="AQ17" s="215">
        <f t="shared" si="14"/>
        <v>0</v>
      </c>
      <c r="AR17" s="196">
        <v>0</v>
      </c>
      <c r="AS17" s="194">
        <f t="shared" si="4"/>
        <v>0</v>
      </c>
      <c r="AT17" s="215">
        <f t="shared" si="15"/>
        <v>0</v>
      </c>
      <c r="AU17" s="196">
        <v>0</v>
      </c>
      <c r="AV17" s="194">
        <f t="shared" si="5"/>
        <v>0</v>
      </c>
      <c r="AW17" s="197">
        <f t="shared" si="6"/>
        <v>0</v>
      </c>
      <c r="AX17" s="197">
        <f t="shared" si="7"/>
        <v>0</v>
      </c>
    </row>
    <row r="18" spans="1:50" x14ac:dyDescent="0.15">
      <c r="A18" s="143" t="s">
        <v>246</v>
      </c>
      <c r="B18" s="30" t="s">
        <v>47</v>
      </c>
      <c r="C18" s="30" t="s">
        <v>48</v>
      </c>
      <c r="D18" s="30" t="s">
        <v>49</v>
      </c>
      <c r="E18" s="30" t="s">
        <v>46</v>
      </c>
      <c r="F18" s="30">
        <v>640</v>
      </c>
      <c r="G18" s="30">
        <v>300</v>
      </c>
      <c r="H18" s="30" t="s">
        <v>25</v>
      </c>
      <c r="I18" s="29">
        <v>49</v>
      </c>
      <c r="J18" s="30">
        <v>18</v>
      </c>
      <c r="K18" s="32" t="s">
        <v>26</v>
      </c>
      <c r="L18" s="32" t="s">
        <v>27</v>
      </c>
      <c r="M18" s="32" t="s">
        <v>28</v>
      </c>
      <c r="N18" s="30" t="s">
        <v>27</v>
      </c>
      <c r="O18" s="29" t="s">
        <v>27</v>
      </c>
      <c r="P18" s="206">
        <v>0</v>
      </c>
      <c r="Q18" s="193">
        <v>0</v>
      </c>
      <c r="R18" s="193">
        <f t="shared" si="8"/>
        <v>0</v>
      </c>
      <c r="S18" s="193">
        <v>0</v>
      </c>
      <c r="T18" s="193">
        <v>0</v>
      </c>
      <c r="U18" s="193">
        <v>0</v>
      </c>
      <c r="V18" s="194">
        <f t="shared" si="0"/>
        <v>0</v>
      </c>
      <c r="W18" s="206">
        <v>0</v>
      </c>
      <c r="X18" s="193">
        <v>0</v>
      </c>
      <c r="Y18" s="193">
        <f t="shared" si="9"/>
        <v>0</v>
      </c>
      <c r="Z18" s="193">
        <v>0</v>
      </c>
      <c r="AA18" s="193">
        <v>0</v>
      </c>
      <c r="AB18" s="193">
        <v>0</v>
      </c>
      <c r="AC18" s="194">
        <f t="shared" si="1"/>
        <v>0</v>
      </c>
      <c r="AD18" s="206">
        <v>0</v>
      </c>
      <c r="AE18" s="193">
        <v>0</v>
      </c>
      <c r="AF18" s="193">
        <f t="shared" si="10"/>
        <v>0</v>
      </c>
      <c r="AG18" s="193">
        <v>0</v>
      </c>
      <c r="AH18" s="193">
        <v>0</v>
      </c>
      <c r="AI18" s="193">
        <v>0</v>
      </c>
      <c r="AJ18" s="194">
        <f t="shared" si="11"/>
        <v>0</v>
      </c>
      <c r="AK18" s="195">
        <f t="shared" si="2"/>
        <v>0</v>
      </c>
      <c r="AL18" s="196">
        <v>0</v>
      </c>
      <c r="AM18" s="194">
        <f t="shared" si="12"/>
        <v>0</v>
      </c>
      <c r="AN18" s="195">
        <f t="shared" si="13"/>
        <v>0</v>
      </c>
      <c r="AO18" s="196">
        <v>0</v>
      </c>
      <c r="AP18" s="194">
        <f t="shared" si="3"/>
        <v>0</v>
      </c>
      <c r="AQ18" s="215">
        <f t="shared" si="14"/>
        <v>0</v>
      </c>
      <c r="AR18" s="196">
        <v>0</v>
      </c>
      <c r="AS18" s="194">
        <f t="shared" si="4"/>
        <v>0</v>
      </c>
      <c r="AT18" s="215">
        <f t="shared" si="15"/>
        <v>0</v>
      </c>
      <c r="AU18" s="196">
        <v>0</v>
      </c>
      <c r="AV18" s="194">
        <f t="shared" si="5"/>
        <v>0</v>
      </c>
      <c r="AW18" s="197">
        <f t="shared" si="6"/>
        <v>0</v>
      </c>
      <c r="AX18" s="197">
        <f t="shared" si="7"/>
        <v>0</v>
      </c>
    </row>
    <row r="19" spans="1:50" x14ac:dyDescent="0.15">
      <c r="A19" s="143" t="s">
        <v>245</v>
      </c>
      <c r="B19" s="30" t="s">
        <v>43</v>
      </c>
      <c r="C19" s="30" t="s">
        <v>44</v>
      </c>
      <c r="D19" s="30" t="s">
        <v>45</v>
      </c>
      <c r="E19" s="30" t="s">
        <v>46</v>
      </c>
      <c r="F19" s="30">
        <v>266</v>
      </c>
      <c r="G19" s="30">
        <v>105</v>
      </c>
      <c r="H19" s="30" t="s">
        <v>41</v>
      </c>
      <c r="I19" s="29"/>
      <c r="J19" s="30">
        <v>6</v>
      </c>
      <c r="K19" s="32" t="s">
        <v>26</v>
      </c>
      <c r="L19" s="32" t="s">
        <v>27</v>
      </c>
      <c r="M19" s="32" t="s">
        <v>28</v>
      </c>
      <c r="N19" s="30" t="s">
        <v>27</v>
      </c>
      <c r="O19" s="29" t="s">
        <v>27</v>
      </c>
      <c r="P19" s="206">
        <v>0</v>
      </c>
      <c r="Q19" s="193">
        <v>0</v>
      </c>
      <c r="R19" s="193">
        <f t="shared" si="8"/>
        <v>0</v>
      </c>
      <c r="S19" s="193">
        <v>0</v>
      </c>
      <c r="T19" s="193">
        <v>0</v>
      </c>
      <c r="U19" s="193">
        <v>0</v>
      </c>
      <c r="V19" s="194">
        <f t="shared" si="0"/>
        <v>0</v>
      </c>
      <c r="W19" s="206">
        <v>0</v>
      </c>
      <c r="X19" s="193">
        <v>0</v>
      </c>
      <c r="Y19" s="193">
        <f t="shared" si="9"/>
        <v>0</v>
      </c>
      <c r="Z19" s="193">
        <v>0</v>
      </c>
      <c r="AA19" s="193">
        <v>0</v>
      </c>
      <c r="AB19" s="193">
        <v>0</v>
      </c>
      <c r="AC19" s="194">
        <f t="shared" si="1"/>
        <v>0</v>
      </c>
      <c r="AD19" s="206">
        <v>0</v>
      </c>
      <c r="AE19" s="193">
        <v>0</v>
      </c>
      <c r="AF19" s="193">
        <f t="shared" si="10"/>
        <v>0</v>
      </c>
      <c r="AG19" s="193">
        <v>0</v>
      </c>
      <c r="AH19" s="193">
        <v>0</v>
      </c>
      <c r="AI19" s="193">
        <v>0</v>
      </c>
      <c r="AJ19" s="194">
        <f t="shared" si="11"/>
        <v>0</v>
      </c>
      <c r="AK19" s="195">
        <f t="shared" si="2"/>
        <v>0</v>
      </c>
      <c r="AL19" s="196">
        <v>0</v>
      </c>
      <c r="AM19" s="194">
        <f t="shared" si="12"/>
        <v>0</v>
      </c>
      <c r="AN19" s="195">
        <f t="shared" si="13"/>
        <v>0</v>
      </c>
      <c r="AO19" s="196">
        <v>0</v>
      </c>
      <c r="AP19" s="194">
        <f t="shared" si="3"/>
        <v>0</v>
      </c>
      <c r="AQ19" s="215">
        <f t="shared" si="14"/>
        <v>0</v>
      </c>
      <c r="AR19" s="196">
        <v>0</v>
      </c>
      <c r="AS19" s="194">
        <f t="shared" si="4"/>
        <v>0</v>
      </c>
      <c r="AT19" s="215">
        <f t="shared" si="15"/>
        <v>0</v>
      </c>
      <c r="AU19" s="196">
        <v>0</v>
      </c>
      <c r="AV19" s="194">
        <f t="shared" si="5"/>
        <v>0</v>
      </c>
      <c r="AW19" s="197">
        <f t="shared" si="6"/>
        <v>0</v>
      </c>
      <c r="AX19" s="197">
        <f t="shared" si="7"/>
        <v>0</v>
      </c>
    </row>
    <row r="20" spans="1:50" x14ac:dyDescent="0.15">
      <c r="A20" s="143" t="s">
        <v>222</v>
      </c>
      <c r="B20" s="30" t="s">
        <v>125</v>
      </c>
      <c r="C20" s="30" t="s">
        <v>126</v>
      </c>
      <c r="D20" s="30" t="s">
        <v>127</v>
      </c>
      <c r="E20" s="30" t="s">
        <v>128</v>
      </c>
      <c r="F20" s="30">
        <v>200</v>
      </c>
      <c r="G20" s="30">
        <v>41</v>
      </c>
      <c r="H20" s="30" t="s">
        <v>25</v>
      </c>
      <c r="I20" s="29">
        <v>18</v>
      </c>
      <c r="J20" s="32">
        <v>7</v>
      </c>
      <c r="K20" s="32" t="s">
        <v>26</v>
      </c>
      <c r="L20" s="32" t="s">
        <v>27</v>
      </c>
      <c r="M20" s="32" t="s">
        <v>28</v>
      </c>
      <c r="N20" s="30" t="s">
        <v>27</v>
      </c>
      <c r="O20" s="29" t="s">
        <v>27</v>
      </c>
      <c r="P20" s="206">
        <v>0</v>
      </c>
      <c r="Q20" s="193">
        <v>0</v>
      </c>
      <c r="R20" s="193">
        <f t="shared" si="8"/>
        <v>0</v>
      </c>
      <c r="S20" s="193">
        <v>0</v>
      </c>
      <c r="T20" s="193">
        <v>0</v>
      </c>
      <c r="U20" s="193">
        <v>0</v>
      </c>
      <c r="V20" s="194">
        <f t="shared" si="0"/>
        <v>0</v>
      </c>
      <c r="W20" s="206">
        <v>0</v>
      </c>
      <c r="X20" s="193">
        <v>0</v>
      </c>
      <c r="Y20" s="193">
        <f t="shared" si="9"/>
        <v>0</v>
      </c>
      <c r="Z20" s="193">
        <v>0</v>
      </c>
      <c r="AA20" s="193">
        <v>0</v>
      </c>
      <c r="AB20" s="193">
        <v>0</v>
      </c>
      <c r="AC20" s="194">
        <f t="shared" si="1"/>
        <v>0</v>
      </c>
      <c r="AD20" s="206">
        <v>0</v>
      </c>
      <c r="AE20" s="193">
        <v>0</v>
      </c>
      <c r="AF20" s="193">
        <f t="shared" si="10"/>
        <v>0</v>
      </c>
      <c r="AG20" s="193">
        <v>0</v>
      </c>
      <c r="AH20" s="193">
        <v>0</v>
      </c>
      <c r="AI20" s="193">
        <v>0</v>
      </c>
      <c r="AJ20" s="194">
        <f t="shared" si="11"/>
        <v>0</v>
      </c>
      <c r="AK20" s="195">
        <f t="shared" si="2"/>
        <v>0</v>
      </c>
      <c r="AL20" s="196">
        <v>0</v>
      </c>
      <c r="AM20" s="194">
        <f t="shared" si="12"/>
        <v>0</v>
      </c>
      <c r="AN20" s="195">
        <f t="shared" si="13"/>
        <v>0</v>
      </c>
      <c r="AO20" s="196">
        <v>0</v>
      </c>
      <c r="AP20" s="194">
        <f t="shared" si="3"/>
        <v>0</v>
      </c>
      <c r="AQ20" s="215">
        <f t="shared" si="14"/>
        <v>0</v>
      </c>
      <c r="AR20" s="196">
        <v>0</v>
      </c>
      <c r="AS20" s="194">
        <f t="shared" si="4"/>
        <v>0</v>
      </c>
      <c r="AT20" s="215">
        <f t="shared" si="15"/>
        <v>0</v>
      </c>
      <c r="AU20" s="196">
        <v>0</v>
      </c>
      <c r="AV20" s="194">
        <f t="shared" si="5"/>
        <v>0</v>
      </c>
      <c r="AW20" s="197">
        <f t="shared" si="6"/>
        <v>0</v>
      </c>
      <c r="AX20" s="197">
        <f t="shared" si="7"/>
        <v>0</v>
      </c>
    </row>
    <row r="21" spans="1:50" x14ac:dyDescent="0.15">
      <c r="A21" s="143" t="s">
        <v>221</v>
      </c>
      <c r="B21" s="30" t="s">
        <v>129</v>
      </c>
      <c r="C21" s="30" t="s">
        <v>130</v>
      </c>
      <c r="D21" s="30" t="s">
        <v>131</v>
      </c>
      <c r="E21" s="30" t="s">
        <v>128</v>
      </c>
      <c r="F21" s="30">
        <v>58</v>
      </c>
      <c r="G21" s="30">
        <v>16</v>
      </c>
      <c r="H21" s="30" t="s">
        <v>41</v>
      </c>
      <c r="I21" s="29"/>
      <c r="J21" s="32">
        <v>2</v>
      </c>
      <c r="K21" s="32" t="s">
        <v>26</v>
      </c>
      <c r="L21" s="32" t="s">
        <v>27</v>
      </c>
      <c r="M21" s="32" t="s">
        <v>28</v>
      </c>
      <c r="N21" s="30" t="s">
        <v>27</v>
      </c>
      <c r="O21" s="29" t="s">
        <v>27</v>
      </c>
      <c r="P21" s="206">
        <v>0</v>
      </c>
      <c r="Q21" s="193">
        <v>0</v>
      </c>
      <c r="R21" s="193">
        <f t="shared" si="8"/>
        <v>0</v>
      </c>
      <c r="S21" s="193">
        <v>0</v>
      </c>
      <c r="T21" s="193">
        <v>0</v>
      </c>
      <c r="U21" s="193">
        <v>0</v>
      </c>
      <c r="V21" s="194">
        <f t="shared" si="0"/>
        <v>0</v>
      </c>
      <c r="W21" s="206">
        <v>0</v>
      </c>
      <c r="X21" s="193">
        <v>0</v>
      </c>
      <c r="Y21" s="193">
        <f t="shared" si="9"/>
        <v>0</v>
      </c>
      <c r="Z21" s="193">
        <v>0</v>
      </c>
      <c r="AA21" s="193">
        <v>0</v>
      </c>
      <c r="AB21" s="193">
        <v>0</v>
      </c>
      <c r="AC21" s="194">
        <f t="shared" si="1"/>
        <v>0</v>
      </c>
      <c r="AD21" s="206">
        <v>0</v>
      </c>
      <c r="AE21" s="193">
        <v>0</v>
      </c>
      <c r="AF21" s="193">
        <f t="shared" si="10"/>
        <v>0</v>
      </c>
      <c r="AG21" s="193">
        <v>0</v>
      </c>
      <c r="AH21" s="193">
        <v>0</v>
      </c>
      <c r="AI21" s="193">
        <v>0</v>
      </c>
      <c r="AJ21" s="194">
        <f t="shared" si="11"/>
        <v>0</v>
      </c>
      <c r="AK21" s="195">
        <f t="shared" si="2"/>
        <v>0</v>
      </c>
      <c r="AL21" s="196">
        <v>0</v>
      </c>
      <c r="AM21" s="194">
        <f t="shared" si="12"/>
        <v>0</v>
      </c>
      <c r="AN21" s="195">
        <f t="shared" si="13"/>
        <v>0</v>
      </c>
      <c r="AO21" s="196">
        <v>0</v>
      </c>
      <c r="AP21" s="194">
        <f t="shared" si="3"/>
        <v>0</v>
      </c>
      <c r="AQ21" s="215">
        <f t="shared" si="14"/>
        <v>0</v>
      </c>
      <c r="AR21" s="196">
        <v>0</v>
      </c>
      <c r="AS21" s="194">
        <f t="shared" si="4"/>
        <v>0</v>
      </c>
      <c r="AT21" s="215">
        <f t="shared" si="15"/>
        <v>0</v>
      </c>
      <c r="AU21" s="196">
        <v>0</v>
      </c>
      <c r="AV21" s="194">
        <f t="shared" si="5"/>
        <v>0</v>
      </c>
      <c r="AW21" s="197">
        <f t="shared" si="6"/>
        <v>0</v>
      </c>
      <c r="AX21" s="197">
        <f t="shared" si="7"/>
        <v>0</v>
      </c>
    </row>
    <row r="22" spans="1:50" x14ac:dyDescent="0.15">
      <c r="A22" s="143" t="s">
        <v>237</v>
      </c>
      <c r="B22" s="30" t="s">
        <v>75</v>
      </c>
      <c r="C22" s="30" t="s">
        <v>76</v>
      </c>
      <c r="D22" s="30" t="s">
        <v>77</v>
      </c>
      <c r="E22" s="30" t="s">
        <v>59</v>
      </c>
      <c r="F22" s="30">
        <v>200</v>
      </c>
      <c r="G22" s="30">
        <v>68</v>
      </c>
      <c r="H22" s="30" t="s">
        <v>41</v>
      </c>
      <c r="I22" s="29"/>
      <c r="J22" s="32">
        <v>4</v>
      </c>
      <c r="K22" s="32" t="s">
        <v>26</v>
      </c>
      <c r="L22" s="32" t="s">
        <v>27</v>
      </c>
      <c r="M22" s="32" t="s">
        <v>28</v>
      </c>
      <c r="N22" s="30" t="s">
        <v>27</v>
      </c>
      <c r="O22" s="29" t="s">
        <v>27</v>
      </c>
      <c r="P22" s="206">
        <v>0</v>
      </c>
      <c r="Q22" s="193">
        <v>0</v>
      </c>
      <c r="R22" s="193">
        <f t="shared" si="8"/>
        <v>0</v>
      </c>
      <c r="S22" s="193">
        <v>0</v>
      </c>
      <c r="T22" s="193">
        <v>0</v>
      </c>
      <c r="U22" s="193">
        <v>0</v>
      </c>
      <c r="V22" s="194">
        <f t="shared" si="0"/>
        <v>0</v>
      </c>
      <c r="W22" s="206">
        <v>0</v>
      </c>
      <c r="X22" s="193">
        <v>0</v>
      </c>
      <c r="Y22" s="193">
        <f t="shared" si="9"/>
        <v>0</v>
      </c>
      <c r="Z22" s="193">
        <v>0</v>
      </c>
      <c r="AA22" s="193">
        <v>0</v>
      </c>
      <c r="AB22" s="193">
        <v>0</v>
      </c>
      <c r="AC22" s="194">
        <f t="shared" si="1"/>
        <v>0</v>
      </c>
      <c r="AD22" s="206">
        <v>0</v>
      </c>
      <c r="AE22" s="193">
        <v>0</v>
      </c>
      <c r="AF22" s="193">
        <f t="shared" si="10"/>
        <v>0</v>
      </c>
      <c r="AG22" s="193">
        <v>0</v>
      </c>
      <c r="AH22" s="193">
        <v>0</v>
      </c>
      <c r="AI22" s="193">
        <v>0</v>
      </c>
      <c r="AJ22" s="194">
        <f t="shared" si="11"/>
        <v>0</v>
      </c>
      <c r="AK22" s="195">
        <f t="shared" si="2"/>
        <v>0</v>
      </c>
      <c r="AL22" s="196">
        <v>0</v>
      </c>
      <c r="AM22" s="194">
        <f t="shared" si="12"/>
        <v>0</v>
      </c>
      <c r="AN22" s="195">
        <f t="shared" si="13"/>
        <v>0</v>
      </c>
      <c r="AO22" s="196">
        <v>0</v>
      </c>
      <c r="AP22" s="194">
        <f t="shared" si="3"/>
        <v>0</v>
      </c>
      <c r="AQ22" s="215">
        <f t="shared" si="14"/>
        <v>0</v>
      </c>
      <c r="AR22" s="196">
        <v>0</v>
      </c>
      <c r="AS22" s="194">
        <f t="shared" si="4"/>
        <v>0</v>
      </c>
      <c r="AT22" s="215">
        <f t="shared" si="15"/>
        <v>0</v>
      </c>
      <c r="AU22" s="196">
        <v>0</v>
      </c>
      <c r="AV22" s="194">
        <f t="shared" si="5"/>
        <v>0</v>
      </c>
      <c r="AW22" s="197">
        <f t="shared" si="6"/>
        <v>0</v>
      </c>
      <c r="AX22" s="197">
        <f t="shared" si="7"/>
        <v>0</v>
      </c>
    </row>
    <row r="23" spans="1:50" x14ac:dyDescent="0.15">
      <c r="A23" s="143" t="s">
        <v>240</v>
      </c>
      <c r="B23" s="30" t="s">
        <v>66</v>
      </c>
      <c r="C23" s="30" t="s">
        <v>67</v>
      </c>
      <c r="D23" s="30" t="s">
        <v>68</v>
      </c>
      <c r="E23" s="30" t="s">
        <v>59</v>
      </c>
      <c r="F23" s="30">
        <v>206</v>
      </c>
      <c r="G23" s="30">
        <v>56</v>
      </c>
      <c r="H23" s="30" t="s">
        <v>41</v>
      </c>
      <c r="I23" s="29"/>
      <c r="J23" s="32">
        <v>8</v>
      </c>
      <c r="K23" s="32" t="s">
        <v>26</v>
      </c>
      <c r="L23" s="32" t="s">
        <v>27</v>
      </c>
      <c r="M23" s="32" t="s">
        <v>28</v>
      </c>
      <c r="N23" s="30" t="s">
        <v>27</v>
      </c>
      <c r="O23" s="29" t="s">
        <v>27</v>
      </c>
      <c r="P23" s="206">
        <v>0</v>
      </c>
      <c r="Q23" s="193">
        <v>0</v>
      </c>
      <c r="R23" s="193">
        <f t="shared" si="8"/>
        <v>0</v>
      </c>
      <c r="S23" s="193">
        <v>0</v>
      </c>
      <c r="T23" s="193">
        <v>0</v>
      </c>
      <c r="U23" s="193">
        <v>0</v>
      </c>
      <c r="V23" s="194">
        <f t="shared" si="0"/>
        <v>0</v>
      </c>
      <c r="W23" s="206">
        <v>0</v>
      </c>
      <c r="X23" s="193">
        <v>0</v>
      </c>
      <c r="Y23" s="193">
        <f t="shared" si="9"/>
        <v>0</v>
      </c>
      <c r="Z23" s="193">
        <v>0</v>
      </c>
      <c r="AA23" s="193">
        <v>0</v>
      </c>
      <c r="AB23" s="193">
        <v>0</v>
      </c>
      <c r="AC23" s="194">
        <f t="shared" si="1"/>
        <v>0</v>
      </c>
      <c r="AD23" s="206">
        <v>0</v>
      </c>
      <c r="AE23" s="193">
        <v>0</v>
      </c>
      <c r="AF23" s="193">
        <f t="shared" si="10"/>
        <v>0</v>
      </c>
      <c r="AG23" s="193">
        <v>0</v>
      </c>
      <c r="AH23" s="193">
        <v>0</v>
      </c>
      <c r="AI23" s="193">
        <v>0</v>
      </c>
      <c r="AJ23" s="194">
        <f t="shared" si="11"/>
        <v>0</v>
      </c>
      <c r="AK23" s="195">
        <f t="shared" si="2"/>
        <v>0</v>
      </c>
      <c r="AL23" s="196">
        <v>0</v>
      </c>
      <c r="AM23" s="194">
        <f t="shared" si="12"/>
        <v>0</v>
      </c>
      <c r="AN23" s="195">
        <f t="shared" si="13"/>
        <v>0</v>
      </c>
      <c r="AO23" s="196">
        <v>0</v>
      </c>
      <c r="AP23" s="194">
        <f t="shared" si="3"/>
        <v>0</v>
      </c>
      <c r="AQ23" s="215">
        <f t="shared" si="14"/>
        <v>0</v>
      </c>
      <c r="AR23" s="196">
        <v>0</v>
      </c>
      <c r="AS23" s="194">
        <f t="shared" si="4"/>
        <v>0</v>
      </c>
      <c r="AT23" s="215">
        <f t="shared" si="15"/>
        <v>0</v>
      </c>
      <c r="AU23" s="196">
        <v>0</v>
      </c>
      <c r="AV23" s="194">
        <f t="shared" si="5"/>
        <v>0</v>
      </c>
      <c r="AW23" s="197">
        <f t="shared" si="6"/>
        <v>0</v>
      </c>
      <c r="AX23" s="197">
        <f t="shared" si="7"/>
        <v>0</v>
      </c>
    </row>
    <row r="24" spans="1:50" x14ac:dyDescent="0.15">
      <c r="A24" s="143" t="s">
        <v>242</v>
      </c>
      <c r="B24" s="30" t="s">
        <v>60</v>
      </c>
      <c r="C24" s="30" t="s">
        <v>61</v>
      </c>
      <c r="D24" s="30" t="s">
        <v>62</v>
      </c>
      <c r="E24" s="30" t="s">
        <v>59</v>
      </c>
      <c r="F24" s="30">
        <v>1052</v>
      </c>
      <c r="G24" s="30">
        <v>543</v>
      </c>
      <c r="H24" s="30" t="s">
        <v>25</v>
      </c>
      <c r="I24" s="29">
        <v>222</v>
      </c>
      <c r="J24" s="32">
        <v>31</v>
      </c>
      <c r="K24" s="32" t="s">
        <v>26</v>
      </c>
      <c r="L24" s="32" t="s">
        <v>27</v>
      </c>
      <c r="M24" s="32" t="s">
        <v>28</v>
      </c>
      <c r="N24" s="30" t="s">
        <v>27</v>
      </c>
      <c r="O24" s="29" t="s">
        <v>27</v>
      </c>
      <c r="P24" s="206">
        <v>0</v>
      </c>
      <c r="Q24" s="193">
        <v>0</v>
      </c>
      <c r="R24" s="193">
        <f t="shared" si="8"/>
        <v>0</v>
      </c>
      <c r="S24" s="193">
        <v>0</v>
      </c>
      <c r="T24" s="193">
        <v>0</v>
      </c>
      <c r="U24" s="193">
        <v>0</v>
      </c>
      <c r="V24" s="194">
        <f t="shared" si="0"/>
        <v>0</v>
      </c>
      <c r="W24" s="206">
        <v>0</v>
      </c>
      <c r="X24" s="193">
        <v>0</v>
      </c>
      <c r="Y24" s="193">
        <f t="shared" si="9"/>
        <v>0</v>
      </c>
      <c r="Z24" s="193">
        <v>0</v>
      </c>
      <c r="AA24" s="193">
        <v>0</v>
      </c>
      <c r="AB24" s="193">
        <v>0</v>
      </c>
      <c r="AC24" s="194">
        <f t="shared" si="1"/>
        <v>0</v>
      </c>
      <c r="AD24" s="206">
        <v>0</v>
      </c>
      <c r="AE24" s="193">
        <v>0</v>
      </c>
      <c r="AF24" s="193">
        <f t="shared" si="10"/>
        <v>0</v>
      </c>
      <c r="AG24" s="193">
        <v>0</v>
      </c>
      <c r="AH24" s="193">
        <v>0</v>
      </c>
      <c r="AI24" s="193">
        <v>0</v>
      </c>
      <c r="AJ24" s="194">
        <f t="shared" si="11"/>
        <v>0</v>
      </c>
      <c r="AK24" s="195">
        <f t="shared" si="2"/>
        <v>0</v>
      </c>
      <c r="AL24" s="196">
        <v>0</v>
      </c>
      <c r="AM24" s="194">
        <f t="shared" si="12"/>
        <v>0</v>
      </c>
      <c r="AN24" s="195">
        <f t="shared" si="13"/>
        <v>0</v>
      </c>
      <c r="AO24" s="196">
        <v>0</v>
      </c>
      <c r="AP24" s="194">
        <f t="shared" si="3"/>
        <v>0</v>
      </c>
      <c r="AQ24" s="215">
        <f t="shared" si="14"/>
        <v>0</v>
      </c>
      <c r="AR24" s="196">
        <v>0</v>
      </c>
      <c r="AS24" s="194">
        <f t="shared" si="4"/>
        <v>0</v>
      </c>
      <c r="AT24" s="215">
        <f t="shared" si="15"/>
        <v>0</v>
      </c>
      <c r="AU24" s="196">
        <v>0</v>
      </c>
      <c r="AV24" s="194">
        <f t="shared" si="5"/>
        <v>0</v>
      </c>
      <c r="AW24" s="197">
        <f t="shared" si="6"/>
        <v>0</v>
      </c>
      <c r="AX24" s="197">
        <f t="shared" si="7"/>
        <v>0</v>
      </c>
    </row>
    <row r="25" spans="1:50" x14ac:dyDescent="0.15">
      <c r="A25" s="143" t="s">
        <v>241</v>
      </c>
      <c r="B25" s="30" t="s">
        <v>63</v>
      </c>
      <c r="C25" s="30" t="s">
        <v>64</v>
      </c>
      <c r="D25" s="30" t="s">
        <v>65</v>
      </c>
      <c r="E25" s="30" t="s">
        <v>59</v>
      </c>
      <c r="F25" s="30">
        <v>176</v>
      </c>
      <c r="G25" s="30">
        <v>385</v>
      </c>
      <c r="H25" s="30" t="s">
        <v>25</v>
      </c>
      <c r="I25" s="29">
        <v>129</v>
      </c>
      <c r="J25" s="32">
        <v>21</v>
      </c>
      <c r="K25" s="32" t="s">
        <v>26</v>
      </c>
      <c r="L25" s="32" t="s">
        <v>27</v>
      </c>
      <c r="M25" s="32" t="s">
        <v>28</v>
      </c>
      <c r="N25" s="30" t="s">
        <v>27</v>
      </c>
      <c r="O25" s="29" t="s">
        <v>27</v>
      </c>
      <c r="P25" s="206">
        <v>0</v>
      </c>
      <c r="Q25" s="193">
        <v>0</v>
      </c>
      <c r="R25" s="193">
        <f t="shared" si="8"/>
        <v>0</v>
      </c>
      <c r="S25" s="193">
        <v>0</v>
      </c>
      <c r="T25" s="193">
        <v>0</v>
      </c>
      <c r="U25" s="193">
        <v>0</v>
      </c>
      <c r="V25" s="194">
        <f t="shared" si="0"/>
        <v>0</v>
      </c>
      <c r="W25" s="206">
        <v>0</v>
      </c>
      <c r="X25" s="193">
        <v>0</v>
      </c>
      <c r="Y25" s="193">
        <f t="shared" si="9"/>
        <v>0</v>
      </c>
      <c r="Z25" s="193">
        <v>0</v>
      </c>
      <c r="AA25" s="193">
        <v>0</v>
      </c>
      <c r="AB25" s="193">
        <v>0</v>
      </c>
      <c r="AC25" s="194">
        <f t="shared" si="1"/>
        <v>0</v>
      </c>
      <c r="AD25" s="206">
        <v>0</v>
      </c>
      <c r="AE25" s="193">
        <v>0</v>
      </c>
      <c r="AF25" s="193">
        <f t="shared" si="10"/>
        <v>0</v>
      </c>
      <c r="AG25" s="193">
        <v>0</v>
      </c>
      <c r="AH25" s="193">
        <v>0</v>
      </c>
      <c r="AI25" s="193">
        <v>0</v>
      </c>
      <c r="AJ25" s="194">
        <f t="shared" si="11"/>
        <v>0</v>
      </c>
      <c r="AK25" s="195">
        <f t="shared" si="2"/>
        <v>0</v>
      </c>
      <c r="AL25" s="196">
        <v>0</v>
      </c>
      <c r="AM25" s="194">
        <f t="shared" si="12"/>
        <v>0</v>
      </c>
      <c r="AN25" s="195">
        <f t="shared" si="13"/>
        <v>0</v>
      </c>
      <c r="AO25" s="196">
        <v>0</v>
      </c>
      <c r="AP25" s="194">
        <f t="shared" si="3"/>
        <v>0</v>
      </c>
      <c r="AQ25" s="215">
        <f t="shared" si="14"/>
        <v>0</v>
      </c>
      <c r="AR25" s="196">
        <v>0</v>
      </c>
      <c r="AS25" s="194">
        <f t="shared" si="4"/>
        <v>0</v>
      </c>
      <c r="AT25" s="215">
        <f t="shared" si="15"/>
        <v>0</v>
      </c>
      <c r="AU25" s="196">
        <v>0</v>
      </c>
      <c r="AV25" s="194">
        <f t="shared" si="5"/>
        <v>0</v>
      </c>
      <c r="AW25" s="197">
        <f t="shared" si="6"/>
        <v>0</v>
      </c>
      <c r="AX25" s="197">
        <f t="shared" si="7"/>
        <v>0</v>
      </c>
    </row>
    <row r="26" spans="1:50" x14ac:dyDescent="0.15">
      <c r="A26" s="143" t="s">
        <v>238</v>
      </c>
      <c r="B26" s="30" t="s">
        <v>72</v>
      </c>
      <c r="C26" s="30" t="s">
        <v>73</v>
      </c>
      <c r="D26" s="30" t="s">
        <v>74</v>
      </c>
      <c r="E26" s="30" t="s">
        <v>59</v>
      </c>
      <c r="F26" s="30">
        <v>84</v>
      </c>
      <c r="G26" s="30"/>
      <c r="H26" s="30" t="s">
        <v>41</v>
      </c>
      <c r="I26" s="29"/>
      <c r="J26" s="32"/>
      <c r="K26" s="32" t="s">
        <v>26</v>
      </c>
      <c r="L26" s="32" t="s">
        <v>27</v>
      </c>
      <c r="M26" s="32" t="s">
        <v>28</v>
      </c>
      <c r="N26" s="30" t="s">
        <v>27</v>
      </c>
      <c r="O26" s="29" t="s">
        <v>27</v>
      </c>
      <c r="P26" s="206">
        <v>0</v>
      </c>
      <c r="Q26" s="193">
        <v>0</v>
      </c>
      <c r="R26" s="193">
        <f t="shared" si="8"/>
        <v>0</v>
      </c>
      <c r="S26" s="193">
        <v>0</v>
      </c>
      <c r="T26" s="193">
        <v>0</v>
      </c>
      <c r="U26" s="193">
        <v>0</v>
      </c>
      <c r="V26" s="194">
        <f t="shared" si="0"/>
        <v>0</v>
      </c>
      <c r="W26" s="206">
        <v>0</v>
      </c>
      <c r="X26" s="193">
        <v>0</v>
      </c>
      <c r="Y26" s="193">
        <f t="shared" si="9"/>
        <v>0</v>
      </c>
      <c r="Z26" s="193">
        <v>0</v>
      </c>
      <c r="AA26" s="193">
        <v>0</v>
      </c>
      <c r="AB26" s="193">
        <v>0</v>
      </c>
      <c r="AC26" s="194">
        <f t="shared" si="1"/>
        <v>0</v>
      </c>
      <c r="AD26" s="206">
        <v>0</v>
      </c>
      <c r="AE26" s="193">
        <v>0</v>
      </c>
      <c r="AF26" s="193">
        <f t="shared" si="10"/>
        <v>0</v>
      </c>
      <c r="AG26" s="193">
        <v>0</v>
      </c>
      <c r="AH26" s="193">
        <v>0</v>
      </c>
      <c r="AI26" s="193">
        <v>0</v>
      </c>
      <c r="AJ26" s="194">
        <f t="shared" si="11"/>
        <v>0</v>
      </c>
      <c r="AK26" s="195">
        <f t="shared" si="2"/>
        <v>0</v>
      </c>
      <c r="AL26" s="196">
        <v>0</v>
      </c>
      <c r="AM26" s="194">
        <f t="shared" si="12"/>
        <v>0</v>
      </c>
      <c r="AN26" s="195">
        <f t="shared" si="13"/>
        <v>0</v>
      </c>
      <c r="AO26" s="196">
        <v>0</v>
      </c>
      <c r="AP26" s="194">
        <f t="shared" si="3"/>
        <v>0</v>
      </c>
      <c r="AQ26" s="215">
        <f t="shared" si="14"/>
        <v>0</v>
      </c>
      <c r="AR26" s="196">
        <v>0</v>
      </c>
      <c r="AS26" s="194">
        <f t="shared" si="4"/>
        <v>0</v>
      </c>
      <c r="AT26" s="215">
        <f t="shared" si="15"/>
        <v>0</v>
      </c>
      <c r="AU26" s="196">
        <v>0</v>
      </c>
      <c r="AV26" s="194">
        <f t="shared" si="5"/>
        <v>0</v>
      </c>
      <c r="AW26" s="197">
        <f t="shared" si="6"/>
        <v>0</v>
      </c>
      <c r="AX26" s="197">
        <f t="shared" si="7"/>
        <v>0</v>
      </c>
    </row>
    <row r="27" spans="1:50" x14ac:dyDescent="0.15">
      <c r="A27" s="143" t="s">
        <v>243</v>
      </c>
      <c r="B27" s="30" t="s">
        <v>56</v>
      </c>
      <c r="C27" s="30" t="s">
        <v>57</v>
      </c>
      <c r="D27" s="30" t="s">
        <v>58</v>
      </c>
      <c r="E27" s="30" t="s">
        <v>59</v>
      </c>
      <c r="F27" s="30">
        <v>339</v>
      </c>
      <c r="G27" s="30"/>
      <c r="H27" s="30" t="s">
        <v>41</v>
      </c>
      <c r="I27" s="29"/>
      <c r="J27" s="32"/>
      <c r="K27" s="32" t="s">
        <v>26</v>
      </c>
      <c r="L27" s="32" t="s">
        <v>27</v>
      </c>
      <c r="M27" s="32" t="s">
        <v>28</v>
      </c>
      <c r="N27" s="30" t="s">
        <v>27</v>
      </c>
      <c r="O27" s="29" t="s">
        <v>27</v>
      </c>
      <c r="P27" s="206">
        <v>0</v>
      </c>
      <c r="Q27" s="193">
        <v>0</v>
      </c>
      <c r="R27" s="193">
        <f t="shared" si="8"/>
        <v>0</v>
      </c>
      <c r="S27" s="193">
        <v>0</v>
      </c>
      <c r="T27" s="193">
        <v>0</v>
      </c>
      <c r="U27" s="193">
        <v>0</v>
      </c>
      <c r="V27" s="194">
        <f t="shared" si="0"/>
        <v>0</v>
      </c>
      <c r="W27" s="206">
        <v>0</v>
      </c>
      <c r="X27" s="193">
        <v>0</v>
      </c>
      <c r="Y27" s="193">
        <f t="shared" si="9"/>
        <v>0</v>
      </c>
      <c r="Z27" s="193">
        <v>0</v>
      </c>
      <c r="AA27" s="193">
        <v>0</v>
      </c>
      <c r="AB27" s="193">
        <v>0</v>
      </c>
      <c r="AC27" s="194">
        <f t="shared" si="1"/>
        <v>0</v>
      </c>
      <c r="AD27" s="206">
        <v>0</v>
      </c>
      <c r="AE27" s="193">
        <v>0</v>
      </c>
      <c r="AF27" s="193">
        <f t="shared" si="10"/>
        <v>0</v>
      </c>
      <c r="AG27" s="193">
        <v>0</v>
      </c>
      <c r="AH27" s="193">
        <v>0</v>
      </c>
      <c r="AI27" s="193">
        <v>0</v>
      </c>
      <c r="AJ27" s="194">
        <f t="shared" si="11"/>
        <v>0</v>
      </c>
      <c r="AK27" s="195">
        <f t="shared" si="2"/>
        <v>0</v>
      </c>
      <c r="AL27" s="196">
        <v>0</v>
      </c>
      <c r="AM27" s="194">
        <f t="shared" si="12"/>
        <v>0</v>
      </c>
      <c r="AN27" s="195">
        <f t="shared" si="13"/>
        <v>0</v>
      </c>
      <c r="AO27" s="196">
        <v>0</v>
      </c>
      <c r="AP27" s="194">
        <f t="shared" si="3"/>
        <v>0</v>
      </c>
      <c r="AQ27" s="215">
        <f t="shared" si="14"/>
        <v>0</v>
      </c>
      <c r="AR27" s="196">
        <v>0</v>
      </c>
      <c r="AS27" s="194">
        <f t="shared" si="4"/>
        <v>0</v>
      </c>
      <c r="AT27" s="215">
        <f t="shared" si="15"/>
        <v>0</v>
      </c>
      <c r="AU27" s="196">
        <v>0</v>
      </c>
      <c r="AV27" s="194">
        <f t="shared" si="5"/>
        <v>0</v>
      </c>
      <c r="AW27" s="197">
        <f t="shared" si="6"/>
        <v>0</v>
      </c>
      <c r="AX27" s="197">
        <f t="shared" si="7"/>
        <v>0</v>
      </c>
    </row>
    <row r="28" spans="1:50" x14ac:dyDescent="0.15">
      <c r="A28" s="143" t="s">
        <v>239</v>
      </c>
      <c r="B28" s="30" t="s">
        <v>69</v>
      </c>
      <c r="C28" s="30" t="s">
        <v>70</v>
      </c>
      <c r="D28" s="30" t="s">
        <v>71</v>
      </c>
      <c r="E28" s="30" t="s">
        <v>59</v>
      </c>
      <c r="F28" s="30">
        <v>11</v>
      </c>
      <c r="G28" s="30"/>
      <c r="H28" s="30" t="s">
        <v>41</v>
      </c>
      <c r="I28" s="29"/>
      <c r="J28" s="32">
        <v>1</v>
      </c>
      <c r="K28" s="32" t="s">
        <v>26</v>
      </c>
      <c r="L28" s="32" t="s">
        <v>27</v>
      </c>
      <c r="M28" s="32" t="s">
        <v>28</v>
      </c>
      <c r="N28" s="30" t="s">
        <v>27</v>
      </c>
      <c r="O28" s="29" t="s">
        <v>27</v>
      </c>
      <c r="P28" s="206">
        <v>0</v>
      </c>
      <c r="Q28" s="193">
        <v>0</v>
      </c>
      <c r="R28" s="193">
        <f t="shared" si="8"/>
        <v>0</v>
      </c>
      <c r="S28" s="193">
        <v>0</v>
      </c>
      <c r="T28" s="193">
        <v>0</v>
      </c>
      <c r="U28" s="193">
        <v>0</v>
      </c>
      <c r="V28" s="194">
        <f t="shared" si="0"/>
        <v>0</v>
      </c>
      <c r="W28" s="206">
        <v>0</v>
      </c>
      <c r="X28" s="193">
        <v>0</v>
      </c>
      <c r="Y28" s="193">
        <f t="shared" si="9"/>
        <v>0</v>
      </c>
      <c r="Z28" s="193">
        <v>0</v>
      </c>
      <c r="AA28" s="193">
        <v>0</v>
      </c>
      <c r="AB28" s="193">
        <v>0</v>
      </c>
      <c r="AC28" s="194">
        <f t="shared" si="1"/>
        <v>0</v>
      </c>
      <c r="AD28" s="206">
        <v>0</v>
      </c>
      <c r="AE28" s="193">
        <v>0</v>
      </c>
      <c r="AF28" s="193">
        <f t="shared" si="10"/>
        <v>0</v>
      </c>
      <c r="AG28" s="193">
        <v>0</v>
      </c>
      <c r="AH28" s="193">
        <v>0</v>
      </c>
      <c r="AI28" s="193">
        <v>0</v>
      </c>
      <c r="AJ28" s="194">
        <f t="shared" si="11"/>
        <v>0</v>
      </c>
      <c r="AK28" s="195">
        <f t="shared" si="2"/>
        <v>0</v>
      </c>
      <c r="AL28" s="196">
        <v>0</v>
      </c>
      <c r="AM28" s="194">
        <f t="shared" si="12"/>
        <v>0</v>
      </c>
      <c r="AN28" s="195">
        <f t="shared" si="13"/>
        <v>0</v>
      </c>
      <c r="AO28" s="196">
        <v>0</v>
      </c>
      <c r="AP28" s="194">
        <f t="shared" si="3"/>
        <v>0</v>
      </c>
      <c r="AQ28" s="215">
        <f t="shared" si="14"/>
        <v>0</v>
      </c>
      <c r="AR28" s="196">
        <v>0</v>
      </c>
      <c r="AS28" s="194">
        <f t="shared" si="4"/>
        <v>0</v>
      </c>
      <c r="AT28" s="215">
        <f t="shared" si="15"/>
        <v>0</v>
      </c>
      <c r="AU28" s="196">
        <v>0</v>
      </c>
      <c r="AV28" s="194">
        <f t="shared" si="5"/>
        <v>0</v>
      </c>
      <c r="AW28" s="197">
        <f t="shared" si="6"/>
        <v>0</v>
      </c>
      <c r="AX28" s="197">
        <f t="shared" si="7"/>
        <v>0</v>
      </c>
    </row>
    <row r="29" spans="1:50" x14ac:dyDescent="0.15">
      <c r="A29" s="143" t="s">
        <v>219</v>
      </c>
      <c r="B29" s="30" t="s">
        <v>136</v>
      </c>
      <c r="C29" s="30" t="s">
        <v>137</v>
      </c>
      <c r="D29" s="30" t="s">
        <v>138</v>
      </c>
      <c r="E29" s="30" t="s">
        <v>135</v>
      </c>
      <c r="F29" s="30">
        <v>342</v>
      </c>
      <c r="G29" s="30">
        <v>145</v>
      </c>
      <c r="H29" s="30" t="s">
        <v>25</v>
      </c>
      <c r="I29" s="29">
        <v>37</v>
      </c>
      <c r="J29" s="32">
        <v>8</v>
      </c>
      <c r="K29" s="32" t="s">
        <v>26</v>
      </c>
      <c r="L29" s="32" t="s">
        <v>27</v>
      </c>
      <c r="M29" s="32" t="s">
        <v>28</v>
      </c>
      <c r="N29" s="30" t="s">
        <v>27</v>
      </c>
      <c r="O29" s="29" t="s">
        <v>27</v>
      </c>
      <c r="P29" s="206">
        <v>0</v>
      </c>
      <c r="Q29" s="193">
        <v>0</v>
      </c>
      <c r="R29" s="193">
        <f t="shared" si="8"/>
        <v>0</v>
      </c>
      <c r="S29" s="193">
        <v>0</v>
      </c>
      <c r="T29" s="193">
        <v>0</v>
      </c>
      <c r="U29" s="193">
        <v>0</v>
      </c>
      <c r="V29" s="194">
        <f t="shared" si="0"/>
        <v>0</v>
      </c>
      <c r="W29" s="206">
        <v>0</v>
      </c>
      <c r="X29" s="193">
        <v>0</v>
      </c>
      <c r="Y29" s="193">
        <f t="shared" si="9"/>
        <v>0</v>
      </c>
      <c r="Z29" s="193">
        <v>0</v>
      </c>
      <c r="AA29" s="193">
        <v>0</v>
      </c>
      <c r="AB29" s="193">
        <v>0</v>
      </c>
      <c r="AC29" s="194">
        <f t="shared" si="1"/>
        <v>0</v>
      </c>
      <c r="AD29" s="206">
        <v>0</v>
      </c>
      <c r="AE29" s="193">
        <v>0</v>
      </c>
      <c r="AF29" s="193">
        <f t="shared" si="10"/>
        <v>0</v>
      </c>
      <c r="AG29" s="193">
        <v>0</v>
      </c>
      <c r="AH29" s="193">
        <v>0</v>
      </c>
      <c r="AI29" s="193">
        <v>0</v>
      </c>
      <c r="AJ29" s="194">
        <f t="shared" si="11"/>
        <v>0</v>
      </c>
      <c r="AK29" s="195">
        <f t="shared" si="2"/>
        <v>0</v>
      </c>
      <c r="AL29" s="196">
        <v>0</v>
      </c>
      <c r="AM29" s="194">
        <f t="shared" si="12"/>
        <v>0</v>
      </c>
      <c r="AN29" s="195">
        <f t="shared" si="13"/>
        <v>0</v>
      </c>
      <c r="AO29" s="196">
        <v>0</v>
      </c>
      <c r="AP29" s="194">
        <f t="shared" si="3"/>
        <v>0</v>
      </c>
      <c r="AQ29" s="215">
        <f t="shared" si="14"/>
        <v>0</v>
      </c>
      <c r="AR29" s="196">
        <v>0</v>
      </c>
      <c r="AS29" s="194">
        <f t="shared" si="4"/>
        <v>0</v>
      </c>
      <c r="AT29" s="215">
        <f t="shared" si="15"/>
        <v>0</v>
      </c>
      <c r="AU29" s="196">
        <v>0</v>
      </c>
      <c r="AV29" s="194">
        <f t="shared" si="5"/>
        <v>0</v>
      </c>
      <c r="AW29" s="197">
        <f t="shared" si="6"/>
        <v>0</v>
      </c>
      <c r="AX29" s="197">
        <f t="shared" si="7"/>
        <v>0</v>
      </c>
    </row>
    <row r="30" spans="1:50" x14ac:dyDescent="0.15">
      <c r="A30" s="143" t="s">
        <v>220</v>
      </c>
      <c r="B30" s="30" t="s">
        <v>132</v>
      </c>
      <c r="C30" s="30" t="s">
        <v>133</v>
      </c>
      <c r="D30" s="30" t="s">
        <v>134</v>
      </c>
      <c r="E30" s="30" t="s">
        <v>135</v>
      </c>
      <c r="F30" s="30">
        <v>16</v>
      </c>
      <c r="G30" s="30"/>
      <c r="H30" s="30" t="s">
        <v>41</v>
      </c>
      <c r="I30" s="29"/>
      <c r="J30" s="32"/>
      <c r="K30" s="32" t="s">
        <v>26</v>
      </c>
      <c r="L30" s="32" t="s">
        <v>27</v>
      </c>
      <c r="M30" s="32" t="s">
        <v>28</v>
      </c>
      <c r="N30" s="30" t="s">
        <v>27</v>
      </c>
      <c r="O30" s="29" t="s">
        <v>27</v>
      </c>
      <c r="P30" s="206">
        <v>0</v>
      </c>
      <c r="Q30" s="193">
        <v>0</v>
      </c>
      <c r="R30" s="193">
        <f t="shared" si="8"/>
        <v>0</v>
      </c>
      <c r="S30" s="193">
        <v>0</v>
      </c>
      <c r="T30" s="193">
        <v>0</v>
      </c>
      <c r="U30" s="193">
        <v>0</v>
      </c>
      <c r="V30" s="194">
        <f t="shared" si="0"/>
        <v>0</v>
      </c>
      <c r="W30" s="206">
        <v>0</v>
      </c>
      <c r="X30" s="193">
        <v>0</v>
      </c>
      <c r="Y30" s="193">
        <f t="shared" si="9"/>
        <v>0</v>
      </c>
      <c r="Z30" s="193">
        <v>0</v>
      </c>
      <c r="AA30" s="193">
        <v>0</v>
      </c>
      <c r="AB30" s="193">
        <v>0</v>
      </c>
      <c r="AC30" s="194">
        <f t="shared" si="1"/>
        <v>0</v>
      </c>
      <c r="AD30" s="206">
        <v>0</v>
      </c>
      <c r="AE30" s="193">
        <v>0</v>
      </c>
      <c r="AF30" s="193">
        <f t="shared" si="10"/>
        <v>0</v>
      </c>
      <c r="AG30" s="193">
        <v>0</v>
      </c>
      <c r="AH30" s="193">
        <v>0</v>
      </c>
      <c r="AI30" s="193">
        <v>0</v>
      </c>
      <c r="AJ30" s="194">
        <f t="shared" si="11"/>
        <v>0</v>
      </c>
      <c r="AK30" s="195">
        <f t="shared" si="2"/>
        <v>0</v>
      </c>
      <c r="AL30" s="196">
        <v>0</v>
      </c>
      <c r="AM30" s="194">
        <f t="shared" si="12"/>
        <v>0</v>
      </c>
      <c r="AN30" s="195">
        <f t="shared" si="13"/>
        <v>0</v>
      </c>
      <c r="AO30" s="196">
        <v>0</v>
      </c>
      <c r="AP30" s="194">
        <f t="shared" si="3"/>
        <v>0</v>
      </c>
      <c r="AQ30" s="215">
        <f t="shared" si="14"/>
        <v>0</v>
      </c>
      <c r="AR30" s="196">
        <v>0</v>
      </c>
      <c r="AS30" s="194">
        <f t="shared" si="4"/>
        <v>0</v>
      </c>
      <c r="AT30" s="215">
        <f t="shared" si="15"/>
        <v>0</v>
      </c>
      <c r="AU30" s="196">
        <v>0</v>
      </c>
      <c r="AV30" s="194">
        <f t="shared" si="5"/>
        <v>0</v>
      </c>
      <c r="AW30" s="197">
        <f t="shared" si="6"/>
        <v>0</v>
      </c>
      <c r="AX30" s="197">
        <f t="shared" si="7"/>
        <v>0</v>
      </c>
    </row>
    <row r="31" spans="1:50" x14ac:dyDescent="0.15">
      <c r="A31" s="143" t="s">
        <v>232</v>
      </c>
      <c r="B31" s="30" t="s">
        <v>90</v>
      </c>
      <c r="C31" s="30" t="s">
        <v>91</v>
      </c>
      <c r="D31" s="30" t="s">
        <v>92</v>
      </c>
      <c r="E31" s="30" t="s">
        <v>93</v>
      </c>
      <c r="F31" s="30">
        <v>6</v>
      </c>
      <c r="G31" s="30"/>
      <c r="H31" s="30" t="s">
        <v>41</v>
      </c>
      <c r="I31" s="29"/>
      <c r="J31" s="32">
        <v>1</v>
      </c>
      <c r="K31" s="32" t="s">
        <v>26</v>
      </c>
      <c r="L31" s="32" t="s">
        <v>27</v>
      </c>
      <c r="M31" s="32" t="s">
        <v>28</v>
      </c>
      <c r="N31" s="30" t="s">
        <v>27</v>
      </c>
      <c r="O31" s="29" t="s">
        <v>27</v>
      </c>
      <c r="P31" s="206">
        <v>0</v>
      </c>
      <c r="Q31" s="193">
        <v>0</v>
      </c>
      <c r="R31" s="193">
        <f t="shared" si="8"/>
        <v>0</v>
      </c>
      <c r="S31" s="193">
        <v>0</v>
      </c>
      <c r="T31" s="193">
        <v>0</v>
      </c>
      <c r="U31" s="193">
        <v>0</v>
      </c>
      <c r="V31" s="194">
        <f t="shared" si="0"/>
        <v>0</v>
      </c>
      <c r="W31" s="206">
        <v>0</v>
      </c>
      <c r="X31" s="193">
        <v>0</v>
      </c>
      <c r="Y31" s="193">
        <f t="shared" si="9"/>
        <v>0</v>
      </c>
      <c r="Z31" s="193">
        <v>0</v>
      </c>
      <c r="AA31" s="193">
        <v>0</v>
      </c>
      <c r="AB31" s="193">
        <v>0</v>
      </c>
      <c r="AC31" s="194">
        <f t="shared" si="1"/>
        <v>0</v>
      </c>
      <c r="AD31" s="206">
        <v>0</v>
      </c>
      <c r="AE31" s="193">
        <v>0</v>
      </c>
      <c r="AF31" s="193">
        <f t="shared" si="10"/>
        <v>0</v>
      </c>
      <c r="AG31" s="193">
        <v>0</v>
      </c>
      <c r="AH31" s="193">
        <v>0</v>
      </c>
      <c r="AI31" s="193">
        <v>0</v>
      </c>
      <c r="AJ31" s="194">
        <f t="shared" si="11"/>
        <v>0</v>
      </c>
      <c r="AK31" s="195">
        <f t="shared" si="2"/>
        <v>0</v>
      </c>
      <c r="AL31" s="196">
        <v>0</v>
      </c>
      <c r="AM31" s="194">
        <f t="shared" si="12"/>
        <v>0</v>
      </c>
      <c r="AN31" s="195">
        <f t="shared" si="13"/>
        <v>0</v>
      </c>
      <c r="AO31" s="196">
        <v>0</v>
      </c>
      <c r="AP31" s="194">
        <f t="shared" si="3"/>
        <v>0</v>
      </c>
      <c r="AQ31" s="215">
        <f t="shared" si="14"/>
        <v>0</v>
      </c>
      <c r="AR31" s="196">
        <v>0</v>
      </c>
      <c r="AS31" s="194">
        <f t="shared" si="4"/>
        <v>0</v>
      </c>
      <c r="AT31" s="215">
        <f t="shared" si="15"/>
        <v>0</v>
      </c>
      <c r="AU31" s="196">
        <v>0</v>
      </c>
      <c r="AV31" s="194">
        <f t="shared" si="5"/>
        <v>0</v>
      </c>
      <c r="AW31" s="197">
        <f t="shared" si="6"/>
        <v>0</v>
      </c>
      <c r="AX31" s="197">
        <f t="shared" si="7"/>
        <v>0</v>
      </c>
    </row>
    <row r="32" spans="1:50" x14ac:dyDescent="0.15">
      <c r="A32" s="143" t="s">
        <v>233</v>
      </c>
      <c r="B32" s="30" t="s">
        <v>86</v>
      </c>
      <c r="C32" s="30" t="s">
        <v>87</v>
      </c>
      <c r="D32" s="30" t="s">
        <v>88</v>
      </c>
      <c r="E32" s="30" t="s">
        <v>89</v>
      </c>
      <c r="F32" s="30">
        <v>502</v>
      </c>
      <c r="G32" s="30">
        <v>157</v>
      </c>
      <c r="H32" s="30" t="s">
        <v>25</v>
      </c>
      <c r="I32" s="29">
        <v>26</v>
      </c>
      <c r="J32" s="32">
        <v>13</v>
      </c>
      <c r="K32" s="32" t="s">
        <v>26</v>
      </c>
      <c r="L32" s="32" t="s">
        <v>27</v>
      </c>
      <c r="M32" s="32" t="s">
        <v>28</v>
      </c>
      <c r="N32" s="30" t="s">
        <v>27</v>
      </c>
      <c r="O32" s="29" t="s">
        <v>27</v>
      </c>
      <c r="P32" s="206">
        <v>0</v>
      </c>
      <c r="Q32" s="193">
        <v>0</v>
      </c>
      <c r="R32" s="193">
        <f t="shared" si="8"/>
        <v>0</v>
      </c>
      <c r="S32" s="193">
        <v>0</v>
      </c>
      <c r="T32" s="193">
        <v>0</v>
      </c>
      <c r="U32" s="193">
        <v>0</v>
      </c>
      <c r="V32" s="194">
        <f t="shared" si="0"/>
        <v>0</v>
      </c>
      <c r="W32" s="206">
        <v>0</v>
      </c>
      <c r="X32" s="193">
        <v>0</v>
      </c>
      <c r="Y32" s="193">
        <f t="shared" si="9"/>
        <v>0</v>
      </c>
      <c r="Z32" s="193">
        <v>0</v>
      </c>
      <c r="AA32" s="193">
        <v>0</v>
      </c>
      <c r="AB32" s="193">
        <v>0</v>
      </c>
      <c r="AC32" s="194">
        <f t="shared" si="1"/>
        <v>0</v>
      </c>
      <c r="AD32" s="206">
        <v>0</v>
      </c>
      <c r="AE32" s="193">
        <v>0</v>
      </c>
      <c r="AF32" s="193">
        <f t="shared" si="10"/>
        <v>0</v>
      </c>
      <c r="AG32" s="193">
        <v>0</v>
      </c>
      <c r="AH32" s="193">
        <v>0</v>
      </c>
      <c r="AI32" s="193">
        <v>0</v>
      </c>
      <c r="AJ32" s="194">
        <f t="shared" si="11"/>
        <v>0</v>
      </c>
      <c r="AK32" s="195">
        <f t="shared" si="2"/>
        <v>0</v>
      </c>
      <c r="AL32" s="196">
        <v>0</v>
      </c>
      <c r="AM32" s="194">
        <f t="shared" si="12"/>
        <v>0</v>
      </c>
      <c r="AN32" s="195">
        <f t="shared" si="13"/>
        <v>0</v>
      </c>
      <c r="AO32" s="196">
        <v>0</v>
      </c>
      <c r="AP32" s="194">
        <f t="shared" si="3"/>
        <v>0</v>
      </c>
      <c r="AQ32" s="215">
        <f t="shared" si="14"/>
        <v>0</v>
      </c>
      <c r="AR32" s="196">
        <v>0</v>
      </c>
      <c r="AS32" s="194">
        <f t="shared" si="4"/>
        <v>0</v>
      </c>
      <c r="AT32" s="215">
        <f t="shared" si="15"/>
        <v>0</v>
      </c>
      <c r="AU32" s="196">
        <v>0</v>
      </c>
      <c r="AV32" s="194">
        <f t="shared" si="5"/>
        <v>0</v>
      </c>
      <c r="AW32" s="197">
        <f t="shared" si="6"/>
        <v>0</v>
      </c>
      <c r="AX32" s="197">
        <f t="shared" si="7"/>
        <v>0</v>
      </c>
    </row>
    <row r="33" spans="1:59" x14ac:dyDescent="0.15">
      <c r="A33" s="143" t="s">
        <v>236</v>
      </c>
      <c r="B33" s="30" t="s">
        <v>319</v>
      </c>
      <c r="C33" s="30" t="s">
        <v>317</v>
      </c>
      <c r="D33" s="30" t="s">
        <v>79</v>
      </c>
      <c r="E33" s="30" t="s">
        <v>80</v>
      </c>
      <c r="F33" s="30">
        <v>363</v>
      </c>
      <c r="G33" s="30">
        <v>263</v>
      </c>
      <c r="H33" s="30" t="s">
        <v>41</v>
      </c>
      <c r="I33" s="29"/>
      <c r="J33" s="32">
        <v>16</v>
      </c>
      <c r="K33" s="32" t="s">
        <v>26</v>
      </c>
      <c r="L33" s="32" t="s">
        <v>27</v>
      </c>
      <c r="M33" s="32" t="s">
        <v>28</v>
      </c>
      <c r="N33" s="30" t="s">
        <v>27</v>
      </c>
      <c r="O33" s="29" t="s">
        <v>27</v>
      </c>
      <c r="P33" s="206">
        <v>0</v>
      </c>
      <c r="Q33" s="193">
        <v>0</v>
      </c>
      <c r="R33" s="193">
        <f t="shared" si="8"/>
        <v>0</v>
      </c>
      <c r="S33" s="193">
        <v>0</v>
      </c>
      <c r="T33" s="193">
        <v>0</v>
      </c>
      <c r="U33" s="193">
        <v>0</v>
      </c>
      <c r="V33" s="194">
        <f t="shared" si="0"/>
        <v>0</v>
      </c>
      <c r="W33" s="206">
        <v>0</v>
      </c>
      <c r="X33" s="193">
        <v>0</v>
      </c>
      <c r="Y33" s="193">
        <f t="shared" si="9"/>
        <v>0</v>
      </c>
      <c r="Z33" s="193">
        <v>0</v>
      </c>
      <c r="AA33" s="193">
        <v>0</v>
      </c>
      <c r="AB33" s="193">
        <v>0</v>
      </c>
      <c r="AC33" s="194">
        <f t="shared" si="1"/>
        <v>0</v>
      </c>
      <c r="AD33" s="206">
        <v>0</v>
      </c>
      <c r="AE33" s="193">
        <v>0</v>
      </c>
      <c r="AF33" s="193">
        <f t="shared" si="10"/>
        <v>0</v>
      </c>
      <c r="AG33" s="193">
        <v>0</v>
      </c>
      <c r="AH33" s="193">
        <v>0</v>
      </c>
      <c r="AI33" s="193">
        <v>0</v>
      </c>
      <c r="AJ33" s="194">
        <f t="shared" si="11"/>
        <v>0</v>
      </c>
      <c r="AK33" s="195">
        <f t="shared" si="2"/>
        <v>0</v>
      </c>
      <c r="AL33" s="196">
        <v>0</v>
      </c>
      <c r="AM33" s="194">
        <f t="shared" si="12"/>
        <v>0</v>
      </c>
      <c r="AN33" s="195">
        <f t="shared" si="13"/>
        <v>0</v>
      </c>
      <c r="AO33" s="196">
        <v>0</v>
      </c>
      <c r="AP33" s="194">
        <f t="shared" si="3"/>
        <v>0</v>
      </c>
      <c r="AQ33" s="215">
        <f t="shared" si="14"/>
        <v>0</v>
      </c>
      <c r="AR33" s="196">
        <v>0</v>
      </c>
      <c r="AS33" s="194">
        <f t="shared" si="4"/>
        <v>0</v>
      </c>
      <c r="AT33" s="215">
        <f t="shared" si="15"/>
        <v>0</v>
      </c>
      <c r="AU33" s="196">
        <v>0</v>
      </c>
      <c r="AV33" s="194">
        <f t="shared" si="5"/>
        <v>0</v>
      </c>
      <c r="AW33" s="197">
        <f t="shared" si="6"/>
        <v>0</v>
      </c>
      <c r="AX33" s="197">
        <f t="shared" si="7"/>
        <v>0</v>
      </c>
    </row>
    <row r="34" spans="1:59" x14ac:dyDescent="0.15">
      <c r="A34" s="143" t="s">
        <v>235</v>
      </c>
      <c r="B34" s="30" t="s">
        <v>81</v>
      </c>
      <c r="C34" s="30" t="s">
        <v>82</v>
      </c>
      <c r="D34" s="30" t="s">
        <v>79</v>
      </c>
      <c r="E34" s="30" t="s">
        <v>80</v>
      </c>
      <c r="F34" s="30">
        <v>801</v>
      </c>
      <c r="G34" s="30">
        <v>336</v>
      </c>
      <c r="H34" s="30" t="s">
        <v>25</v>
      </c>
      <c r="I34" s="29">
        <v>85</v>
      </c>
      <c r="J34" s="32">
        <v>20</v>
      </c>
      <c r="K34" s="32" t="s">
        <v>26</v>
      </c>
      <c r="L34" s="32" t="s">
        <v>27</v>
      </c>
      <c r="M34" s="32" t="s">
        <v>28</v>
      </c>
      <c r="N34" s="30" t="s">
        <v>27</v>
      </c>
      <c r="O34" s="29" t="s">
        <v>27</v>
      </c>
      <c r="P34" s="206">
        <v>0</v>
      </c>
      <c r="Q34" s="193">
        <v>0</v>
      </c>
      <c r="R34" s="193">
        <f t="shared" si="8"/>
        <v>0</v>
      </c>
      <c r="S34" s="193">
        <v>0</v>
      </c>
      <c r="T34" s="193">
        <v>0</v>
      </c>
      <c r="U34" s="193">
        <v>0</v>
      </c>
      <c r="V34" s="194">
        <f t="shared" si="0"/>
        <v>0</v>
      </c>
      <c r="W34" s="206">
        <v>0</v>
      </c>
      <c r="X34" s="193">
        <v>0</v>
      </c>
      <c r="Y34" s="193">
        <f t="shared" si="9"/>
        <v>0</v>
      </c>
      <c r="Z34" s="193">
        <v>0</v>
      </c>
      <c r="AA34" s="193">
        <v>0</v>
      </c>
      <c r="AB34" s="193">
        <v>0</v>
      </c>
      <c r="AC34" s="194">
        <f t="shared" si="1"/>
        <v>0</v>
      </c>
      <c r="AD34" s="206">
        <v>0</v>
      </c>
      <c r="AE34" s="193">
        <v>0</v>
      </c>
      <c r="AF34" s="193">
        <f t="shared" si="10"/>
        <v>0</v>
      </c>
      <c r="AG34" s="193">
        <v>0</v>
      </c>
      <c r="AH34" s="193">
        <v>0</v>
      </c>
      <c r="AI34" s="193">
        <v>0</v>
      </c>
      <c r="AJ34" s="194">
        <f t="shared" si="11"/>
        <v>0</v>
      </c>
      <c r="AK34" s="195">
        <f t="shared" si="2"/>
        <v>0</v>
      </c>
      <c r="AL34" s="196">
        <v>0</v>
      </c>
      <c r="AM34" s="194">
        <f t="shared" si="12"/>
        <v>0</v>
      </c>
      <c r="AN34" s="195">
        <f t="shared" si="13"/>
        <v>0</v>
      </c>
      <c r="AO34" s="196">
        <v>0</v>
      </c>
      <c r="AP34" s="194">
        <f t="shared" si="3"/>
        <v>0</v>
      </c>
      <c r="AQ34" s="215">
        <f t="shared" si="14"/>
        <v>0</v>
      </c>
      <c r="AR34" s="196">
        <v>0</v>
      </c>
      <c r="AS34" s="194">
        <f t="shared" si="4"/>
        <v>0</v>
      </c>
      <c r="AT34" s="215">
        <f t="shared" si="15"/>
        <v>0</v>
      </c>
      <c r="AU34" s="196">
        <v>0</v>
      </c>
      <c r="AV34" s="194">
        <f t="shared" si="5"/>
        <v>0</v>
      </c>
      <c r="AW34" s="197">
        <f t="shared" si="6"/>
        <v>0</v>
      </c>
      <c r="AX34" s="197">
        <f t="shared" si="7"/>
        <v>0</v>
      </c>
    </row>
    <row r="35" spans="1:59" x14ac:dyDescent="0.15">
      <c r="A35" s="143" t="s">
        <v>234</v>
      </c>
      <c r="B35" s="30" t="s">
        <v>83</v>
      </c>
      <c r="C35" s="30" t="s">
        <v>84</v>
      </c>
      <c r="D35" s="30" t="s">
        <v>85</v>
      </c>
      <c r="E35" s="30" t="s">
        <v>80</v>
      </c>
      <c r="F35" s="30">
        <v>145</v>
      </c>
      <c r="G35" s="30">
        <v>74</v>
      </c>
      <c r="H35" s="30" t="s">
        <v>25</v>
      </c>
      <c r="I35" s="29">
        <v>25</v>
      </c>
      <c r="J35" s="32">
        <v>3</v>
      </c>
      <c r="K35" s="32" t="s">
        <v>26</v>
      </c>
      <c r="L35" s="32" t="s">
        <v>27</v>
      </c>
      <c r="M35" s="32" t="s">
        <v>28</v>
      </c>
      <c r="N35" s="30" t="s">
        <v>27</v>
      </c>
      <c r="O35" s="29" t="s">
        <v>27</v>
      </c>
      <c r="P35" s="206">
        <v>0</v>
      </c>
      <c r="Q35" s="193">
        <v>0</v>
      </c>
      <c r="R35" s="193">
        <f t="shared" si="8"/>
        <v>0</v>
      </c>
      <c r="S35" s="193">
        <v>0</v>
      </c>
      <c r="T35" s="193">
        <v>0</v>
      </c>
      <c r="U35" s="193">
        <v>0</v>
      </c>
      <c r="V35" s="194">
        <f t="shared" si="0"/>
        <v>0</v>
      </c>
      <c r="W35" s="206">
        <v>0</v>
      </c>
      <c r="X35" s="193">
        <v>0</v>
      </c>
      <c r="Y35" s="193">
        <f t="shared" si="9"/>
        <v>0</v>
      </c>
      <c r="Z35" s="193">
        <v>0</v>
      </c>
      <c r="AA35" s="193">
        <v>0</v>
      </c>
      <c r="AB35" s="193">
        <v>0</v>
      </c>
      <c r="AC35" s="194">
        <f t="shared" si="1"/>
        <v>0</v>
      </c>
      <c r="AD35" s="206">
        <v>0</v>
      </c>
      <c r="AE35" s="193">
        <v>0</v>
      </c>
      <c r="AF35" s="193">
        <f t="shared" si="10"/>
        <v>0</v>
      </c>
      <c r="AG35" s="193">
        <v>0</v>
      </c>
      <c r="AH35" s="193">
        <v>0</v>
      </c>
      <c r="AI35" s="193">
        <v>0</v>
      </c>
      <c r="AJ35" s="194">
        <f t="shared" si="11"/>
        <v>0</v>
      </c>
      <c r="AK35" s="195">
        <f t="shared" si="2"/>
        <v>0</v>
      </c>
      <c r="AL35" s="196">
        <v>0</v>
      </c>
      <c r="AM35" s="194">
        <f t="shared" si="12"/>
        <v>0</v>
      </c>
      <c r="AN35" s="195">
        <f t="shared" si="13"/>
        <v>0</v>
      </c>
      <c r="AO35" s="196">
        <v>0</v>
      </c>
      <c r="AP35" s="194">
        <f t="shared" si="3"/>
        <v>0</v>
      </c>
      <c r="AQ35" s="215">
        <f t="shared" si="14"/>
        <v>0</v>
      </c>
      <c r="AR35" s="196">
        <v>0</v>
      </c>
      <c r="AS35" s="194">
        <f t="shared" si="4"/>
        <v>0</v>
      </c>
      <c r="AT35" s="215">
        <f t="shared" si="15"/>
        <v>0</v>
      </c>
      <c r="AU35" s="196">
        <v>0</v>
      </c>
      <c r="AV35" s="194">
        <f t="shared" si="5"/>
        <v>0</v>
      </c>
      <c r="AW35" s="197">
        <f t="shared" si="6"/>
        <v>0</v>
      </c>
      <c r="AX35" s="197">
        <f t="shared" si="7"/>
        <v>0</v>
      </c>
    </row>
    <row r="36" spans="1:59" x14ac:dyDescent="0.15">
      <c r="A36" s="143" t="s">
        <v>248</v>
      </c>
      <c r="B36" s="30" t="s">
        <v>33</v>
      </c>
      <c r="C36" s="30" t="s">
        <v>34</v>
      </c>
      <c r="D36" s="30" t="s">
        <v>35</v>
      </c>
      <c r="E36" s="30" t="s">
        <v>24</v>
      </c>
      <c r="F36" s="30">
        <v>243</v>
      </c>
      <c r="G36" s="30">
        <v>32</v>
      </c>
      <c r="H36" s="30" t="s">
        <v>25</v>
      </c>
      <c r="I36" s="29">
        <v>16</v>
      </c>
      <c r="J36" s="32">
        <v>7</v>
      </c>
      <c r="K36" s="32" t="s">
        <v>26</v>
      </c>
      <c r="L36" s="32" t="s">
        <v>27</v>
      </c>
      <c r="M36" s="32" t="s">
        <v>28</v>
      </c>
      <c r="N36" s="30" t="s">
        <v>27</v>
      </c>
      <c r="O36" s="29" t="s">
        <v>27</v>
      </c>
      <c r="P36" s="206">
        <v>0</v>
      </c>
      <c r="Q36" s="193">
        <v>0</v>
      </c>
      <c r="R36" s="193">
        <f t="shared" si="8"/>
        <v>0</v>
      </c>
      <c r="S36" s="193">
        <v>0</v>
      </c>
      <c r="T36" s="193">
        <v>0</v>
      </c>
      <c r="U36" s="193">
        <v>0</v>
      </c>
      <c r="V36" s="194">
        <f t="shared" si="0"/>
        <v>0</v>
      </c>
      <c r="W36" s="206">
        <v>0</v>
      </c>
      <c r="X36" s="193">
        <v>0</v>
      </c>
      <c r="Y36" s="193">
        <f t="shared" si="9"/>
        <v>0</v>
      </c>
      <c r="Z36" s="193">
        <v>0</v>
      </c>
      <c r="AA36" s="193">
        <v>0</v>
      </c>
      <c r="AB36" s="193">
        <v>0</v>
      </c>
      <c r="AC36" s="194">
        <f t="shared" si="1"/>
        <v>0</v>
      </c>
      <c r="AD36" s="206">
        <v>0</v>
      </c>
      <c r="AE36" s="193">
        <v>0</v>
      </c>
      <c r="AF36" s="193">
        <f t="shared" si="10"/>
        <v>0</v>
      </c>
      <c r="AG36" s="193">
        <v>0</v>
      </c>
      <c r="AH36" s="193">
        <v>0</v>
      </c>
      <c r="AI36" s="193">
        <v>0</v>
      </c>
      <c r="AJ36" s="194">
        <f t="shared" si="11"/>
        <v>0</v>
      </c>
      <c r="AK36" s="195">
        <f t="shared" si="2"/>
        <v>0</v>
      </c>
      <c r="AL36" s="196">
        <v>0</v>
      </c>
      <c r="AM36" s="194">
        <f t="shared" si="12"/>
        <v>0</v>
      </c>
      <c r="AN36" s="195">
        <f t="shared" si="13"/>
        <v>0</v>
      </c>
      <c r="AO36" s="196">
        <v>0</v>
      </c>
      <c r="AP36" s="194">
        <f t="shared" si="3"/>
        <v>0</v>
      </c>
      <c r="AQ36" s="215">
        <f t="shared" si="14"/>
        <v>0</v>
      </c>
      <c r="AR36" s="196">
        <v>0</v>
      </c>
      <c r="AS36" s="194">
        <f t="shared" si="4"/>
        <v>0</v>
      </c>
      <c r="AT36" s="215">
        <f t="shared" si="15"/>
        <v>0</v>
      </c>
      <c r="AU36" s="196">
        <v>0</v>
      </c>
      <c r="AV36" s="194">
        <f t="shared" si="5"/>
        <v>0</v>
      </c>
      <c r="AW36" s="197">
        <f t="shared" si="6"/>
        <v>0</v>
      </c>
      <c r="AX36" s="197">
        <f t="shared" si="7"/>
        <v>0</v>
      </c>
    </row>
    <row r="37" spans="1:59" x14ac:dyDescent="0.15">
      <c r="A37" s="143" t="s">
        <v>249</v>
      </c>
      <c r="B37" s="30" t="s">
        <v>29</v>
      </c>
      <c r="C37" s="30" t="s">
        <v>30</v>
      </c>
      <c r="D37" s="30" t="s">
        <v>31</v>
      </c>
      <c r="E37" s="30" t="s">
        <v>24</v>
      </c>
      <c r="F37" s="30">
        <v>422</v>
      </c>
      <c r="G37" s="30">
        <v>59</v>
      </c>
      <c r="H37" s="30" t="s">
        <v>25</v>
      </c>
      <c r="I37" s="29">
        <v>34</v>
      </c>
      <c r="J37" s="32">
        <v>8</v>
      </c>
      <c r="K37" s="32" t="s">
        <v>26</v>
      </c>
      <c r="L37" s="32" t="s">
        <v>27</v>
      </c>
      <c r="M37" s="32" t="s">
        <v>28</v>
      </c>
      <c r="N37" s="30" t="s">
        <v>27</v>
      </c>
      <c r="O37" s="29" t="s">
        <v>27</v>
      </c>
      <c r="P37" s="206">
        <v>0</v>
      </c>
      <c r="Q37" s="193">
        <v>0</v>
      </c>
      <c r="R37" s="193">
        <f t="shared" si="8"/>
        <v>0</v>
      </c>
      <c r="S37" s="193">
        <v>0</v>
      </c>
      <c r="T37" s="193">
        <v>0</v>
      </c>
      <c r="U37" s="193">
        <v>0</v>
      </c>
      <c r="V37" s="194">
        <f t="shared" si="0"/>
        <v>0</v>
      </c>
      <c r="W37" s="206">
        <v>0</v>
      </c>
      <c r="X37" s="193">
        <v>0</v>
      </c>
      <c r="Y37" s="193">
        <f t="shared" si="9"/>
        <v>0</v>
      </c>
      <c r="Z37" s="193">
        <v>0</v>
      </c>
      <c r="AA37" s="193">
        <v>0</v>
      </c>
      <c r="AB37" s="193">
        <v>0</v>
      </c>
      <c r="AC37" s="194">
        <f t="shared" si="1"/>
        <v>0</v>
      </c>
      <c r="AD37" s="206">
        <v>0</v>
      </c>
      <c r="AE37" s="193">
        <v>0</v>
      </c>
      <c r="AF37" s="193">
        <f t="shared" si="10"/>
        <v>0</v>
      </c>
      <c r="AG37" s="193">
        <v>0</v>
      </c>
      <c r="AH37" s="193">
        <v>0</v>
      </c>
      <c r="AI37" s="193">
        <v>0</v>
      </c>
      <c r="AJ37" s="194">
        <f t="shared" si="11"/>
        <v>0</v>
      </c>
      <c r="AK37" s="195">
        <f t="shared" si="2"/>
        <v>0</v>
      </c>
      <c r="AL37" s="196">
        <v>0</v>
      </c>
      <c r="AM37" s="194">
        <f t="shared" si="12"/>
        <v>0</v>
      </c>
      <c r="AN37" s="195">
        <f t="shared" si="13"/>
        <v>0</v>
      </c>
      <c r="AO37" s="196">
        <v>0</v>
      </c>
      <c r="AP37" s="194">
        <f t="shared" si="3"/>
        <v>0</v>
      </c>
      <c r="AQ37" s="215">
        <f t="shared" si="14"/>
        <v>0</v>
      </c>
      <c r="AR37" s="196">
        <v>0</v>
      </c>
      <c r="AS37" s="194">
        <f t="shared" si="4"/>
        <v>0</v>
      </c>
      <c r="AT37" s="215">
        <f t="shared" si="15"/>
        <v>0</v>
      </c>
      <c r="AU37" s="196">
        <v>0</v>
      </c>
      <c r="AV37" s="194">
        <f t="shared" si="5"/>
        <v>0</v>
      </c>
      <c r="AW37" s="197">
        <f t="shared" si="6"/>
        <v>0</v>
      </c>
      <c r="AX37" s="197">
        <f t="shared" si="7"/>
        <v>0</v>
      </c>
    </row>
    <row r="38" spans="1:59" x14ac:dyDescent="0.15">
      <c r="A38" s="143" t="s">
        <v>217</v>
      </c>
      <c r="B38" s="30" t="s">
        <v>21</v>
      </c>
      <c r="C38" s="30" t="s">
        <v>22</v>
      </c>
      <c r="D38" s="30" t="s">
        <v>23</v>
      </c>
      <c r="E38" s="30" t="s">
        <v>24</v>
      </c>
      <c r="F38" s="30">
        <v>703</v>
      </c>
      <c r="G38" s="30">
        <v>272</v>
      </c>
      <c r="H38" s="30" t="s">
        <v>25</v>
      </c>
      <c r="I38" s="29">
        <v>67</v>
      </c>
      <c r="J38" s="32">
        <v>19</v>
      </c>
      <c r="K38" s="32" t="s">
        <v>26</v>
      </c>
      <c r="L38" s="32" t="s">
        <v>27</v>
      </c>
      <c r="M38" s="32" t="s">
        <v>28</v>
      </c>
      <c r="N38" s="30" t="s">
        <v>27</v>
      </c>
      <c r="O38" s="29" t="s">
        <v>27</v>
      </c>
      <c r="P38" s="206">
        <v>0</v>
      </c>
      <c r="Q38" s="193">
        <v>0</v>
      </c>
      <c r="R38" s="193">
        <f t="shared" si="8"/>
        <v>0</v>
      </c>
      <c r="S38" s="193">
        <v>0</v>
      </c>
      <c r="T38" s="193">
        <v>0</v>
      </c>
      <c r="U38" s="193">
        <v>0</v>
      </c>
      <c r="V38" s="194">
        <f t="shared" si="0"/>
        <v>0</v>
      </c>
      <c r="W38" s="206">
        <v>0</v>
      </c>
      <c r="X38" s="193">
        <v>0</v>
      </c>
      <c r="Y38" s="193">
        <f t="shared" si="9"/>
        <v>0</v>
      </c>
      <c r="Z38" s="193">
        <v>0</v>
      </c>
      <c r="AA38" s="193">
        <v>0</v>
      </c>
      <c r="AB38" s="193">
        <v>0</v>
      </c>
      <c r="AC38" s="194">
        <f t="shared" si="1"/>
        <v>0</v>
      </c>
      <c r="AD38" s="206">
        <v>0</v>
      </c>
      <c r="AE38" s="193">
        <v>0</v>
      </c>
      <c r="AF38" s="193">
        <f t="shared" si="10"/>
        <v>0</v>
      </c>
      <c r="AG38" s="193">
        <v>0</v>
      </c>
      <c r="AH38" s="193">
        <v>0</v>
      </c>
      <c r="AI38" s="193">
        <v>0</v>
      </c>
      <c r="AJ38" s="194">
        <f t="shared" si="11"/>
        <v>0</v>
      </c>
      <c r="AK38" s="195">
        <f t="shared" si="2"/>
        <v>0</v>
      </c>
      <c r="AL38" s="196">
        <v>0</v>
      </c>
      <c r="AM38" s="194">
        <f t="shared" si="12"/>
        <v>0</v>
      </c>
      <c r="AN38" s="195">
        <f t="shared" si="13"/>
        <v>0</v>
      </c>
      <c r="AO38" s="196">
        <v>0</v>
      </c>
      <c r="AP38" s="194">
        <f t="shared" si="3"/>
        <v>0</v>
      </c>
      <c r="AQ38" s="215">
        <f t="shared" si="14"/>
        <v>0</v>
      </c>
      <c r="AR38" s="196">
        <v>0</v>
      </c>
      <c r="AS38" s="194">
        <f t="shared" si="4"/>
        <v>0</v>
      </c>
      <c r="AT38" s="215">
        <f t="shared" si="15"/>
        <v>0</v>
      </c>
      <c r="AU38" s="196">
        <v>0</v>
      </c>
      <c r="AV38" s="194">
        <f t="shared" si="5"/>
        <v>0</v>
      </c>
      <c r="AW38" s="197">
        <f t="shared" si="6"/>
        <v>0</v>
      </c>
      <c r="AX38" s="197">
        <f t="shared" si="7"/>
        <v>0</v>
      </c>
    </row>
    <row r="39" spans="1:59" ht="12" thickBot="1" x14ac:dyDescent="0.2">
      <c r="A39" s="143" t="s">
        <v>244</v>
      </c>
      <c r="B39" s="30" t="s">
        <v>51</v>
      </c>
      <c r="C39" s="30" t="s">
        <v>52</v>
      </c>
      <c r="D39" s="30" t="s">
        <v>53</v>
      </c>
      <c r="E39" s="30" t="s">
        <v>54</v>
      </c>
      <c r="F39" s="30">
        <v>4</v>
      </c>
      <c r="G39" s="30"/>
      <c r="H39" s="30" t="s">
        <v>41</v>
      </c>
      <c r="I39" s="29"/>
      <c r="J39" s="32">
        <v>1</v>
      </c>
      <c r="K39" s="32" t="s">
        <v>26</v>
      </c>
      <c r="L39" s="222" t="s">
        <v>27</v>
      </c>
      <c r="M39" s="222" t="s">
        <v>28</v>
      </c>
      <c r="N39" s="223" t="s">
        <v>27</v>
      </c>
      <c r="O39" s="224" t="s">
        <v>27</v>
      </c>
      <c r="P39" s="206">
        <v>0</v>
      </c>
      <c r="Q39" s="193">
        <v>0</v>
      </c>
      <c r="R39" s="193">
        <f t="shared" si="8"/>
        <v>0</v>
      </c>
      <c r="S39" s="193">
        <v>0</v>
      </c>
      <c r="T39" s="193">
        <v>0</v>
      </c>
      <c r="U39" s="193">
        <v>0</v>
      </c>
      <c r="V39" s="194">
        <f t="shared" si="0"/>
        <v>0</v>
      </c>
      <c r="W39" s="206">
        <v>0</v>
      </c>
      <c r="X39" s="193">
        <v>0</v>
      </c>
      <c r="Y39" s="193">
        <f t="shared" si="9"/>
        <v>0</v>
      </c>
      <c r="Z39" s="193">
        <v>0</v>
      </c>
      <c r="AA39" s="193">
        <v>0</v>
      </c>
      <c r="AB39" s="193">
        <v>0</v>
      </c>
      <c r="AC39" s="194">
        <f t="shared" si="1"/>
        <v>0</v>
      </c>
      <c r="AD39" s="206">
        <v>0</v>
      </c>
      <c r="AE39" s="193">
        <v>0</v>
      </c>
      <c r="AF39" s="193">
        <f t="shared" si="10"/>
        <v>0</v>
      </c>
      <c r="AG39" s="193">
        <v>0</v>
      </c>
      <c r="AH39" s="193">
        <v>0</v>
      </c>
      <c r="AI39" s="193">
        <v>0</v>
      </c>
      <c r="AJ39" s="194">
        <f t="shared" si="11"/>
        <v>0</v>
      </c>
      <c r="AK39" s="195">
        <f t="shared" si="2"/>
        <v>0</v>
      </c>
      <c r="AL39" s="196">
        <v>0</v>
      </c>
      <c r="AM39" s="194">
        <f t="shared" si="12"/>
        <v>0</v>
      </c>
      <c r="AN39" s="195">
        <f t="shared" si="13"/>
        <v>0</v>
      </c>
      <c r="AO39" s="196">
        <v>0</v>
      </c>
      <c r="AP39" s="194">
        <f t="shared" si="3"/>
        <v>0</v>
      </c>
      <c r="AQ39" s="215">
        <f t="shared" si="14"/>
        <v>0</v>
      </c>
      <c r="AR39" s="196">
        <v>0</v>
      </c>
      <c r="AS39" s="194">
        <f t="shared" si="4"/>
        <v>0</v>
      </c>
      <c r="AT39" s="215">
        <f t="shared" si="15"/>
        <v>0</v>
      </c>
      <c r="AU39" s="196">
        <v>0</v>
      </c>
      <c r="AV39" s="194">
        <f t="shared" si="5"/>
        <v>0</v>
      </c>
      <c r="AW39" s="197">
        <f t="shared" si="6"/>
        <v>0</v>
      </c>
      <c r="AX39" s="197">
        <f t="shared" si="7"/>
        <v>0</v>
      </c>
    </row>
    <row r="40" spans="1:59" ht="16.5" customHeight="1" x14ac:dyDescent="0.15">
      <c r="L40" s="258" t="s">
        <v>276</v>
      </c>
      <c r="M40" s="259"/>
      <c r="N40" s="259"/>
      <c r="O40" s="260"/>
      <c r="P40" s="266">
        <f t="shared" ref="P40:AK40" si="16">SUM(P7:P39)</f>
        <v>0</v>
      </c>
      <c r="Q40" s="264">
        <f t="shared" si="16"/>
        <v>0</v>
      </c>
      <c r="R40" s="264">
        <f t="shared" si="16"/>
        <v>0</v>
      </c>
      <c r="S40" s="264">
        <f t="shared" si="16"/>
        <v>0</v>
      </c>
      <c r="T40" s="264">
        <f t="shared" si="16"/>
        <v>0</v>
      </c>
      <c r="U40" s="264">
        <f t="shared" si="16"/>
        <v>0</v>
      </c>
      <c r="V40" s="264">
        <f t="shared" si="16"/>
        <v>0</v>
      </c>
      <c r="W40" s="266">
        <f t="shared" si="16"/>
        <v>0</v>
      </c>
      <c r="X40" s="264">
        <f t="shared" si="16"/>
        <v>0</v>
      </c>
      <c r="Y40" s="264">
        <f t="shared" si="16"/>
        <v>0</v>
      </c>
      <c r="Z40" s="264">
        <f t="shared" si="16"/>
        <v>0</v>
      </c>
      <c r="AA40" s="264">
        <f t="shared" si="16"/>
        <v>0</v>
      </c>
      <c r="AB40" s="264">
        <f t="shared" si="16"/>
        <v>0</v>
      </c>
      <c r="AC40" s="264">
        <f t="shared" si="16"/>
        <v>0</v>
      </c>
      <c r="AD40" s="266">
        <f t="shared" si="16"/>
        <v>0</v>
      </c>
      <c r="AE40" s="264">
        <f t="shared" si="16"/>
        <v>0</v>
      </c>
      <c r="AF40" s="264">
        <f t="shared" si="16"/>
        <v>0</v>
      </c>
      <c r="AG40" s="264">
        <f t="shared" si="16"/>
        <v>0</v>
      </c>
      <c r="AH40" s="264">
        <f t="shared" si="16"/>
        <v>0</v>
      </c>
      <c r="AI40" s="264">
        <f t="shared" si="16"/>
        <v>0</v>
      </c>
      <c r="AJ40" s="264">
        <f t="shared" si="16"/>
        <v>0</v>
      </c>
      <c r="AK40" s="264">
        <f t="shared" si="16"/>
        <v>0</v>
      </c>
      <c r="AL40" s="266"/>
      <c r="AM40" s="264">
        <f>SUM(AM7:AM39)</f>
        <v>0</v>
      </c>
      <c r="AN40" s="264">
        <f>SUM(AN7:AN39)</f>
        <v>0</v>
      </c>
      <c r="AO40" s="266"/>
      <c r="AP40" s="264">
        <f>SUM(AP7:AP39)</f>
        <v>0</v>
      </c>
      <c r="AQ40" s="264">
        <f>SUM(AQ7:AQ39)</f>
        <v>0</v>
      </c>
      <c r="AR40" s="266"/>
      <c r="AS40" s="264">
        <f>SUM(AS7:AS39)</f>
        <v>0</v>
      </c>
      <c r="AT40" s="264">
        <f>SUM(AT7:AT39)</f>
        <v>0</v>
      </c>
      <c r="AU40" s="266"/>
      <c r="AV40" s="264">
        <f>SUM(AV7:AV39)</f>
        <v>0</v>
      </c>
      <c r="AW40" s="268">
        <f>SUM(AW7:AW39)</f>
        <v>0</v>
      </c>
      <c r="AX40" s="270">
        <f>SUM(AX7:AX39)</f>
        <v>0</v>
      </c>
    </row>
    <row r="41" spans="1:59" ht="51" customHeight="1" thickBot="1" x14ac:dyDescent="0.2">
      <c r="L41" s="261"/>
      <c r="M41" s="262"/>
      <c r="N41" s="262"/>
      <c r="O41" s="263"/>
      <c r="P41" s="267"/>
      <c r="Q41" s="265"/>
      <c r="R41" s="265"/>
      <c r="S41" s="265"/>
      <c r="T41" s="265"/>
      <c r="U41" s="265"/>
      <c r="V41" s="265"/>
      <c r="W41" s="267"/>
      <c r="X41" s="265"/>
      <c r="Y41" s="265"/>
      <c r="Z41" s="265"/>
      <c r="AA41" s="265"/>
      <c r="AB41" s="265"/>
      <c r="AC41" s="265"/>
      <c r="AD41" s="267"/>
      <c r="AE41" s="265"/>
      <c r="AF41" s="265"/>
      <c r="AG41" s="265"/>
      <c r="AH41" s="265"/>
      <c r="AI41" s="265"/>
      <c r="AJ41" s="265"/>
      <c r="AK41" s="265"/>
      <c r="AL41" s="267"/>
      <c r="AM41" s="265"/>
      <c r="AN41" s="265"/>
      <c r="AO41" s="267"/>
      <c r="AP41" s="265"/>
      <c r="AQ41" s="265"/>
      <c r="AR41" s="267"/>
      <c r="AS41" s="265"/>
      <c r="AT41" s="265"/>
      <c r="AU41" s="267"/>
      <c r="AV41" s="265"/>
      <c r="AW41" s="269"/>
      <c r="AX41" s="271"/>
    </row>
    <row r="42" spans="1:59" ht="51" customHeight="1" thickBot="1" x14ac:dyDescent="0.2"/>
    <row r="43" spans="1:59" ht="57" customHeight="1" thickBot="1" x14ac:dyDescent="0.2">
      <c r="BB43" s="302" t="s">
        <v>288</v>
      </c>
      <c r="BC43" s="303"/>
      <c r="BD43" s="303"/>
      <c r="BE43" s="303"/>
      <c r="BF43" s="303"/>
      <c r="BG43" s="304"/>
    </row>
    <row r="44" spans="1:59" ht="56.25" customHeight="1" thickBot="1" x14ac:dyDescent="0.2">
      <c r="AU44" s="290" t="s">
        <v>265</v>
      </c>
      <c r="AV44" s="291"/>
      <c r="AW44" s="291"/>
      <c r="AX44" s="291"/>
      <c r="AY44" s="291"/>
      <c r="AZ44" s="292"/>
      <c r="BB44" s="305" t="s">
        <v>291</v>
      </c>
      <c r="BC44" s="306"/>
      <c r="BD44" s="306"/>
      <c r="BE44" s="306"/>
      <c r="BF44" s="306"/>
      <c r="BG44" s="307"/>
    </row>
    <row r="45" spans="1:59" ht="120.75" customHeight="1" thickBot="1" x14ac:dyDescent="0.2">
      <c r="T45" s="10"/>
      <c r="U45" s="10"/>
      <c r="V45" s="10"/>
      <c r="AU45" s="293" t="s">
        <v>307</v>
      </c>
      <c r="AV45" s="294"/>
      <c r="AW45" s="294"/>
      <c r="AX45" s="294"/>
      <c r="AY45" s="294"/>
      <c r="AZ45" s="295"/>
      <c r="BB45" s="201"/>
      <c r="BC45" s="201" t="s">
        <v>309</v>
      </c>
      <c r="BD45" s="201" t="s">
        <v>310</v>
      </c>
      <c r="BE45" s="201" t="s">
        <v>290</v>
      </c>
      <c r="BF45" s="201" t="s">
        <v>261</v>
      </c>
      <c r="BG45" s="202" t="s">
        <v>297</v>
      </c>
    </row>
    <row r="46" spans="1:59" ht="129.75" customHeight="1" thickBot="1" x14ac:dyDescent="0.2">
      <c r="T46" s="10"/>
      <c r="U46" s="10"/>
      <c r="V46" s="10"/>
      <c r="AU46" s="296"/>
      <c r="AV46" s="297"/>
      <c r="AW46" s="297"/>
      <c r="AX46" s="297"/>
      <c r="AY46" s="297"/>
      <c r="AZ46" s="298"/>
      <c r="BB46" s="328" t="s">
        <v>321</v>
      </c>
      <c r="BC46" s="329">
        <v>0</v>
      </c>
      <c r="BD46" s="330">
        <v>0</v>
      </c>
      <c r="BE46" s="333">
        <f>BC46*BD46</f>
        <v>0</v>
      </c>
      <c r="BF46" s="334">
        <v>0</v>
      </c>
      <c r="BG46" s="332">
        <f>+BE46*(1+BF46)</f>
        <v>0</v>
      </c>
    </row>
    <row r="47" spans="1:59" ht="129.75" customHeight="1" thickBot="1" x14ac:dyDescent="0.2">
      <c r="T47" s="10"/>
      <c r="U47" s="10"/>
      <c r="V47" s="10"/>
      <c r="AU47" s="299" t="s">
        <v>308</v>
      </c>
      <c r="AV47" s="300"/>
      <c r="AW47" s="300"/>
      <c r="AX47" s="300"/>
      <c r="AY47" s="300"/>
      <c r="AZ47" s="301"/>
      <c r="BB47" s="328" t="s">
        <v>322</v>
      </c>
      <c r="BC47" s="331">
        <v>0</v>
      </c>
      <c r="BD47" s="330">
        <v>0</v>
      </c>
      <c r="BE47" s="333">
        <f>BC47*BD47</f>
        <v>0</v>
      </c>
      <c r="BF47" s="334">
        <v>0</v>
      </c>
      <c r="BG47" s="332">
        <f>+BE47*(1+BF47)</f>
        <v>0</v>
      </c>
    </row>
    <row r="48" spans="1:59" ht="78" customHeight="1" thickBot="1" x14ac:dyDescent="0.2">
      <c r="T48" s="10"/>
      <c r="U48" s="10"/>
      <c r="V48" s="10"/>
      <c r="AU48" s="299" t="s">
        <v>326</v>
      </c>
      <c r="AV48" s="300"/>
      <c r="AW48" s="300"/>
      <c r="AX48" s="300"/>
      <c r="AY48" s="300"/>
      <c r="AZ48" s="301"/>
      <c r="BB48" s="231"/>
      <c r="BC48" s="323" t="s">
        <v>311</v>
      </c>
      <c r="BD48" s="219">
        <f>SUM(BD46,BD47)</f>
        <v>0</v>
      </c>
      <c r="BE48" s="314">
        <f>SUM(BE45:BE47)</f>
        <v>0</v>
      </c>
      <c r="BF48" s="321" t="s">
        <v>300</v>
      </c>
      <c r="BG48" s="316">
        <f>SUM(BG45:BG47)</f>
        <v>0</v>
      </c>
    </row>
    <row r="49" spans="20:62" ht="48.75" customHeight="1" thickBot="1" x14ac:dyDescent="0.2">
      <c r="T49" s="10"/>
      <c r="U49" s="10"/>
      <c r="V49" s="10"/>
      <c r="BB49" s="208"/>
      <c r="BC49" s="324"/>
      <c r="BD49" s="210" t="str">
        <f>IF(BD48=4000000,"CORRECT","ONJUIST AANTAL CONSUMPTIES")</f>
        <v>ONJUIST AANTAL CONSUMPTIES</v>
      </c>
      <c r="BE49" s="315"/>
      <c r="BF49" s="322"/>
      <c r="BG49" s="317"/>
    </row>
    <row r="50" spans="20:62" ht="30.75" customHeight="1" x14ac:dyDescent="0.15">
      <c r="BB50" s="208"/>
      <c r="BG50" s="209"/>
    </row>
    <row r="51" spans="20:62" ht="96.75" customHeight="1" thickBot="1" x14ac:dyDescent="0.2">
      <c r="BB51" s="308" t="s">
        <v>315</v>
      </c>
      <c r="BC51" s="309"/>
      <c r="BD51" s="309"/>
      <c r="BE51" s="309"/>
      <c r="BF51" s="309"/>
      <c r="BG51" s="209"/>
    </row>
    <row r="52" spans="20:62" ht="76.5" customHeight="1" thickBot="1" x14ac:dyDescent="0.2">
      <c r="BB52" s="231"/>
      <c r="BC52" s="201" t="s">
        <v>289</v>
      </c>
      <c r="BD52" s="201" t="s">
        <v>316</v>
      </c>
      <c r="BE52" s="201" t="s">
        <v>261</v>
      </c>
      <c r="BF52" s="200" t="s">
        <v>297</v>
      </c>
      <c r="BG52" s="209"/>
    </row>
    <row r="53" spans="20:62" ht="30" customHeight="1" thickBot="1" x14ac:dyDescent="0.2">
      <c r="BB53" s="204" t="s">
        <v>312</v>
      </c>
      <c r="BC53" s="225">
        <v>0</v>
      </c>
      <c r="BD53" s="203">
        <f>40000*0.3*BC53</f>
        <v>0</v>
      </c>
      <c r="BE53" s="217">
        <v>0</v>
      </c>
      <c r="BF53" s="199">
        <f>+BD53*(1+BE53)</f>
        <v>0</v>
      </c>
      <c r="BG53" s="209"/>
    </row>
    <row r="54" spans="20:62" ht="30" customHeight="1" thickBot="1" x14ac:dyDescent="0.2">
      <c r="BB54" s="205" t="s">
        <v>313</v>
      </c>
      <c r="BC54" s="226">
        <v>0</v>
      </c>
      <c r="BD54" s="203">
        <f>40000*0.25*BC54</f>
        <v>0</v>
      </c>
      <c r="BE54" s="218">
        <v>0</v>
      </c>
      <c r="BF54" s="199">
        <f t="shared" ref="BF54:BF55" si="17">+BD54*(1+BE54)</f>
        <v>0</v>
      </c>
      <c r="BG54" s="209"/>
    </row>
    <row r="55" spans="20:62" ht="30" customHeight="1" thickBot="1" x14ac:dyDescent="0.2">
      <c r="BB55" s="205" t="s">
        <v>314</v>
      </c>
      <c r="BC55" s="226">
        <v>0</v>
      </c>
      <c r="BD55" s="203">
        <f>40000*0.4*BC55</f>
        <v>0</v>
      </c>
      <c r="BE55" s="218">
        <v>0</v>
      </c>
      <c r="BF55" s="199">
        <f t="shared" si="17"/>
        <v>0</v>
      </c>
      <c r="BG55" s="209"/>
    </row>
    <row r="56" spans="20:62" ht="30" customHeight="1" x14ac:dyDescent="0.15">
      <c r="BB56" s="207"/>
      <c r="BC56" s="323" t="s">
        <v>299</v>
      </c>
      <c r="BD56" s="319">
        <f>SUM(BD53:BD55)</f>
        <v>0</v>
      </c>
      <c r="BE56" s="321" t="s">
        <v>300</v>
      </c>
      <c r="BF56" s="318">
        <f>SUM(BF53:BF55)</f>
        <v>0</v>
      </c>
      <c r="BG56" s="209"/>
    </row>
    <row r="57" spans="20:62" ht="30" customHeight="1" thickBot="1" x14ac:dyDescent="0.2">
      <c r="BB57" s="208"/>
      <c r="BC57" s="324"/>
      <c r="BD57" s="320"/>
      <c r="BE57" s="322"/>
      <c r="BF57" s="317"/>
      <c r="BG57" s="209"/>
    </row>
    <row r="58" spans="20:62" ht="29.1" customHeight="1" x14ac:dyDescent="0.15">
      <c r="BB58" s="208"/>
      <c r="BG58" s="209"/>
    </row>
    <row r="59" spans="20:62" ht="36" customHeight="1" thickBot="1" x14ac:dyDescent="0.2">
      <c r="BB59" s="208"/>
      <c r="BG59" s="209"/>
    </row>
    <row r="60" spans="20:62" ht="45" customHeight="1" thickBot="1" x14ac:dyDescent="0.2">
      <c r="BB60" s="220" t="s">
        <v>282</v>
      </c>
      <c r="BC60" s="221"/>
      <c r="BD60" s="216"/>
      <c r="BE60" s="227" t="s">
        <v>271</v>
      </c>
      <c r="BF60" s="201" t="s">
        <v>261</v>
      </c>
      <c r="BG60" s="227" t="s">
        <v>281</v>
      </c>
    </row>
    <row r="61" spans="20:62" ht="59.25" customHeight="1" thickBot="1" x14ac:dyDescent="0.2">
      <c r="BB61" s="325" t="s">
        <v>2</v>
      </c>
      <c r="BC61" s="326"/>
      <c r="BD61" s="327"/>
      <c r="BE61" s="228">
        <v>0</v>
      </c>
      <c r="BF61" s="229">
        <v>0</v>
      </c>
      <c r="BG61" s="230">
        <f>+BE61*(1+BF61)</f>
        <v>0</v>
      </c>
    </row>
    <row r="62" spans="20:62" ht="46.5" customHeight="1" thickBot="1" x14ac:dyDescent="0.2"/>
    <row r="63" spans="20:62" ht="64.5" customHeight="1" x14ac:dyDescent="0.15">
      <c r="BG63" s="282" t="s">
        <v>298</v>
      </c>
      <c r="BH63" s="283"/>
      <c r="BI63" s="310">
        <f>AW40+BE48+BD56</f>
        <v>0</v>
      </c>
      <c r="BJ63" s="311"/>
    </row>
    <row r="64" spans="20:62" ht="45.75" customHeight="1" thickBot="1" x14ac:dyDescent="0.2">
      <c r="BG64" s="284"/>
      <c r="BH64" s="285"/>
      <c r="BI64" s="312"/>
      <c r="BJ64" s="313"/>
    </row>
    <row r="65" spans="59:62" ht="57" customHeight="1" x14ac:dyDescent="0.15">
      <c r="BG65" s="282" t="s">
        <v>323</v>
      </c>
      <c r="BH65" s="283"/>
      <c r="BI65" s="286">
        <f>AX40+BG48+BF56</f>
        <v>0</v>
      </c>
      <c r="BJ65" s="287"/>
    </row>
    <row r="66" spans="59:62" ht="11.25" customHeight="1" thickBot="1" x14ac:dyDescent="0.2">
      <c r="BG66" s="284"/>
      <c r="BH66" s="285"/>
      <c r="BI66" s="288"/>
      <c r="BJ66" s="289"/>
    </row>
    <row r="67" spans="59:62" ht="11.25" customHeight="1" x14ac:dyDescent="0.15"/>
    <row r="68" spans="59:62" ht="48.95" customHeight="1" x14ac:dyDescent="0.15"/>
    <row r="69" spans="59:62" ht="15" customHeight="1" x14ac:dyDescent="0.15"/>
    <row r="70" spans="59:62" ht="15" customHeight="1" x14ac:dyDescent="0.15"/>
    <row r="71" spans="59:62" ht="15.75" customHeight="1" x14ac:dyDescent="0.15"/>
    <row r="73" spans="59:62" ht="42.75" customHeight="1" x14ac:dyDescent="0.15"/>
  </sheetData>
  <mergeCells count="62">
    <mergeCell ref="BB43:BG43"/>
    <mergeCell ref="BB44:BG44"/>
    <mergeCell ref="BB51:BF51"/>
    <mergeCell ref="BG63:BH64"/>
    <mergeCell ref="BI63:BJ64"/>
    <mergeCell ref="BE48:BE49"/>
    <mergeCell ref="BG48:BG49"/>
    <mergeCell ref="BF56:BF57"/>
    <mergeCell ref="BD56:BD57"/>
    <mergeCell ref="BE56:BE57"/>
    <mergeCell ref="BC56:BC57"/>
    <mergeCell ref="BC48:BC49"/>
    <mergeCell ref="BF48:BF49"/>
    <mergeCell ref="BB61:BD61"/>
    <mergeCell ref="BG65:BH66"/>
    <mergeCell ref="BI65:BJ66"/>
    <mergeCell ref="AU44:AZ44"/>
    <mergeCell ref="AU45:AZ46"/>
    <mergeCell ref="AU47:AZ47"/>
    <mergeCell ref="AU48:AZ48"/>
    <mergeCell ref="AD5:AJ5"/>
    <mergeCell ref="AK5:AV5"/>
    <mergeCell ref="P5:V5"/>
    <mergeCell ref="W5:AC5"/>
    <mergeCell ref="AW5:AX5"/>
    <mergeCell ref="AX40:AX41"/>
    <mergeCell ref="P4:AX4"/>
    <mergeCell ref="AU40:AU41"/>
    <mergeCell ref="AV40:AV41"/>
    <mergeCell ref="AN40:AN41"/>
    <mergeCell ref="AO40:AO41"/>
    <mergeCell ref="AQ40:AQ41"/>
    <mergeCell ref="AT40:AT41"/>
    <mergeCell ref="AK40:AK41"/>
    <mergeCell ref="AL40:AL41"/>
    <mergeCell ref="AM40:AM41"/>
    <mergeCell ref="AA40:AA41"/>
    <mergeCell ref="AC40:AC41"/>
    <mergeCell ref="AD40:AD41"/>
    <mergeCell ref="AE40:AE41"/>
    <mergeCell ref="AJ40:AJ41"/>
    <mergeCell ref="AG40:AG41"/>
    <mergeCell ref="AF40:AF41"/>
    <mergeCell ref="AH40:AH41"/>
    <mergeCell ref="AW40:AW41"/>
    <mergeCell ref="X40:X41"/>
    <mergeCell ref="Y40:Y41"/>
    <mergeCell ref="Z40:Z41"/>
    <mergeCell ref="AB40:AB41"/>
    <mergeCell ref="AS40:AS41"/>
    <mergeCell ref="AI40:AI41"/>
    <mergeCell ref="AR40:AR41"/>
    <mergeCell ref="AP40:AP41"/>
    <mergeCell ref="L40:O41"/>
    <mergeCell ref="T40:T41"/>
    <mergeCell ref="V40:V41"/>
    <mergeCell ref="W40:W41"/>
    <mergeCell ref="P40:P41"/>
    <mergeCell ref="Q40:Q41"/>
    <mergeCell ref="R40:R41"/>
    <mergeCell ref="S40:S41"/>
    <mergeCell ref="U40:U41"/>
  </mergeCells>
  <phoneticPr fontId="29" type="noConversion"/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FEA0-2530-4629-B1F6-3C626CAFBB12}">
  <dimension ref="A1:C6"/>
  <sheetViews>
    <sheetView workbookViewId="0">
      <selection activeCell="A5" sqref="A5"/>
    </sheetView>
  </sheetViews>
  <sheetFormatPr defaultRowHeight="15" x14ac:dyDescent="0.25"/>
  <cols>
    <col min="1" max="1" width="39.7109375" bestFit="1" customWidth="1"/>
    <col min="2" max="2" width="18.85546875" customWidth="1"/>
    <col min="3" max="3" width="29.7109375" customWidth="1"/>
  </cols>
  <sheetData>
    <row r="1" spans="1:3" ht="35.25" customHeight="1" thickBot="1" x14ac:dyDescent="0.3">
      <c r="A1" s="175" t="s">
        <v>277</v>
      </c>
    </row>
    <row r="2" spans="1:3" x14ac:dyDescent="0.25">
      <c r="A2" s="176"/>
      <c r="B2" s="177" t="s">
        <v>256</v>
      </c>
      <c r="C2" s="178" t="s">
        <v>257</v>
      </c>
    </row>
    <row r="3" spans="1:3" x14ac:dyDescent="0.25">
      <c r="A3" s="159" t="str">
        <f>'Vaste aanneemsommen locaties'!$B$36</f>
        <v>Totaal aanneemsommern perceel 1 Zuid</v>
      </c>
      <c r="B3" s="179">
        <f>'Vaste aanneemsommen locaties'!E36</f>
        <v>0</v>
      </c>
      <c r="C3" s="180">
        <f>'Vaste aanneemsommen locaties'!F36</f>
        <v>0</v>
      </c>
    </row>
    <row r="4" spans="1:3" ht="15.75" thickBot="1" x14ac:dyDescent="0.3">
      <c r="A4" s="161" t="str">
        <f>Drankenvoorzieningen!$L$40</f>
        <v>Totalen drankenvoorziening perceel 1 Zuid</v>
      </c>
      <c r="B4" s="181">
        <f>Drankenvoorzieningen!BI63</f>
        <v>0</v>
      </c>
      <c r="C4" s="182">
        <f>Drankenvoorzieningen!BI65</f>
        <v>0</v>
      </c>
    </row>
    <row r="5" spans="1:3" ht="15.75" thickBot="1" x14ac:dyDescent="0.3">
      <c r="B5" s="174"/>
      <c r="C5" s="174"/>
    </row>
    <row r="6" spans="1:3" ht="49.5" customHeight="1" thickBot="1" x14ac:dyDescent="0.35">
      <c r="A6" s="212" t="s">
        <v>278</v>
      </c>
      <c r="B6" s="173"/>
      <c r="C6" s="211">
        <f>SUM(C3:C4)</f>
        <v>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EF53-6060-4E23-A363-FA4E58B0135C}">
  <dimension ref="A1:S39"/>
  <sheetViews>
    <sheetView workbookViewId="0">
      <selection activeCell="S8" sqref="S8"/>
    </sheetView>
  </sheetViews>
  <sheetFormatPr defaultColWidth="8.7109375" defaultRowHeight="11.25" x14ac:dyDescent="0.15"/>
  <cols>
    <col min="1" max="1" width="26.7109375" style="1" customWidth="1"/>
    <col min="2" max="2" width="17.85546875" style="1" customWidth="1"/>
    <col min="3" max="3" width="49.7109375" style="1" bestFit="1" customWidth="1"/>
    <col min="4" max="4" width="31.140625" style="1" bestFit="1" customWidth="1"/>
    <col min="5" max="5" width="9.28515625" style="1" bestFit="1" customWidth="1"/>
    <col min="6" max="6" width="18.5703125" style="1" bestFit="1" customWidth="1"/>
    <col min="7" max="7" width="15" style="1" customWidth="1"/>
    <col min="8" max="8" width="15.7109375" style="1" customWidth="1"/>
    <col min="9" max="9" width="24.28515625" style="1" customWidth="1"/>
    <col min="10" max="10" width="12.7109375" style="1" customWidth="1"/>
    <col min="11" max="12" width="15.5703125" style="1" customWidth="1"/>
    <col min="13" max="13" width="8.85546875" style="1" bestFit="1" customWidth="1"/>
    <col min="14" max="15" width="16.28515625" style="1" customWidth="1"/>
    <col min="16" max="16" width="8.85546875" style="1" bestFit="1" customWidth="1"/>
    <col min="17" max="17" width="14" style="1" bestFit="1" customWidth="1"/>
    <col min="18" max="18" width="10.42578125" style="1" customWidth="1"/>
    <col min="19" max="19" width="47.140625" style="1" customWidth="1"/>
    <col min="20" max="16384" width="8.7109375" style="1"/>
  </cols>
  <sheetData>
    <row r="1" spans="1:19" ht="30" customHeight="1" x14ac:dyDescent="0.15">
      <c r="A1" s="183" t="s">
        <v>280</v>
      </c>
      <c r="B1" s="184"/>
      <c r="C1" s="185"/>
      <c r="D1" s="10"/>
      <c r="E1" s="10"/>
      <c r="F1" s="10"/>
      <c r="I1" s="2"/>
      <c r="J1" s="3"/>
      <c r="K1" s="4"/>
      <c r="L1" s="4"/>
      <c r="O1" s="5"/>
      <c r="P1" s="5"/>
      <c r="R1" s="3"/>
    </row>
    <row r="2" spans="1:19" ht="15" x14ac:dyDescent="0.15">
      <c r="A2" s="186"/>
      <c r="B2" s="187"/>
      <c r="C2" s="188"/>
      <c r="D2" s="10"/>
      <c r="E2" s="10"/>
      <c r="F2" s="10"/>
      <c r="G2" s="6"/>
      <c r="H2" s="7"/>
      <c r="I2" s="2"/>
      <c r="J2" s="3"/>
      <c r="K2" s="4"/>
      <c r="L2" s="4"/>
      <c r="O2" s="5"/>
      <c r="P2" s="5"/>
      <c r="R2" s="3"/>
    </row>
    <row r="3" spans="1:19" ht="15" x14ac:dyDescent="0.15">
      <c r="A3" s="186" t="s">
        <v>286</v>
      </c>
      <c r="B3" s="187"/>
      <c r="C3" s="188"/>
      <c r="D3" s="10"/>
      <c r="E3" s="10"/>
      <c r="F3" s="10"/>
      <c r="G3" s="8"/>
      <c r="H3" s="9"/>
      <c r="I3" s="2"/>
      <c r="J3" s="3"/>
      <c r="K3" s="4"/>
      <c r="L3" s="4"/>
      <c r="O3" s="5"/>
      <c r="P3" s="5"/>
      <c r="R3" s="3"/>
    </row>
    <row r="4" spans="1:19" ht="18.95" customHeight="1" thickBot="1" x14ac:dyDescent="0.2">
      <c r="A4" s="189"/>
      <c r="B4" s="190"/>
      <c r="C4" s="191"/>
      <c r="D4" s="10"/>
      <c r="E4" s="10"/>
      <c r="F4" s="10"/>
      <c r="G4" s="7"/>
      <c r="I4" s="2"/>
      <c r="J4" s="3"/>
      <c r="K4" s="4"/>
      <c r="L4" s="4"/>
      <c r="O4" s="5"/>
      <c r="P4" s="5"/>
      <c r="R4" s="3"/>
    </row>
    <row r="5" spans="1:19" s="16" customFormat="1" x14ac:dyDescent="0.15">
      <c r="A5" s="11"/>
      <c r="B5" s="12"/>
      <c r="C5" s="13"/>
      <c r="D5" s="14"/>
      <c r="E5" s="14"/>
      <c r="F5" s="14"/>
      <c r="G5" s="15"/>
      <c r="I5" s="17"/>
      <c r="J5" s="18"/>
      <c r="K5" s="19"/>
      <c r="L5" s="19"/>
      <c r="M5" s="1"/>
      <c r="N5" s="1"/>
      <c r="O5" s="20"/>
      <c r="P5" s="20"/>
      <c r="R5" s="18"/>
    </row>
    <row r="6" spans="1:19" s="28" customFormat="1" ht="67.5" x14ac:dyDescent="0.25">
      <c r="A6" s="21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1" t="s">
        <v>8</v>
      </c>
      <c r="G6" s="22" t="s">
        <v>285</v>
      </c>
      <c r="H6" s="23" t="s">
        <v>9</v>
      </c>
      <c r="I6" s="21" t="s">
        <v>10</v>
      </c>
      <c r="J6" s="24" t="s">
        <v>11</v>
      </c>
      <c r="K6" s="26" t="s">
        <v>12</v>
      </c>
      <c r="L6" s="232" t="s">
        <v>324</v>
      </c>
      <c r="M6" s="24" t="s">
        <v>13</v>
      </c>
      <c r="N6" s="24" t="s">
        <v>14</v>
      </c>
      <c r="O6" s="24" t="s">
        <v>15</v>
      </c>
      <c r="P6" s="24" t="s">
        <v>16</v>
      </c>
      <c r="Q6" s="25" t="s">
        <v>279</v>
      </c>
      <c r="R6" s="27" t="s">
        <v>18</v>
      </c>
      <c r="S6" s="21" t="s">
        <v>19</v>
      </c>
    </row>
    <row r="7" spans="1:19" x14ac:dyDescent="0.15">
      <c r="A7" s="143" t="s">
        <v>217</v>
      </c>
      <c r="B7" s="30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>
        <v>703</v>
      </c>
      <c r="H7" s="30">
        <v>272</v>
      </c>
      <c r="I7" s="30" t="s">
        <v>25</v>
      </c>
      <c r="J7" s="29">
        <v>67</v>
      </c>
      <c r="K7" s="31">
        <v>3.45</v>
      </c>
      <c r="L7" s="31" t="s">
        <v>27</v>
      </c>
      <c r="M7" s="32">
        <v>19</v>
      </c>
      <c r="N7" s="32" t="s">
        <v>26</v>
      </c>
      <c r="O7" s="32" t="s">
        <v>27</v>
      </c>
      <c r="P7" s="32" t="s">
        <v>28</v>
      </c>
      <c r="Q7" s="30" t="s">
        <v>27</v>
      </c>
      <c r="R7" s="29" t="s">
        <v>27</v>
      </c>
      <c r="S7" s="30"/>
    </row>
    <row r="8" spans="1:19" x14ac:dyDescent="0.15">
      <c r="A8" s="143" t="s">
        <v>249</v>
      </c>
      <c r="B8" s="30" t="s">
        <v>20</v>
      </c>
      <c r="C8" s="30" t="s">
        <v>29</v>
      </c>
      <c r="D8" s="30" t="s">
        <v>30</v>
      </c>
      <c r="E8" s="30" t="s">
        <v>31</v>
      </c>
      <c r="F8" s="30" t="s">
        <v>24</v>
      </c>
      <c r="G8" s="30">
        <v>422</v>
      </c>
      <c r="H8" s="30">
        <v>59</v>
      </c>
      <c r="I8" s="30" t="s">
        <v>25</v>
      </c>
      <c r="J8" s="29">
        <v>34</v>
      </c>
      <c r="K8" s="31">
        <v>3.77</v>
      </c>
      <c r="L8" s="31" t="s">
        <v>27</v>
      </c>
      <c r="M8" s="32">
        <v>8</v>
      </c>
      <c r="N8" s="32" t="s">
        <v>26</v>
      </c>
      <c r="O8" s="32" t="s">
        <v>27</v>
      </c>
      <c r="P8" s="32" t="s">
        <v>28</v>
      </c>
      <c r="Q8" s="30" t="s">
        <v>27</v>
      </c>
      <c r="R8" s="29" t="s">
        <v>27</v>
      </c>
      <c r="S8" s="30" t="s">
        <v>32</v>
      </c>
    </row>
    <row r="9" spans="1:19" x14ac:dyDescent="0.15">
      <c r="A9" s="143" t="s">
        <v>248</v>
      </c>
      <c r="B9" s="30" t="s">
        <v>20</v>
      </c>
      <c r="C9" s="30" t="s">
        <v>33</v>
      </c>
      <c r="D9" s="30" t="s">
        <v>34</v>
      </c>
      <c r="E9" s="30" t="s">
        <v>35</v>
      </c>
      <c r="F9" s="30" t="s">
        <v>24</v>
      </c>
      <c r="G9" s="30">
        <v>243</v>
      </c>
      <c r="H9" s="30">
        <v>32</v>
      </c>
      <c r="I9" s="30" t="s">
        <v>25</v>
      </c>
      <c r="J9" s="29">
        <v>16</v>
      </c>
      <c r="K9" s="31">
        <v>4.12</v>
      </c>
      <c r="L9" s="31" t="s">
        <v>325</v>
      </c>
      <c r="M9" s="32">
        <v>7</v>
      </c>
      <c r="N9" s="32" t="s">
        <v>26</v>
      </c>
      <c r="O9" s="32" t="s">
        <v>27</v>
      </c>
      <c r="P9" s="32" t="s">
        <v>28</v>
      </c>
      <c r="Q9" s="30" t="s">
        <v>27</v>
      </c>
      <c r="R9" s="29" t="s">
        <v>27</v>
      </c>
      <c r="S9" s="30"/>
    </row>
    <row r="10" spans="1:19" x14ac:dyDescent="0.15">
      <c r="A10" s="143" t="s">
        <v>247</v>
      </c>
      <c r="B10" s="30" t="s">
        <v>36</v>
      </c>
      <c r="C10" s="30" t="s">
        <v>37</v>
      </c>
      <c r="D10" s="30" t="s">
        <v>38</v>
      </c>
      <c r="E10" s="30" t="s">
        <v>39</v>
      </c>
      <c r="F10" s="30" t="s">
        <v>40</v>
      </c>
      <c r="G10" s="30">
        <v>61</v>
      </c>
      <c r="H10" s="30">
        <v>117</v>
      </c>
      <c r="I10" s="30" t="s">
        <v>41</v>
      </c>
      <c r="J10" s="29"/>
      <c r="K10" s="31"/>
      <c r="L10" s="31" t="s">
        <v>27</v>
      </c>
      <c r="M10" s="32">
        <v>3</v>
      </c>
      <c r="N10" s="32" t="s">
        <v>26</v>
      </c>
      <c r="O10" s="32" t="s">
        <v>27</v>
      </c>
      <c r="P10" s="32" t="s">
        <v>28</v>
      </c>
      <c r="Q10" s="30" t="s">
        <v>27</v>
      </c>
      <c r="R10" s="29" t="s">
        <v>27</v>
      </c>
      <c r="S10" s="30"/>
    </row>
    <row r="11" spans="1:19" x14ac:dyDescent="0.15">
      <c r="A11" s="143" t="s">
        <v>246</v>
      </c>
      <c r="B11" s="30" t="s">
        <v>42</v>
      </c>
      <c r="C11" s="30" t="s">
        <v>47</v>
      </c>
      <c r="D11" s="30" t="s">
        <v>48</v>
      </c>
      <c r="E11" s="30" t="s">
        <v>49</v>
      </c>
      <c r="F11" s="30" t="s">
        <v>46</v>
      </c>
      <c r="G11" s="30">
        <v>640</v>
      </c>
      <c r="H11" s="30">
        <v>300</v>
      </c>
      <c r="I11" s="30" t="s">
        <v>25</v>
      </c>
      <c r="J11" s="29">
        <v>49</v>
      </c>
      <c r="K11" s="31">
        <v>3.56</v>
      </c>
      <c r="L11" s="31" t="s">
        <v>27</v>
      </c>
      <c r="M11" s="30">
        <v>18</v>
      </c>
      <c r="N11" s="32" t="s">
        <v>26</v>
      </c>
      <c r="O11" s="32" t="s">
        <v>27</v>
      </c>
      <c r="P11" s="32" t="s">
        <v>28</v>
      </c>
      <c r="Q11" s="30" t="s">
        <v>27</v>
      </c>
      <c r="R11" s="29" t="s">
        <v>27</v>
      </c>
      <c r="S11" s="30"/>
    </row>
    <row r="12" spans="1:19" x14ac:dyDescent="0.15">
      <c r="A12" s="143" t="s">
        <v>245</v>
      </c>
      <c r="B12" s="30" t="s">
        <v>42</v>
      </c>
      <c r="C12" s="30" t="s">
        <v>43</v>
      </c>
      <c r="D12" s="30" t="s">
        <v>44</v>
      </c>
      <c r="E12" s="30" t="s">
        <v>45</v>
      </c>
      <c r="F12" s="30" t="s">
        <v>46</v>
      </c>
      <c r="G12" s="30">
        <v>266</v>
      </c>
      <c r="H12" s="30">
        <v>105</v>
      </c>
      <c r="I12" s="30" t="s">
        <v>41</v>
      </c>
      <c r="J12" s="29"/>
      <c r="K12" s="31"/>
      <c r="L12" s="31" t="s">
        <v>27</v>
      </c>
      <c r="M12" s="30">
        <v>6</v>
      </c>
      <c r="N12" s="32" t="s">
        <v>26</v>
      </c>
      <c r="O12" s="32" t="s">
        <v>27</v>
      </c>
      <c r="P12" s="32" t="s">
        <v>28</v>
      </c>
      <c r="Q12" s="30" t="s">
        <v>27</v>
      </c>
      <c r="R12" s="29" t="s">
        <v>27</v>
      </c>
      <c r="S12" s="30"/>
    </row>
    <row r="13" spans="1:19" x14ac:dyDescent="0.15">
      <c r="A13" s="143" t="s">
        <v>244</v>
      </c>
      <c r="B13" s="30" t="s">
        <v>20</v>
      </c>
      <c r="C13" s="30" t="s">
        <v>51</v>
      </c>
      <c r="D13" s="30" t="s">
        <v>52</v>
      </c>
      <c r="E13" s="30" t="s">
        <v>53</v>
      </c>
      <c r="F13" s="30" t="s">
        <v>54</v>
      </c>
      <c r="G13" s="30">
        <v>4</v>
      </c>
      <c r="H13" s="30"/>
      <c r="I13" s="30" t="s">
        <v>41</v>
      </c>
      <c r="J13" s="29"/>
      <c r="K13" s="31"/>
      <c r="L13" s="31" t="s">
        <v>27</v>
      </c>
      <c r="M13" s="32">
        <v>1</v>
      </c>
      <c r="N13" s="32" t="s">
        <v>26</v>
      </c>
      <c r="O13" s="32" t="s">
        <v>27</v>
      </c>
      <c r="P13" s="32" t="s">
        <v>28</v>
      </c>
      <c r="Q13" s="30" t="s">
        <v>27</v>
      </c>
      <c r="R13" s="29" t="s">
        <v>27</v>
      </c>
      <c r="S13" s="30"/>
    </row>
    <row r="14" spans="1:19" x14ac:dyDescent="0.15">
      <c r="A14" s="143" t="s">
        <v>243</v>
      </c>
      <c r="B14" s="30" t="s">
        <v>55</v>
      </c>
      <c r="C14" s="30" t="s">
        <v>56</v>
      </c>
      <c r="D14" s="30" t="s">
        <v>57</v>
      </c>
      <c r="E14" s="30" t="s">
        <v>58</v>
      </c>
      <c r="F14" s="30" t="s">
        <v>59</v>
      </c>
      <c r="G14" s="30">
        <v>339</v>
      </c>
      <c r="H14" s="30"/>
      <c r="I14" s="30" t="s">
        <v>41</v>
      </c>
      <c r="J14" s="29"/>
      <c r="K14" s="31"/>
      <c r="L14" s="31" t="s">
        <v>27</v>
      </c>
      <c r="M14" s="32"/>
      <c r="N14" s="32" t="s">
        <v>26</v>
      </c>
      <c r="O14" s="32" t="s">
        <v>27</v>
      </c>
      <c r="P14" s="32" t="s">
        <v>28</v>
      </c>
      <c r="Q14" s="30" t="s">
        <v>27</v>
      </c>
      <c r="R14" s="29" t="s">
        <v>27</v>
      </c>
      <c r="S14" s="30"/>
    </row>
    <row r="15" spans="1:19" x14ac:dyDescent="0.15">
      <c r="A15" s="143" t="s">
        <v>242</v>
      </c>
      <c r="B15" s="30" t="s">
        <v>55</v>
      </c>
      <c r="C15" s="30" t="s">
        <v>60</v>
      </c>
      <c r="D15" s="30" t="s">
        <v>61</v>
      </c>
      <c r="E15" s="30" t="s">
        <v>62</v>
      </c>
      <c r="F15" s="30" t="s">
        <v>59</v>
      </c>
      <c r="G15" s="30">
        <v>1052</v>
      </c>
      <c r="H15" s="30">
        <v>543</v>
      </c>
      <c r="I15" s="30" t="s">
        <v>25</v>
      </c>
      <c r="J15" s="29">
        <v>222</v>
      </c>
      <c r="K15" s="31">
        <v>3.75</v>
      </c>
      <c r="L15" s="31" t="s">
        <v>27</v>
      </c>
      <c r="M15" s="32">
        <v>31</v>
      </c>
      <c r="N15" s="32" t="s">
        <v>26</v>
      </c>
      <c r="O15" s="32" t="s">
        <v>27</v>
      </c>
      <c r="P15" s="32" t="s">
        <v>28</v>
      </c>
      <c r="Q15" s="30" t="s">
        <v>27</v>
      </c>
      <c r="R15" s="29" t="s">
        <v>27</v>
      </c>
      <c r="S15" s="30"/>
    </row>
    <row r="16" spans="1:19" x14ac:dyDescent="0.15">
      <c r="A16" s="143" t="s">
        <v>241</v>
      </c>
      <c r="B16" s="30" t="s">
        <v>55</v>
      </c>
      <c r="C16" s="30" t="s">
        <v>63</v>
      </c>
      <c r="D16" s="30" t="s">
        <v>64</v>
      </c>
      <c r="E16" s="30" t="s">
        <v>65</v>
      </c>
      <c r="F16" s="30" t="s">
        <v>59</v>
      </c>
      <c r="G16" s="30">
        <v>176</v>
      </c>
      <c r="H16" s="30">
        <v>385</v>
      </c>
      <c r="I16" s="30" t="s">
        <v>25</v>
      </c>
      <c r="J16" s="29">
        <v>129</v>
      </c>
      <c r="K16" s="31">
        <v>4.3600000000000003</v>
      </c>
      <c r="L16" s="31" t="s">
        <v>27</v>
      </c>
      <c r="M16" s="32">
        <v>21</v>
      </c>
      <c r="N16" s="32" t="s">
        <v>26</v>
      </c>
      <c r="O16" s="32" t="s">
        <v>27</v>
      </c>
      <c r="P16" s="32" t="s">
        <v>28</v>
      </c>
      <c r="Q16" s="30" t="s">
        <v>27</v>
      </c>
      <c r="R16" s="29" t="s">
        <v>27</v>
      </c>
      <c r="S16" s="30"/>
    </row>
    <row r="17" spans="1:19" x14ac:dyDescent="0.15">
      <c r="A17" s="143" t="s">
        <v>240</v>
      </c>
      <c r="B17" s="30" t="s">
        <v>55</v>
      </c>
      <c r="C17" s="30" t="s">
        <v>66</v>
      </c>
      <c r="D17" s="30" t="s">
        <v>67</v>
      </c>
      <c r="E17" s="30" t="s">
        <v>68</v>
      </c>
      <c r="F17" s="30" t="s">
        <v>59</v>
      </c>
      <c r="G17" s="30">
        <v>206</v>
      </c>
      <c r="H17" s="30">
        <v>56</v>
      </c>
      <c r="I17" s="30" t="s">
        <v>41</v>
      </c>
      <c r="J17" s="29"/>
      <c r="K17" s="31"/>
      <c r="L17" s="31" t="s">
        <v>27</v>
      </c>
      <c r="M17" s="32">
        <v>8</v>
      </c>
      <c r="N17" s="32" t="s">
        <v>26</v>
      </c>
      <c r="O17" s="32" t="s">
        <v>27</v>
      </c>
      <c r="P17" s="32" t="s">
        <v>28</v>
      </c>
      <c r="Q17" s="30" t="s">
        <v>27</v>
      </c>
      <c r="R17" s="29" t="s">
        <v>27</v>
      </c>
      <c r="S17" s="30"/>
    </row>
    <row r="18" spans="1:19" x14ac:dyDescent="0.15">
      <c r="A18" s="143" t="s">
        <v>239</v>
      </c>
      <c r="B18" s="30" t="s">
        <v>55</v>
      </c>
      <c r="C18" s="30" t="s">
        <v>69</v>
      </c>
      <c r="D18" s="30" t="s">
        <v>70</v>
      </c>
      <c r="E18" s="30" t="s">
        <v>71</v>
      </c>
      <c r="F18" s="30" t="s">
        <v>59</v>
      </c>
      <c r="G18" s="30">
        <v>11</v>
      </c>
      <c r="H18" s="30"/>
      <c r="I18" s="30" t="s">
        <v>41</v>
      </c>
      <c r="J18" s="29"/>
      <c r="K18" s="31"/>
      <c r="L18" s="31" t="s">
        <v>27</v>
      </c>
      <c r="M18" s="32">
        <v>1</v>
      </c>
      <c r="N18" s="32" t="s">
        <v>26</v>
      </c>
      <c r="O18" s="32" t="s">
        <v>27</v>
      </c>
      <c r="P18" s="32" t="s">
        <v>28</v>
      </c>
      <c r="Q18" s="30" t="s">
        <v>27</v>
      </c>
      <c r="R18" s="29" t="s">
        <v>27</v>
      </c>
      <c r="S18" s="30"/>
    </row>
    <row r="19" spans="1:19" x14ac:dyDescent="0.15">
      <c r="A19" s="143" t="s">
        <v>238</v>
      </c>
      <c r="B19" s="30" t="s">
        <v>55</v>
      </c>
      <c r="C19" s="30" t="s">
        <v>72</v>
      </c>
      <c r="D19" s="30" t="s">
        <v>73</v>
      </c>
      <c r="E19" s="30" t="s">
        <v>74</v>
      </c>
      <c r="F19" s="30" t="s">
        <v>59</v>
      </c>
      <c r="G19" s="30">
        <v>84</v>
      </c>
      <c r="H19" s="30"/>
      <c r="I19" s="30" t="s">
        <v>41</v>
      </c>
      <c r="J19" s="29"/>
      <c r="K19" s="31"/>
      <c r="L19" s="31" t="s">
        <v>27</v>
      </c>
      <c r="M19" s="32"/>
      <c r="N19" s="32" t="s">
        <v>26</v>
      </c>
      <c r="O19" s="32" t="s">
        <v>27</v>
      </c>
      <c r="P19" s="32" t="s">
        <v>28</v>
      </c>
      <c r="Q19" s="30" t="s">
        <v>27</v>
      </c>
      <c r="R19" s="29" t="s">
        <v>27</v>
      </c>
      <c r="S19" s="30"/>
    </row>
    <row r="20" spans="1:19" x14ac:dyDescent="0.15">
      <c r="A20" s="143" t="s">
        <v>237</v>
      </c>
      <c r="B20" s="30" t="s">
        <v>55</v>
      </c>
      <c r="C20" s="30" t="s">
        <v>75</v>
      </c>
      <c r="D20" s="30" t="s">
        <v>76</v>
      </c>
      <c r="E20" s="30" t="s">
        <v>77</v>
      </c>
      <c r="F20" s="30" t="s">
        <v>59</v>
      </c>
      <c r="G20" s="30">
        <v>200</v>
      </c>
      <c r="H20" s="30">
        <v>68</v>
      </c>
      <c r="I20" s="30" t="s">
        <v>41</v>
      </c>
      <c r="J20" s="29"/>
      <c r="K20" s="31"/>
      <c r="L20" s="31" t="s">
        <v>27</v>
      </c>
      <c r="M20" s="32">
        <v>4</v>
      </c>
      <c r="N20" s="32" t="s">
        <v>26</v>
      </c>
      <c r="O20" s="32" t="s">
        <v>27</v>
      </c>
      <c r="P20" s="32" t="s">
        <v>28</v>
      </c>
      <c r="Q20" s="30" t="s">
        <v>27</v>
      </c>
      <c r="R20" s="29" t="s">
        <v>27</v>
      </c>
      <c r="S20" s="30"/>
    </row>
    <row r="21" spans="1:19" x14ac:dyDescent="0.15">
      <c r="A21" s="143" t="s">
        <v>236</v>
      </c>
      <c r="B21" s="30" t="s">
        <v>50</v>
      </c>
      <c r="C21" s="30" t="s">
        <v>319</v>
      </c>
      <c r="D21" s="30" t="s">
        <v>317</v>
      </c>
      <c r="E21" s="30" t="s">
        <v>79</v>
      </c>
      <c r="F21" s="30" t="s">
        <v>80</v>
      </c>
      <c r="G21" s="30">
        <v>363</v>
      </c>
      <c r="H21" s="30">
        <v>263</v>
      </c>
      <c r="I21" s="30" t="s">
        <v>41</v>
      </c>
      <c r="J21" s="29"/>
      <c r="K21" s="31" t="s">
        <v>27</v>
      </c>
      <c r="L21" s="31" t="s">
        <v>27</v>
      </c>
      <c r="M21" s="32">
        <v>16</v>
      </c>
      <c r="N21" s="32" t="s">
        <v>26</v>
      </c>
      <c r="O21" s="32" t="s">
        <v>27</v>
      </c>
      <c r="P21" s="32" t="s">
        <v>28</v>
      </c>
      <c r="Q21" s="30" t="s">
        <v>27</v>
      </c>
      <c r="R21" s="29" t="s">
        <v>27</v>
      </c>
      <c r="S21" s="30"/>
    </row>
    <row r="22" spans="1:19" x14ac:dyDescent="0.15">
      <c r="A22" s="143" t="s">
        <v>235</v>
      </c>
      <c r="B22" s="30" t="s">
        <v>50</v>
      </c>
      <c r="C22" s="30" t="s">
        <v>81</v>
      </c>
      <c r="D22" s="30" t="s">
        <v>82</v>
      </c>
      <c r="E22" s="30" t="s">
        <v>79</v>
      </c>
      <c r="F22" s="30" t="s">
        <v>80</v>
      </c>
      <c r="G22" s="30">
        <v>801</v>
      </c>
      <c r="H22" s="30">
        <v>336</v>
      </c>
      <c r="I22" s="30" t="s">
        <v>25</v>
      </c>
      <c r="J22" s="29">
        <v>85</v>
      </c>
      <c r="K22" s="31">
        <v>3.93</v>
      </c>
      <c r="L22" s="31" t="s">
        <v>27</v>
      </c>
      <c r="M22" s="32">
        <v>20</v>
      </c>
      <c r="N22" s="32" t="s">
        <v>26</v>
      </c>
      <c r="O22" s="32" t="s">
        <v>27</v>
      </c>
      <c r="P22" s="32" t="s">
        <v>28</v>
      </c>
      <c r="Q22" s="30" t="s">
        <v>27</v>
      </c>
      <c r="R22" s="29" t="s">
        <v>27</v>
      </c>
      <c r="S22" s="30"/>
    </row>
    <row r="23" spans="1:19" x14ac:dyDescent="0.15">
      <c r="A23" s="143" t="s">
        <v>234</v>
      </c>
      <c r="B23" s="30" t="s">
        <v>50</v>
      </c>
      <c r="C23" s="30" t="s">
        <v>83</v>
      </c>
      <c r="D23" s="30" t="s">
        <v>84</v>
      </c>
      <c r="E23" s="30" t="s">
        <v>85</v>
      </c>
      <c r="F23" s="30" t="s">
        <v>80</v>
      </c>
      <c r="G23" s="30">
        <v>145</v>
      </c>
      <c r="H23" s="30">
        <v>74</v>
      </c>
      <c r="I23" s="30" t="s">
        <v>25</v>
      </c>
      <c r="J23" s="29">
        <v>25</v>
      </c>
      <c r="K23" s="31">
        <v>3</v>
      </c>
      <c r="L23" s="31" t="s">
        <v>27</v>
      </c>
      <c r="M23" s="32">
        <v>3</v>
      </c>
      <c r="N23" s="32" t="s">
        <v>26</v>
      </c>
      <c r="O23" s="32" t="s">
        <v>27</v>
      </c>
      <c r="P23" s="32" t="s">
        <v>28</v>
      </c>
      <c r="Q23" s="30" t="s">
        <v>27</v>
      </c>
      <c r="R23" s="29" t="s">
        <v>27</v>
      </c>
      <c r="S23" s="30"/>
    </row>
    <row r="24" spans="1:19" x14ac:dyDescent="0.15">
      <c r="A24" s="143" t="s">
        <v>233</v>
      </c>
      <c r="B24" s="30" t="s">
        <v>50</v>
      </c>
      <c r="C24" s="30" t="s">
        <v>86</v>
      </c>
      <c r="D24" s="30" t="s">
        <v>87</v>
      </c>
      <c r="E24" s="30" t="s">
        <v>88</v>
      </c>
      <c r="F24" s="30" t="s">
        <v>89</v>
      </c>
      <c r="G24" s="30">
        <v>502</v>
      </c>
      <c r="H24" s="30">
        <v>157</v>
      </c>
      <c r="I24" s="30" t="s">
        <v>25</v>
      </c>
      <c r="J24" s="29">
        <v>26</v>
      </c>
      <c r="K24" s="31">
        <v>3.24</v>
      </c>
      <c r="L24" s="31" t="s">
        <v>325</v>
      </c>
      <c r="M24" s="32">
        <v>13</v>
      </c>
      <c r="N24" s="32" t="s">
        <v>26</v>
      </c>
      <c r="O24" s="32" t="s">
        <v>27</v>
      </c>
      <c r="P24" s="32" t="s">
        <v>28</v>
      </c>
      <c r="Q24" s="30" t="s">
        <v>27</v>
      </c>
      <c r="R24" s="29" t="s">
        <v>27</v>
      </c>
      <c r="S24" s="30"/>
    </row>
    <row r="25" spans="1:19" x14ac:dyDescent="0.15">
      <c r="A25" s="143" t="s">
        <v>232</v>
      </c>
      <c r="B25" s="30" t="s">
        <v>50</v>
      </c>
      <c r="C25" s="30" t="s">
        <v>90</v>
      </c>
      <c r="D25" s="30" t="s">
        <v>91</v>
      </c>
      <c r="E25" s="30" t="s">
        <v>92</v>
      </c>
      <c r="F25" s="30" t="s">
        <v>93</v>
      </c>
      <c r="G25" s="30">
        <v>6</v>
      </c>
      <c r="H25" s="30"/>
      <c r="I25" s="30" t="s">
        <v>41</v>
      </c>
      <c r="J25" s="29"/>
      <c r="K25" s="31"/>
      <c r="L25" s="31" t="s">
        <v>325</v>
      </c>
      <c r="M25" s="32">
        <v>1</v>
      </c>
      <c r="N25" s="32" t="s">
        <v>26</v>
      </c>
      <c r="O25" s="32" t="s">
        <v>27</v>
      </c>
      <c r="P25" s="32" t="s">
        <v>28</v>
      </c>
      <c r="Q25" s="30" t="s">
        <v>27</v>
      </c>
      <c r="R25" s="29" t="s">
        <v>27</v>
      </c>
      <c r="S25" s="30"/>
    </row>
    <row r="26" spans="1:19" x14ac:dyDescent="0.15">
      <c r="A26" s="143" t="s">
        <v>231</v>
      </c>
      <c r="B26" s="30" t="s">
        <v>36</v>
      </c>
      <c r="C26" s="30" t="s">
        <v>94</v>
      </c>
      <c r="D26" s="30" t="s">
        <v>95</v>
      </c>
      <c r="E26" s="30" t="s">
        <v>96</v>
      </c>
      <c r="F26" s="30" t="s">
        <v>40</v>
      </c>
      <c r="G26" s="30">
        <v>215</v>
      </c>
      <c r="H26" s="30">
        <v>180</v>
      </c>
      <c r="I26" s="30" t="s">
        <v>25</v>
      </c>
      <c r="J26" s="29">
        <v>34</v>
      </c>
      <c r="K26" s="31">
        <v>4.0599999999999996</v>
      </c>
      <c r="L26" s="31" t="s">
        <v>27</v>
      </c>
      <c r="M26" s="32">
        <v>18</v>
      </c>
      <c r="N26" s="32" t="s">
        <v>26</v>
      </c>
      <c r="O26" s="32" t="s">
        <v>27</v>
      </c>
      <c r="P26" s="32" t="s">
        <v>28</v>
      </c>
      <c r="Q26" s="30" t="s">
        <v>27</v>
      </c>
      <c r="R26" s="29" t="s">
        <v>27</v>
      </c>
      <c r="S26" s="30"/>
    </row>
    <row r="27" spans="1:19" x14ac:dyDescent="0.15">
      <c r="A27" s="143" t="s">
        <v>230</v>
      </c>
      <c r="B27" s="30" t="s">
        <v>42</v>
      </c>
      <c r="C27" s="30" t="s">
        <v>97</v>
      </c>
      <c r="D27" s="30" t="s">
        <v>98</v>
      </c>
      <c r="E27" s="30" t="s">
        <v>99</v>
      </c>
      <c r="F27" s="30" t="s">
        <v>100</v>
      </c>
      <c r="G27" s="30">
        <v>54</v>
      </c>
      <c r="H27" s="30">
        <v>52</v>
      </c>
      <c r="I27" s="30" t="s">
        <v>41</v>
      </c>
      <c r="J27" s="29"/>
      <c r="K27" s="31"/>
      <c r="L27" s="31" t="s">
        <v>27</v>
      </c>
      <c r="M27" s="32">
        <v>3</v>
      </c>
      <c r="N27" s="32" t="s">
        <v>26</v>
      </c>
      <c r="O27" s="32" t="s">
        <v>27</v>
      </c>
      <c r="P27" s="32" t="s">
        <v>28</v>
      </c>
      <c r="Q27" s="30" t="s">
        <v>27</v>
      </c>
      <c r="R27" s="29" t="s">
        <v>27</v>
      </c>
      <c r="S27" s="30"/>
    </row>
    <row r="28" spans="1:19" x14ac:dyDescent="0.15">
      <c r="A28" s="143" t="s">
        <v>229</v>
      </c>
      <c r="B28" s="30" t="s">
        <v>42</v>
      </c>
      <c r="C28" s="30" t="s">
        <v>101</v>
      </c>
      <c r="D28" s="30" t="s">
        <v>102</v>
      </c>
      <c r="E28" s="30" t="s">
        <v>103</v>
      </c>
      <c r="F28" s="30" t="s">
        <v>104</v>
      </c>
      <c r="G28" s="30">
        <v>64</v>
      </c>
      <c r="H28" s="30">
        <v>86</v>
      </c>
      <c r="I28" s="30" t="s">
        <v>41</v>
      </c>
      <c r="J28" s="29"/>
      <c r="K28" s="31"/>
      <c r="L28" s="31" t="s">
        <v>27</v>
      </c>
      <c r="M28" s="30">
        <v>3</v>
      </c>
      <c r="N28" s="32" t="s">
        <v>26</v>
      </c>
      <c r="O28" s="32" t="s">
        <v>27</v>
      </c>
      <c r="P28" s="32" t="s">
        <v>28</v>
      </c>
      <c r="Q28" s="30" t="s">
        <v>27</v>
      </c>
      <c r="R28" s="29" t="s">
        <v>27</v>
      </c>
      <c r="S28" s="30"/>
    </row>
    <row r="29" spans="1:19" x14ac:dyDescent="0.15">
      <c r="A29" s="143" t="s">
        <v>228</v>
      </c>
      <c r="B29" s="30" t="s">
        <v>105</v>
      </c>
      <c r="C29" s="30" t="s">
        <v>106</v>
      </c>
      <c r="D29" s="30" t="s">
        <v>107</v>
      </c>
      <c r="E29" s="30" t="s">
        <v>108</v>
      </c>
      <c r="F29" s="30" t="s">
        <v>40</v>
      </c>
      <c r="G29" s="30">
        <v>3</v>
      </c>
      <c r="H29" s="30"/>
      <c r="I29" s="30" t="s">
        <v>41</v>
      </c>
      <c r="J29" s="29"/>
      <c r="K29" s="31"/>
      <c r="L29" s="31" t="s">
        <v>27</v>
      </c>
      <c r="M29" s="32"/>
      <c r="N29" s="32" t="s">
        <v>26</v>
      </c>
      <c r="O29" s="32" t="s">
        <v>27</v>
      </c>
      <c r="P29" s="32" t="s">
        <v>28</v>
      </c>
      <c r="Q29" s="30" t="s">
        <v>27</v>
      </c>
      <c r="R29" s="29" t="s">
        <v>27</v>
      </c>
      <c r="S29" s="30"/>
    </row>
    <row r="30" spans="1:19" x14ac:dyDescent="0.15">
      <c r="A30" s="143" t="s">
        <v>227</v>
      </c>
      <c r="B30" s="30" t="s">
        <v>105</v>
      </c>
      <c r="C30" s="30" t="s">
        <v>109</v>
      </c>
      <c r="D30" s="30" t="s">
        <v>110</v>
      </c>
      <c r="E30" s="30" t="s">
        <v>111</v>
      </c>
      <c r="F30" s="30" t="s">
        <v>40</v>
      </c>
      <c r="G30" s="30">
        <v>507</v>
      </c>
      <c r="H30" s="30">
        <v>265</v>
      </c>
      <c r="I30" s="30" t="s">
        <v>41</v>
      </c>
      <c r="J30" s="29"/>
      <c r="K30" s="31"/>
      <c r="L30" s="31" t="s">
        <v>27</v>
      </c>
      <c r="M30" s="32">
        <v>13</v>
      </c>
      <c r="N30" s="32" t="s">
        <v>26</v>
      </c>
      <c r="O30" s="32" t="s">
        <v>27</v>
      </c>
      <c r="P30" s="32" t="s">
        <v>28</v>
      </c>
      <c r="Q30" s="30" t="s">
        <v>27</v>
      </c>
      <c r="R30" s="29" t="s">
        <v>27</v>
      </c>
      <c r="S30" s="30"/>
    </row>
    <row r="31" spans="1:19" x14ac:dyDescent="0.15">
      <c r="A31" s="143" t="s">
        <v>226</v>
      </c>
      <c r="B31" s="30" t="s">
        <v>105</v>
      </c>
      <c r="C31" s="30" t="s">
        <v>112</v>
      </c>
      <c r="D31" s="30" t="s">
        <v>113</v>
      </c>
      <c r="E31" s="30" t="s">
        <v>111</v>
      </c>
      <c r="F31" s="30" t="s">
        <v>40</v>
      </c>
      <c r="G31" s="30">
        <v>2992</v>
      </c>
      <c r="H31" s="30">
        <v>1058</v>
      </c>
      <c r="I31" s="30" t="s">
        <v>25</v>
      </c>
      <c r="J31" s="29">
        <v>307</v>
      </c>
      <c r="K31" s="31">
        <v>4.6399999999999997</v>
      </c>
      <c r="L31" s="31" t="s">
        <v>27</v>
      </c>
      <c r="M31" s="30">
        <v>66</v>
      </c>
      <c r="N31" s="32" t="s">
        <v>114</v>
      </c>
      <c r="O31" s="32" t="s">
        <v>27</v>
      </c>
      <c r="P31" s="30">
        <v>355</v>
      </c>
      <c r="Q31" s="30" t="s">
        <v>27</v>
      </c>
      <c r="R31" s="29" t="s">
        <v>114</v>
      </c>
      <c r="S31" s="30"/>
    </row>
    <row r="32" spans="1:19" x14ac:dyDescent="0.15">
      <c r="A32" s="143" t="s">
        <v>225</v>
      </c>
      <c r="B32" s="30" t="s">
        <v>36</v>
      </c>
      <c r="C32" s="30" t="s">
        <v>115</v>
      </c>
      <c r="D32" s="30" t="s">
        <v>116</v>
      </c>
      <c r="E32" s="30" t="s">
        <v>117</v>
      </c>
      <c r="F32" s="30" t="s">
        <v>40</v>
      </c>
      <c r="G32" s="30">
        <v>18</v>
      </c>
      <c r="H32" s="30"/>
      <c r="I32" s="30" t="s">
        <v>41</v>
      </c>
      <c r="J32" s="29"/>
      <c r="K32" s="31"/>
      <c r="L32" s="31" t="s">
        <v>27</v>
      </c>
      <c r="M32" s="32">
        <v>3</v>
      </c>
      <c r="N32" s="32" t="s">
        <v>26</v>
      </c>
      <c r="O32" s="32" t="s">
        <v>27</v>
      </c>
      <c r="P32" s="32" t="s">
        <v>28</v>
      </c>
      <c r="Q32" s="30" t="s">
        <v>27</v>
      </c>
      <c r="R32" s="29" t="s">
        <v>27</v>
      </c>
      <c r="S32" s="30" t="s">
        <v>118</v>
      </c>
    </row>
    <row r="33" spans="1:19" x14ac:dyDescent="0.15">
      <c r="A33" s="143" t="s">
        <v>224</v>
      </c>
      <c r="B33" s="30" t="s">
        <v>36</v>
      </c>
      <c r="C33" s="30" t="s">
        <v>119</v>
      </c>
      <c r="D33" s="30" t="s">
        <v>120</v>
      </c>
      <c r="E33" s="30" t="s">
        <v>121</v>
      </c>
      <c r="F33" s="30" t="s">
        <v>40</v>
      </c>
      <c r="G33" s="30">
        <v>391</v>
      </c>
      <c r="H33" s="30">
        <v>185</v>
      </c>
      <c r="I33" s="30" t="s">
        <v>25</v>
      </c>
      <c r="J33" s="29">
        <v>40</v>
      </c>
      <c r="K33" s="31">
        <v>3.4</v>
      </c>
      <c r="L33" s="31" t="s">
        <v>27</v>
      </c>
      <c r="M33" s="32">
        <v>9</v>
      </c>
      <c r="N33" s="32" t="s">
        <v>26</v>
      </c>
      <c r="O33" s="32" t="s">
        <v>27</v>
      </c>
      <c r="P33" s="32" t="s">
        <v>28</v>
      </c>
      <c r="Q33" s="30" t="s">
        <v>27</v>
      </c>
      <c r="R33" s="29" t="s">
        <v>27</v>
      </c>
      <c r="S33" s="30"/>
    </row>
    <row r="34" spans="1:19" x14ac:dyDescent="0.15">
      <c r="A34" s="143" t="s">
        <v>223</v>
      </c>
      <c r="B34" s="30" t="s">
        <v>36</v>
      </c>
      <c r="C34" s="30" t="s">
        <v>122</v>
      </c>
      <c r="D34" s="30" t="s">
        <v>123</v>
      </c>
      <c r="E34" s="30" t="s">
        <v>124</v>
      </c>
      <c r="F34" s="30" t="s">
        <v>40</v>
      </c>
      <c r="G34" s="30">
        <v>25</v>
      </c>
      <c r="H34" s="30">
        <v>21</v>
      </c>
      <c r="I34" s="30" t="s">
        <v>41</v>
      </c>
      <c r="J34" s="29"/>
      <c r="K34" s="31"/>
      <c r="L34" s="31" t="s">
        <v>27</v>
      </c>
      <c r="M34" s="32">
        <v>2</v>
      </c>
      <c r="N34" s="32" t="s">
        <v>26</v>
      </c>
      <c r="O34" s="32" t="s">
        <v>27</v>
      </c>
      <c r="P34" s="32" t="s">
        <v>28</v>
      </c>
      <c r="Q34" s="30" t="s">
        <v>27</v>
      </c>
      <c r="R34" s="29" t="s">
        <v>27</v>
      </c>
      <c r="S34" s="30"/>
    </row>
    <row r="35" spans="1:19" x14ac:dyDescent="0.15">
      <c r="A35" s="143" t="s">
        <v>222</v>
      </c>
      <c r="B35" s="30" t="s">
        <v>42</v>
      </c>
      <c r="C35" s="30" t="s">
        <v>125</v>
      </c>
      <c r="D35" s="30" t="s">
        <v>126</v>
      </c>
      <c r="E35" s="30" t="s">
        <v>127</v>
      </c>
      <c r="F35" s="30" t="s">
        <v>128</v>
      </c>
      <c r="G35" s="30">
        <v>200</v>
      </c>
      <c r="H35" s="30">
        <v>41</v>
      </c>
      <c r="I35" s="30" t="s">
        <v>25</v>
      </c>
      <c r="J35" s="29">
        <v>18</v>
      </c>
      <c r="K35" s="31">
        <v>3.37</v>
      </c>
      <c r="L35" s="31" t="s">
        <v>27</v>
      </c>
      <c r="M35" s="32">
        <v>7</v>
      </c>
      <c r="N35" s="32" t="s">
        <v>26</v>
      </c>
      <c r="O35" s="32" t="s">
        <v>27</v>
      </c>
      <c r="P35" s="32" t="s">
        <v>28</v>
      </c>
      <c r="Q35" s="30" t="s">
        <v>27</v>
      </c>
      <c r="R35" s="29" t="s">
        <v>27</v>
      </c>
      <c r="S35" s="30"/>
    </row>
    <row r="36" spans="1:19" x14ac:dyDescent="0.15">
      <c r="A36" s="143" t="s">
        <v>221</v>
      </c>
      <c r="B36" s="30" t="s">
        <v>42</v>
      </c>
      <c r="C36" s="30" t="s">
        <v>129</v>
      </c>
      <c r="D36" s="30" t="s">
        <v>130</v>
      </c>
      <c r="E36" s="30" t="s">
        <v>131</v>
      </c>
      <c r="F36" s="30" t="s">
        <v>128</v>
      </c>
      <c r="G36" s="30">
        <v>58</v>
      </c>
      <c r="H36" s="30">
        <v>16</v>
      </c>
      <c r="I36" s="30" t="s">
        <v>41</v>
      </c>
      <c r="J36" s="29"/>
      <c r="K36" s="31"/>
      <c r="L36" s="31" t="s">
        <v>27</v>
      </c>
      <c r="M36" s="32">
        <v>2</v>
      </c>
      <c r="N36" s="32" t="s">
        <v>26</v>
      </c>
      <c r="O36" s="32" t="s">
        <v>27</v>
      </c>
      <c r="P36" s="32" t="s">
        <v>28</v>
      </c>
      <c r="Q36" s="30" t="s">
        <v>27</v>
      </c>
      <c r="R36" s="29" t="s">
        <v>27</v>
      </c>
      <c r="S36" s="30"/>
    </row>
    <row r="37" spans="1:19" x14ac:dyDescent="0.15">
      <c r="A37" s="143" t="s">
        <v>220</v>
      </c>
      <c r="B37" s="30" t="s">
        <v>20</v>
      </c>
      <c r="C37" s="30" t="s">
        <v>132</v>
      </c>
      <c r="D37" s="30" t="s">
        <v>133</v>
      </c>
      <c r="E37" s="30" t="s">
        <v>134</v>
      </c>
      <c r="F37" s="30" t="s">
        <v>135</v>
      </c>
      <c r="G37" s="30">
        <v>16</v>
      </c>
      <c r="H37" s="30"/>
      <c r="I37" s="30" t="s">
        <v>41</v>
      </c>
      <c r="J37" s="29"/>
      <c r="K37" s="31"/>
      <c r="L37" s="31" t="s">
        <v>27</v>
      </c>
      <c r="M37" s="32"/>
      <c r="N37" s="32" t="s">
        <v>26</v>
      </c>
      <c r="O37" s="32" t="s">
        <v>27</v>
      </c>
      <c r="P37" s="32" t="s">
        <v>28</v>
      </c>
      <c r="Q37" s="30" t="s">
        <v>27</v>
      </c>
      <c r="R37" s="29" t="s">
        <v>27</v>
      </c>
      <c r="S37" s="30"/>
    </row>
    <row r="38" spans="1:19" x14ac:dyDescent="0.15">
      <c r="A38" s="143" t="s">
        <v>219</v>
      </c>
      <c r="B38" s="30" t="s">
        <v>20</v>
      </c>
      <c r="C38" s="30" t="s">
        <v>136</v>
      </c>
      <c r="D38" s="30" t="s">
        <v>137</v>
      </c>
      <c r="E38" s="30" t="s">
        <v>138</v>
      </c>
      <c r="F38" s="30" t="s">
        <v>135</v>
      </c>
      <c r="G38" s="30">
        <v>342</v>
      </c>
      <c r="H38" s="30">
        <v>145</v>
      </c>
      <c r="I38" s="30" t="s">
        <v>25</v>
      </c>
      <c r="J38" s="29">
        <v>37</v>
      </c>
      <c r="K38" s="31">
        <v>3.3</v>
      </c>
      <c r="L38" s="31" t="s">
        <v>27</v>
      </c>
      <c r="M38" s="32">
        <v>8</v>
      </c>
      <c r="N38" s="32" t="s">
        <v>26</v>
      </c>
      <c r="O38" s="32" t="s">
        <v>27</v>
      </c>
      <c r="P38" s="32" t="s">
        <v>28</v>
      </c>
      <c r="Q38" s="30" t="s">
        <v>27</v>
      </c>
      <c r="R38" s="29" t="s">
        <v>27</v>
      </c>
      <c r="S38" s="30"/>
    </row>
    <row r="39" spans="1:19" x14ac:dyDescent="0.15">
      <c r="A39" s="143" t="s">
        <v>218</v>
      </c>
      <c r="B39" s="30" t="s">
        <v>36</v>
      </c>
      <c r="C39" s="30" t="s">
        <v>139</v>
      </c>
      <c r="D39" s="30" t="s">
        <v>140</v>
      </c>
      <c r="E39" s="30" t="s">
        <v>141</v>
      </c>
      <c r="F39" s="30" t="s">
        <v>142</v>
      </c>
      <c r="G39" s="30">
        <v>50</v>
      </c>
      <c r="H39" s="30"/>
      <c r="I39" s="30" t="s">
        <v>41</v>
      </c>
      <c r="J39" s="29"/>
      <c r="K39" s="31"/>
      <c r="L39" s="31" t="s">
        <v>27</v>
      </c>
      <c r="M39" s="32">
        <v>2</v>
      </c>
      <c r="N39" s="32" t="s">
        <v>26</v>
      </c>
      <c r="O39" s="32" t="s">
        <v>27</v>
      </c>
      <c r="P39" s="32" t="s">
        <v>28</v>
      </c>
      <c r="Q39" s="30" t="s">
        <v>27</v>
      </c>
      <c r="R39" s="29" t="s">
        <v>27</v>
      </c>
      <c r="S39" s="30"/>
    </row>
  </sheetData>
  <autoFilter ref="A6:S6" xr:uid="{0E8BEF53-6060-4E23-A363-FA4E58B0135C}">
    <sortState xmlns:xlrd2="http://schemas.microsoft.com/office/spreadsheetml/2017/richdata2" ref="A7:S51">
      <sortCondition ref="C6"/>
    </sortState>
  </autoFilter>
  <sortState xmlns:xlrd2="http://schemas.microsoft.com/office/spreadsheetml/2017/richdata2" ref="A7:S39">
    <sortCondition ref="C7:C39"/>
  </sortState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91EC-346D-48D1-A021-975729A7960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248</v>
      </c>
      <c r="C1" s="254"/>
    </row>
    <row r="2" spans="1:9" x14ac:dyDescent="0.25">
      <c r="A2" s="146" t="s">
        <v>250</v>
      </c>
      <c r="B2" s="247" t="s">
        <v>34</v>
      </c>
      <c r="C2" s="247"/>
    </row>
    <row r="3" spans="1:9" x14ac:dyDescent="0.25">
      <c r="A3" s="147" t="s">
        <v>251</v>
      </c>
      <c r="B3" s="248" t="s">
        <v>24</v>
      </c>
      <c r="C3" s="248"/>
    </row>
    <row r="4" spans="1:9" x14ac:dyDescent="0.25">
      <c r="A4" s="147" t="s">
        <v>285</v>
      </c>
      <c r="B4" s="248">
        <v>243</v>
      </c>
      <c r="C4" s="248"/>
    </row>
    <row r="5" spans="1:9" x14ac:dyDescent="0.25">
      <c r="A5" s="147" t="s">
        <v>252</v>
      </c>
      <c r="B5" s="248">
        <v>32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16</v>
      </c>
      <c r="C7" s="248"/>
    </row>
    <row r="8" spans="1:9" x14ac:dyDescent="0.25">
      <c r="A8" s="147" t="s">
        <v>13</v>
      </c>
      <c r="B8" s="248">
        <v>7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0E99F-580F-401A-A19B-CB33923F55BA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247</v>
      </c>
      <c r="C1" s="254"/>
    </row>
    <row r="2" spans="1:9" x14ac:dyDescent="0.25">
      <c r="A2" s="146" t="s">
        <v>250</v>
      </c>
      <c r="B2" s="247" t="s">
        <v>38</v>
      </c>
      <c r="C2" s="247"/>
    </row>
    <row r="3" spans="1:9" x14ac:dyDescent="0.25">
      <c r="A3" s="147" t="s">
        <v>251</v>
      </c>
      <c r="B3" s="248" t="s">
        <v>40</v>
      </c>
      <c r="C3" s="248"/>
    </row>
    <row r="4" spans="1:9" x14ac:dyDescent="0.25">
      <c r="A4" s="147" t="s">
        <v>285</v>
      </c>
      <c r="B4" s="248">
        <v>61</v>
      </c>
      <c r="C4" s="248"/>
    </row>
    <row r="5" spans="1:9" x14ac:dyDescent="0.25">
      <c r="A5" s="147" t="s">
        <v>252</v>
      </c>
      <c r="B5" s="248">
        <v>117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3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8ACE-8539-4CC5-BB6F-201D0B9565A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246</v>
      </c>
      <c r="C1" s="254"/>
    </row>
    <row r="2" spans="1:9" x14ac:dyDescent="0.25">
      <c r="A2" s="146" t="s">
        <v>250</v>
      </c>
      <c r="B2" s="247" t="s">
        <v>48</v>
      </c>
      <c r="C2" s="247"/>
    </row>
    <row r="3" spans="1:9" x14ac:dyDescent="0.25">
      <c r="A3" s="147" t="s">
        <v>251</v>
      </c>
      <c r="B3" s="248" t="s">
        <v>46</v>
      </c>
      <c r="C3" s="248"/>
    </row>
    <row r="4" spans="1:9" x14ac:dyDescent="0.25">
      <c r="A4" s="147" t="s">
        <v>285</v>
      </c>
      <c r="B4" s="248">
        <v>640</v>
      </c>
      <c r="C4" s="248"/>
    </row>
    <row r="5" spans="1:9" x14ac:dyDescent="0.25">
      <c r="A5" s="147" t="s">
        <v>252</v>
      </c>
      <c r="B5" s="248">
        <v>300</v>
      </c>
      <c r="C5" s="248"/>
    </row>
    <row r="6" spans="1:9" x14ac:dyDescent="0.25">
      <c r="A6" s="147" t="s">
        <v>253</v>
      </c>
      <c r="B6" s="248" t="s">
        <v>25</v>
      </c>
      <c r="C6" s="248"/>
    </row>
    <row r="7" spans="1:9" x14ac:dyDescent="0.25">
      <c r="A7" s="147" t="s">
        <v>11</v>
      </c>
      <c r="B7" s="248">
        <v>49</v>
      </c>
      <c r="C7" s="248"/>
    </row>
    <row r="8" spans="1:9" x14ac:dyDescent="0.25">
      <c r="A8" s="147" t="s">
        <v>13</v>
      </c>
      <c r="B8" s="248">
        <v>18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3AEB-305A-4C1C-94A1-304E5ED5FC7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245</v>
      </c>
      <c r="C1" s="254"/>
    </row>
    <row r="2" spans="1:9" x14ac:dyDescent="0.25">
      <c r="A2" s="146" t="s">
        <v>250</v>
      </c>
      <c r="B2" s="247" t="s">
        <v>44</v>
      </c>
      <c r="C2" s="247"/>
    </row>
    <row r="3" spans="1:9" x14ac:dyDescent="0.25">
      <c r="A3" s="147" t="s">
        <v>251</v>
      </c>
      <c r="B3" s="248" t="s">
        <v>46</v>
      </c>
      <c r="C3" s="248"/>
    </row>
    <row r="4" spans="1:9" x14ac:dyDescent="0.25">
      <c r="A4" s="147" t="s">
        <v>285</v>
      </c>
      <c r="B4" s="248">
        <v>266</v>
      </c>
      <c r="C4" s="248"/>
    </row>
    <row r="5" spans="1:9" x14ac:dyDescent="0.25">
      <c r="A5" s="147" t="s">
        <v>252</v>
      </c>
      <c r="B5" s="248">
        <v>105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6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7A62-D44B-455B-B414-1D125C64B4EE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244</v>
      </c>
      <c r="C1" s="254"/>
    </row>
    <row r="2" spans="1:9" x14ac:dyDescent="0.25">
      <c r="A2" s="146" t="s">
        <v>250</v>
      </c>
      <c r="B2" s="247" t="s">
        <v>52</v>
      </c>
      <c r="C2" s="247"/>
    </row>
    <row r="3" spans="1:9" x14ac:dyDescent="0.25">
      <c r="A3" s="147" t="s">
        <v>251</v>
      </c>
      <c r="B3" s="248" t="s">
        <v>54</v>
      </c>
      <c r="C3" s="248"/>
    </row>
    <row r="4" spans="1:9" x14ac:dyDescent="0.25">
      <c r="A4" s="147" t="s">
        <v>285</v>
      </c>
      <c r="B4" s="248">
        <v>4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1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791B-73B7-4528-BA32-93BFABFE6564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53" t="s">
        <v>243</v>
      </c>
      <c r="C1" s="254"/>
    </row>
    <row r="2" spans="1:9" x14ac:dyDescent="0.25">
      <c r="A2" s="146" t="s">
        <v>250</v>
      </c>
      <c r="B2" s="247" t="s">
        <v>57</v>
      </c>
      <c r="C2" s="247"/>
    </row>
    <row r="3" spans="1:9" x14ac:dyDescent="0.25">
      <c r="A3" s="147" t="s">
        <v>251</v>
      </c>
      <c r="B3" s="248" t="s">
        <v>59</v>
      </c>
      <c r="C3" s="248"/>
    </row>
    <row r="4" spans="1:9" x14ac:dyDescent="0.25">
      <c r="A4" s="147" t="s">
        <v>285</v>
      </c>
      <c r="B4" s="248">
        <v>339</v>
      </c>
      <c r="C4" s="248"/>
    </row>
    <row r="5" spans="1:9" x14ac:dyDescent="0.25">
      <c r="A5" s="147" t="s">
        <v>252</v>
      </c>
      <c r="B5" s="248">
        <v>0</v>
      </c>
      <c r="C5" s="248"/>
    </row>
    <row r="6" spans="1:9" x14ac:dyDescent="0.25">
      <c r="A6" s="147" t="s">
        <v>253</v>
      </c>
      <c r="B6" s="248" t="s">
        <v>41</v>
      </c>
      <c r="C6" s="248"/>
    </row>
    <row r="7" spans="1:9" x14ac:dyDescent="0.25">
      <c r="A7" s="147" t="s">
        <v>11</v>
      </c>
      <c r="B7" s="248">
        <v>0</v>
      </c>
      <c r="C7" s="248"/>
    </row>
    <row r="8" spans="1:9" x14ac:dyDescent="0.25">
      <c r="A8" s="147" t="s">
        <v>13</v>
      </c>
      <c r="B8" s="248">
        <v>0</v>
      </c>
      <c r="C8" s="248"/>
    </row>
    <row r="9" spans="1:9" ht="28.5" customHeight="1" x14ac:dyDescent="0.25">
      <c r="A9" s="148" t="s">
        <v>254</v>
      </c>
      <c r="B9" s="249" t="s">
        <v>26</v>
      </c>
      <c r="C9" s="249"/>
    </row>
    <row r="10" spans="1:9" ht="15.75" thickBot="1" x14ac:dyDescent="0.3"/>
    <row r="11" spans="1:9" ht="16.5" thickBot="1" x14ac:dyDescent="0.35">
      <c r="A11" s="239" t="s">
        <v>179</v>
      </c>
      <c r="B11" s="240"/>
      <c r="C11" s="240"/>
      <c r="D11" s="240"/>
      <c r="E11" s="240"/>
      <c r="F11" s="240"/>
      <c r="G11" s="240"/>
      <c r="H11" s="240"/>
      <c r="I11" s="241"/>
    </row>
    <row r="12" spans="1:9" ht="15.75" x14ac:dyDescent="0.3">
      <c r="A12" s="250" t="s">
        <v>216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33" t="s">
        <v>195</v>
      </c>
      <c r="C26" s="234"/>
      <c r="D26" s="234"/>
      <c r="E26" s="234"/>
      <c r="F26" s="235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33"/>
      <c r="C27" s="234"/>
      <c r="D27" s="234"/>
      <c r="E27" s="234"/>
      <c r="F27" s="235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33"/>
      <c r="C28" s="234"/>
      <c r="D28" s="234"/>
      <c r="E28" s="234"/>
      <c r="F28" s="235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33"/>
      <c r="C29" s="234"/>
      <c r="D29" s="234"/>
      <c r="E29" s="234"/>
      <c r="F29" s="235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33"/>
      <c r="C30" s="234"/>
      <c r="D30" s="234"/>
      <c r="E30" s="234"/>
      <c r="F30" s="235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33"/>
      <c r="C31" s="234"/>
      <c r="D31" s="234"/>
      <c r="E31" s="234"/>
      <c r="F31" s="235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36"/>
      <c r="C32" s="237"/>
      <c r="D32" s="237"/>
      <c r="E32" s="237"/>
      <c r="F32" s="238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39" t="s">
        <v>204</v>
      </c>
      <c r="B44" s="240"/>
      <c r="C44" s="240"/>
      <c r="D44" s="240"/>
      <c r="E44" s="240"/>
      <c r="F44" s="240"/>
      <c r="G44" s="240"/>
      <c r="H44" s="240"/>
      <c r="I44" s="241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2" t="s">
        <v>260</v>
      </c>
      <c r="B63" s="243"/>
      <c r="C63" s="243"/>
      <c r="D63" s="243"/>
      <c r="E63" s="243"/>
      <c r="F63" s="244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38</vt:i4>
      </vt:variant>
      <vt:variant>
        <vt:lpstr>Benoemde bereiken</vt:lpstr>
      </vt:variant>
      <vt:variant>
        <vt:i4>2</vt:i4>
      </vt:variant>
    </vt:vector>
  </HeadingPairs>
  <TitlesOfParts>
    <vt:vector size="40" baseType="lpstr">
      <vt:lpstr>Inhoudsopgave</vt:lpstr>
      <vt:lpstr>AH, Groningensingel 21</vt:lpstr>
      <vt:lpstr>AH, Pels Rijckenstraat 1</vt:lpstr>
      <vt:lpstr>AH, Stationsplein-West 30</vt:lpstr>
      <vt:lpstr>BOTRT, Oliphantweg 30</vt:lpstr>
      <vt:lpstr>BD, Grav. v Nassauboulevard 75</vt:lpstr>
      <vt:lpstr>BD, Meerten Verhoffstraat 18</vt:lpstr>
      <vt:lpstr>DVN, Impact 5</vt:lpstr>
      <vt:lpstr>EHV, Anna van Engelandstraat 8</vt:lpstr>
      <vt:lpstr>EHV, Fellenoord 15</vt:lpstr>
      <vt:lpstr>EHV, Karel d Grotelaan 4 Geb 2</vt:lpstr>
      <vt:lpstr>EHV, Keizersgracht 5</vt:lpstr>
      <vt:lpstr>EHV, Luchthavenweg 25</vt:lpstr>
      <vt:lpstr>EHV, Maria v Bourgondiëlaan 1A</vt:lpstr>
      <vt:lpstr>EHV, Waagstraat 1</vt:lpstr>
      <vt:lpstr>HRL, Kloosterweg 1+1A</vt:lpstr>
      <vt:lpstr>HRL, Kloosterweg 22</vt:lpstr>
      <vt:lpstr>HRL, Oude Roderweg 29</vt:lpstr>
      <vt:lpstr>MT, Terra nigrastraat 10</vt:lpstr>
      <vt:lpstr>MT-AIR, Vliegveldweg 52</vt:lpstr>
      <vt:lpstr>MVRT, Bosporusstraat 5</vt:lpstr>
      <vt:lpstr>MDK, Plaza 5</vt:lpstr>
      <vt:lpstr>RIT, Duitslandweg 1</vt:lpstr>
      <vt:lpstr>RT, Airportplein 60</vt:lpstr>
      <vt:lpstr>RT, Laan op Zuid 391</vt:lpstr>
      <vt:lpstr>RT, Laan op Zuid 45</vt:lpstr>
      <vt:lpstr>RT, Parklaan 14-16</vt:lpstr>
      <vt:lpstr>RT, Reeweg 16</vt:lpstr>
      <vt:lpstr>RT, Reeweg 31</vt:lpstr>
      <vt:lpstr>TB, Spoorlaan 175</vt:lpstr>
      <vt:lpstr>TB, Spoorlaan 420</vt:lpstr>
      <vt:lpstr>VL, Columbusweg 57</vt:lpstr>
      <vt:lpstr>VL, Hogeweg 85</vt:lpstr>
      <vt:lpstr>VD, Burgemeester v Lierplein 1</vt:lpstr>
      <vt:lpstr>Vaste aanneemsommen locaties</vt:lpstr>
      <vt:lpstr>Drankenvoorzieningen</vt:lpstr>
      <vt:lpstr>Inschrijfprijs</vt:lpstr>
      <vt:lpstr>Overzicht perceel Zuid</vt:lpstr>
      <vt:lpstr>Drankenvoorzieningen!Brongegevens</vt:lpstr>
      <vt:lpstr>Brongegevens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N.W.J. Verberne - Kleeven</dc:creator>
  <cp:lastModifiedBy>Delmeer, R. (Rick)</cp:lastModifiedBy>
  <dcterms:created xsi:type="dcterms:W3CDTF">2023-11-09T09:18:32Z</dcterms:created>
  <dcterms:modified xsi:type="dcterms:W3CDTF">2024-02-04T15:26:15Z</dcterms:modified>
</cp:coreProperties>
</file>