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820707\OneDrive - Aon\Documents\EA data\Documenten\Bestek procedures en bijlagen\Wagenpark\Gemeente Schouwen Duiveland\"/>
    </mc:Choice>
  </mc:AlternateContent>
  <xr:revisionPtr revIDLastSave="0" documentId="8_{DF1E89D3-421E-460D-83E9-A6F29B4ED2F5}" xr6:coauthVersionLast="47" xr6:coauthVersionMax="47" xr10:uidLastSave="{00000000-0000-0000-0000-000000000000}"/>
  <bookViews>
    <workbookView xWindow="1212" yWindow="780" windowWidth="21600" windowHeight="11328" tabRatio="684" xr2:uid="{00000000-000D-0000-FFFF-FFFF00000000}"/>
  </bookViews>
  <sheets>
    <sheet name="prijzenblad" sheetId="16" r:id="rId1"/>
    <sheet name="objecten 15 aug" sheetId="18" r:id="rId2"/>
  </sheets>
  <definedNames>
    <definedName name="Schade_overzicht_Basis_Def">#REF!</definedName>
    <definedName name="Selectie">#REF!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9" i="18" l="1"/>
  <c r="N59" i="18"/>
  <c r="M26" i="18"/>
  <c r="N26" i="18"/>
  <c r="O26" i="18"/>
  <c r="P26" i="18" s="1"/>
  <c r="Q26" i="18"/>
  <c r="M27" i="18"/>
  <c r="N27" i="18"/>
  <c r="O27" i="18"/>
  <c r="Q27" i="18"/>
  <c r="M28" i="18"/>
  <c r="N28" i="18"/>
  <c r="O28" i="18"/>
  <c r="Q28" i="18"/>
  <c r="M29" i="18"/>
  <c r="N29" i="18"/>
  <c r="O29" i="18"/>
  <c r="Q29" i="18"/>
  <c r="M30" i="18"/>
  <c r="N30" i="18"/>
  <c r="O30" i="18"/>
  <c r="P30" i="18"/>
  <c r="Q30" i="18"/>
  <c r="M31" i="18"/>
  <c r="P31" i="18" s="1"/>
  <c r="N31" i="18"/>
  <c r="O31" i="18"/>
  <c r="Q31" i="18"/>
  <c r="M32" i="18"/>
  <c r="N32" i="18"/>
  <c r="O32" i="18"/>
  <c r="Q32" i="18"/>
  <c r="M33" i="18"/>
  <c r="P33" i="18" s="1"/>
  <c r="N33" i="18"/>
  <c r="O33" i="18"/>
  <c r="Q33" i="18"/>
  <c r="M34" i="18"/>
  <c r="N34" i="18"/>
  <c r="O34" i="18"/>
  <c r="P34" i="18"/>
  <c r="Q34" i="18"/>
  <c r="M35" i="18"/>
  <c r="N35" i="18"/>
  <c r="O35" i="18"/>
  <c r="Q35" i="18"/>
  <c r="M36" i="18"/>
  <c r="N36" i="18"/>
  <c r="O36" i="18"/>
  <c r="P36" i="18" s="1"/>
  <c r="Q36" i="18"/>
  <c r="M37" i="18"/>
  <c r="N37" i="18"/>
  <c r="O37" i="18"/>
  <c r="Q37" i="18"/>
  <c r="M38" i="18"/>
  <c r="P38" i="18" s="1"/>
  <c r="N38" i="18"/>
  <c r="O38" i="18"/>
  <c r="Q38" i="18"/>
  <c r="M39" i="18"/>
  <c r="P39" i="18" s="1"/>
  <c r="N39" i="18"/>
  <c r="O39" i="18"/>
  <c r="Q39" i="18"/>
  <c r="M40" i="18"/>
  <c r="P40" i="18" s="1"/>
  <c r="N40" i="18"/>
  <c r="O40" i="18"/>
  <c r="Q40" i="18"/>
  <c r="M41" i="18"/>
  <c r="N41" i="18"/>
  <c r="O41" i="18"/>
  <c r="P41" i="18"/>
  <c r="Q41" i="18"/>
  <c r="M42" i="18"/>
  <c r="N42" i="18"/>
  <c r="O42" i="18"/>
  <c r="P42" i="18" s="1"/>
  <c r="Q42" i="18"/>
  <c r="M43" i="18"/>
  <c r="N43" i="18"/>
  <c r="O43" i="18"/>
  <c r="Q43" i="18"/>
  <c r="M44" i="18"/>
  <c r="N44" i="18"/>
  <c r="O44" i="18"/>
  <c r="Q44" i="18"/>
  <c r="M45" i="18"/>
  <c r="N45" i="18"/>
  <c r="O45" i="18"/>
  <c r="Q45" i="18"/>
  <c r="M46" i="18"/>
  <c r="N46" i="18"/>
  <c r="O46" i="18"/>
  <c r="P46" i="18"/>
  <c r="Q46" i="18"/>
  <c r="M47" i="18"/>
  <c r="P47" i="18" s="1"/>
  <c r="N47" i="18"/>
  <c r="O47" i="18"/>
  <c r="Q47" i="18"/>
  <c r="M48" i="18"/>
  <c r="N48" i="18"/>
  <c r="O48" i="18"/>
  <c r="Q48" i="18"/>
  <c r="M49" i="18"/>
  <c r="P49" i="18" s="1"/>
  <c r="N49" i="18"/>
  <c r="O49" i="18"/>
  <c r="Q49" i="18"/>
  <c r="M50" i="18"/>
  <c r="N50" i="18"/>
  <c r="O50" i="18"/>
  <c r="P50" i="18" s="1"/>
  <c r="Q50" i="18"/>
  <c r="M51" i="18"/>
  <c r="N51" i="18"/>
  <c r="O51" i="18"/>
  <c r="Q51" i="18"/>
  <c r="M52" i="18"/>
  <c r="N52" i="18"/>
  <c r="O52" i="18"/>
  <c r="Q52" i="18"/>
  <c r="M53" i="18"/>
  <c r="N53" i="18"/>
  <c r="O53" i="18"/>
  <c r="Q53" i="18"/>
  <c r="M54" i="18"/>
  <c r="N54" i="18"/>
  <c r="O54" i="18"/>
  <c r="P54" i="18"/>
  <c r="Q54" i="18"/>
  <c r="M55" i="18"/>
  <c r="N55" i="18"/>
  <c r="P55" i="18" s="1"/>
  <c r="O55" i="18"/>
  <c r="Q55" i="18"/>
  <c r="M56" i="18"/>
  <c r="N56" i="18"/>
  <c r="O56" i="18"/>
  <c r="Q56" i="18"/>
  <c r="M57" i="18"/>
  <c r="N57" i="18"/>
  <c r="O57" i="18"/>
  <c r="P57" i="18"/>
  <c r="Q57" i="18"/>
  <c r="M58" i="18"/>
  <c r="N58" i="18"/>
  <c r="O58" i="18"/>
  <c r="Q58" i="18"/>
  <c r="Q25" i="18"/>
  <c r="O25" i="18"/>
  <c r="N25" i="18"/>
  <c r="M25" i="18"/>
  <c r="M17" i="18"/>
  <c r="N17" i="18"/>
  <c r="O17" i="18"/>
  <c r="Q17" i="18"/>
  <c r="M18" i="18"/>
  <c r="N18" i="18"/>
  <c r="O18" i="18"/>
  <c r="Q18" i="18"/>
  <c r="M19" i="18"/>
  <c r="N19" i="18"/>
  <c r="O19" i="18"/>
  <c r="Q19" i="18"/>
  <c r="M20" i="18"/>
  <c r="N20" i="18"/>
  <c r="O20" i="18"/>
  <c r="Q20" i="18"/>
  <c r="M21" i="18"/>
  <c r="N21" i="18"/>
  <c r="O21" i="18"/>
  <c r="Q21" i="18"/>
  <c r="M22" i="18"/>
  <c r="N22" i="18"/>
  <c r="O22" i="18"/>
  <c r="Q22" i="18"/>
  <c r="M23" i="18"/>
  <c r="N23" i="18"/>
  <c r="O23" i="18"/>
  <c r="Q23" i="18"/>
  <c r="M24" i="18"/>
  <c r="P24" i="18" s="1"/>
  <c r="N24" i="18"/>
  <c r="O24" i="18"/>
  <c r="Q24" i="18"/>
  <c r="O16" i="18"/>
  <c r="Q16" i="18"/>
  <c r="N16" i="18"/>
  <c r="M16" i="18"/>
  <c r="M3" i="18"/>
  <c r="N3" i="18"/>
  <c r="P3" i="18" s="1"/>
  <c r="O3" i="18"/>
  <c r="Q3" i="18"/>
  <c r="M4" i="18"/>
  <c r="P4" i="18" s="1"/>
  <c r="N4" i="18"/>
  <c r="O4" i="18"/>
  <c r="Q4" i="18"/>
  <c r="M5" i="18"/>
  <c r="N5" i="18"/>
  <c r="O5" i="18"/>
  <c r="Q5" i="18"/>
  <c r="M6" i="18"/>
  <c r="N6" i="18"/>
  <c r="O6" i="18"/>
  <c r="Q6" i="18"/>
  <c r="M7" i="18"/>
  <c r="N7" i="18"/>
  <c r="P7" i="18" s="1"/>
  <c r="O7" i="18"/>
  <c r="Q7" i="18"/>
  <c r="M8" i="18"/>
  <c r="P8" i="18" s="1"/>
  <c r="N8" i="18"/>
  <c r="O8" i="18"/>
  <c r="Q8" i="18"/>
  <c r="M9" i="18"/>
  <c r="N9" i="18"/>
  <c r="O9" i="18"/>
  <c r="Q9" i="18"/>
  <c r="M10" i="18"/>
  <c r="P10" i="18" s="1"/>
  <c r="N10" i="18"/>
  <c r="O10" i="18"/>
  <c r="Q10" i="18"/>
  <c r="M11" i="18"/>
  <c r="N11" i="18"/>
  <c r="P11" i="18" s="1"/>
  <c r="O11" i="18"/>
  <c r="Q11" i="18"/>
  <c r="M12" i="18"/>
  <c r="P12" i="18" s="1"/>
  <c r="N12" i="18"/>
  <c r="O12" i="18"/>
  <c r="Q12" i="18"/>
  <c r="M13" i="18"/>
  <c r="N13" i="18"/>
  <c r="O13" i="18"/>
  <c r="Q13" i="18"/>
  <c r="M14" i="18"/>
  <c r="P14" i="18" s="1"/>
  <c r="N14" i="18"/>
  <c r="O14" i="18"/>
  <c r="Q14" i="18"/>
  <c r="M15" i="18"/>
  <c r="N15" i="18"/>
  <c r="O15" i="18"/>
  <c r="P15" i="18"/>
  <c r="Q15" i="18"/>
  <c r="Q2" i="18"/>
  <c r="O2" i="18"/>
  <c r="N2" i="18"/>
  <c r="P2" i="18" s="1"/>
  <c r="M2" i="18"/>
  <c r="P13" i="18" l="1"/>
  <c r="P9" i="18"/>
  <c r="P5" i="18"/>
  <c r="P48" i="18"/>
  <c r="P44" i="18"/>
  <c r="P32" i="18"/>
  <c r="P28" i="18"/>
  <c r="P52" i="18"/>
  <c r="P18" i="18"/>
  <c r="P17" i="18"/>
  <c r="P20" i="18"/>
  <c r="P37" i="18"/>
  <c r="P35" i="18"/>
  <c r="P21" i="18"/>
  <c r="P22" i="18"/>
  <c r="P6" i="18"/>
  <c r="P58" i="18"/>
  <c r="P53" i="18"/>
  <c r="P51" i="18"/>
  <c r="P23" i="18"/>
  <c r="P56" i="18"/>
  <c r="P45" i="18"/>
  <c r="P43" i="18"/>
  <c r="P29" i="18"/>
  <c r="P27" i="18"/>
  <c r="P19" i="18"/>
  <c r="P25" i="18"/>
  <c r="P16" i="18"/>
</calcChain>
</file>

<file path=xl/sharedStrings.xml><?xml version="1.0" encoding="utf-8"?>
<sst xmlns="http://schemas.openxmlformats.org/spreadsheetml/2006/main" count="509" uniqueCount="205">
  <si>
    <t>Branche</t>
  </si>
  <si>
    <t>Kenteken</t>
  </si>
  <si>
    <t>Bouwjaar</t>
  </si>
  <si>
    <t>Naam</t>
  </si>
  <si>
    <t>Merk</t>
  </si>
  <si>
    <t>Schouwen Duiveland Dienst Reiniging</t>
  </si>
  <si>
    <t>FO191388</t>
  </si>
  <si>
    <t>Vrachtauto</t>
  </si>
  <si>
    <t>43BFR6</t>
  </si>
  <si>
    <t>Gemeente Schouwen-Duiveland (UOR)</t>
  </si>
  <si>
    <t>FO178138</t>
  </si>
  <si>
    <t>Bestelauto</t>
  </si>
  <si>
    <t>VB029X</t>
  </si>
  <si>
    <t>FO178158</t>
  </si>
  <si>
    <t>57BBS3</t>
  </si>
  <si>
    <t>FO157456</t>
  </si>
  <si>
    <t>5VDB61</t>
  </si>
  <si>
    <t>FO172973</t>
  </si>
  <si>
    <t>BZXG86</t>
  </si>
  <si>
    <t>FO186984</t>
  </si>
  <si>
    <t>Personenauto</t>
  </si>
  <si>
    <t>5XVL54</t>
  </si>
  <si>
    <t>FO186857</t>
  </si>
  <si>
    <t>VK734T</t>
  </si>
  <si>
    <t>FO177257</t>
  </si>
  <si>
    <t>VB775N</t>
  </si>
  <si>
    <t>FO157453</t>
  </si>
  <si>
    <t>5VDB37</t>
  </si>
  <si>
    <t>FO178159</t>
  </si>
  <si>
    <t>58BBS3</t>
  </si>
  <si>
    <t>FO157457</t>
  </si>
  <si>
    <t>5VDB62</t>
  </si>
  <si>
    <t>FO180244</t>
  </si>
  <si>
    <t>19BBZ7</t>
  </si>
  <si>
    <t>FO168557</t>
  </si>
  <si>
    <t>BZJS28</t>
  </si>
  <si>
    <t>FO156237</t>
  </si>
  <si>
    <t>BVVL99</t>
  </si>
  <si>
    <t>FO186877</t>
  </si>
  <si>
    <t>VK733T</t>
  </si>
  <si>
    <t>FO227355</t>
  </si>
  <si>
    <t>VBH60J</t>
  </si>
  <si>
    <t>FO226062</t>
  </si>
  <si>
    <t>V668BH</t>
  </si>
  <si>
    <t>FO209649</t>
  </si>
  <si>
    <t>20BHR3</t>
  </si>
  <si>
    <t>FO157126</t>
  </si>
  <si>
    <t>2VBV12</t>
  </si>
  <si>
    <t>51BNV6</t>
  </si>
  <si>
    <t>FO228462</t>
  </si>
  <si>
    <t>FO175289</t>
  </si>
  <si>
    <t>67ZHH7</t>
  </si>
  <si>
    <t>FO226417</t>
  </si>
  <si>
    <t>ZH224H</t>
  </si>
  <si>
    <t>FO170292</t>
  </si>
  <si>
    <t>6VSG05</t>
  </si>
  <si>
    <t>FO244508</t>
  </si>
  <si>
    <t>65BRV7</t>
  </si>
  <si>
    <t>FO186878</t>
  </si>
  <si>
    <t>VK732T</t>
  </si>
  <si>
    <t>FO192051</t>
  </si>
  <si>
    <t>VL222G</t>
  </si>
  <si>
    <t>FO228394</t>
  </si>
  <si>
    <t>G459HH</t>
  </si>
  <si>
    <t>FO222616</t>
  </si>
  <si>
    <t>V874RV</t>
  </si>
  <si>
    <t>FO191558</t>
  </si>
  <si>
    <t>VL017G</t>
  </si>
  <si>
    <t>FO185561</t>
  </si>
  <si>
    <t>67BFD6</t>
  </si>
  <si>
    <t>FO192540</t>
  </si>
  <si>
    <t>11BFV1</t>
  </si>
  <si>
    <t>FO226155</t>
  </si>
  <si>
    <t>V991XN</t>
  </si>
  <si>
    <t>Polisnr</t>
  </si>
  <si>
    <t>Cataloguswaarde</t>
  </si>
  <si>
    <t>Gewicht</t>
  </si>
  <si>
    <t>Meldcode</t>
  </si>
  <si>
    <t>WA</t>
  </si>
  <si>
    <t>Volca</t>
  </si>
  <si>
    <t>POI</t>
  </si>
  <si>
    <t>KIA NIRO 1.6 GDI H. DYNAMICL.</t>
  </si>
  <si>
    <t>ISUZU D-MAX 1.9 EXT. CAB</t>
  </si>
  <si>
    <t>FO226154</t>
  </si>
  <si>
    <t>ISUZU D-MAX 1.9 EXT. CAB BLACKED Pick-up</t>
  </si>
  <si>
    <t>V982XL</t>
  </si>
  <si>
    <t>RENAULT PRC3C</t>
  </si>
  <si>
    <t>PEUGEOT BOXER 330 2.2 HDI</t>
  </si>
  <si>
    <t>FO191557</t>
  </si>
  <si>
    <t>PEUGEOT BOXER 330 2.2 HDI L1H2XRDC</t>
  </si>
  <si>
    <t>VL018G</t>
  </si>
  <si>
    <t>Volvo  FE</t>
  </si>
  <si>
    <t>volvo  FE</t>
  </si>
  <si>
    <t>VOLVO FM330</t>
  </si>
  <si>
    <t>Volvo FES 260 6X2</t>
  </si>
  <si>
    <t>DAF FAN CF 75</t>
  </si>
  <si>
    <t>Aanhangwagen</t>
  </si>
  <si>
    <t>FO165913</t>
  </si>
  <si>
    <t>PEUGEOT BOXER 333</t>
  </si>
  <si>
    <t>1VKK02</t>
  </si>
  <si>
    <t>FO160721</t>
  </si>
  <si>
    <t>DAF  FA 2105 DHTD 400</t>
  </si>
  <si>
    <t>BX73SZ</t>
  </si>
  <si>
    <t>FO261898</t>
  </si>
  <si>
    <t>Goupil G4L</t>
  </si>
  <si>
    <t>VVJ40N</t>
  </si>
  <si>
    <t>VOLVO FM</t>
  </si>
  <si>
    <t>FO243502</t>
  </si>
  <si>
    <t>DAF CF 300 FAN</t>
  </si>
  <si>
    <t>84BRS5</t>
  </si>
  <si>
    <t>VOLVO  FE</t>
  </si>
  <si>
    <t>KIA E-NIRO EXECUTIVELINE 64KWH SUV</t>
  </si>
  <si>
    <t>ISUZU D-MAX 1.9 D. CAB LANG LSX Pick-up</t>
  </si>
  <si>
    <t>FO226220</t>
  </si>
  <si>
    <t>HAPERT  C....</t>
  </si>
  <si>
    <t>81WTRL</t>
  </si>
  <si>
    <t>FORD TRANSIT 330 2.2 TDCIL2H2DCTR</t>
  </si>
  <si>
    <t>ISUZU D-MAX 1.9 EXT. CAB BLACKED</t>
  </si>
  <si>
    <t>Volvo FM</t>
  </si>
  <si>
    <t>FO194445</t>
  </si>
  <si>
    <t>PEUGEOT EXPERT 227 2.0 HDI L1H1</t>
  </si>
  <si>
    <t>VP713P</t>
  </si>
  <si>
    <t>PEUGEOT 108 1.0 E-VTI ACTIVE</t>
  </si>
  <si>
    <t>FO186983</t>
  </si>
  <si>
    <t>5XVL53</t>
  </si>
  <si>
    <t>FO186982</t>
  </si>
  <si>
    <t>5XVL56</t>
  </si>
  <si>
    <t>PEUGEOT BOXER 330 2.2 HDI L1H1DCP+</t>
  </si>
  <si>
    <t>Volvo  FM Overig</t>
  </si>
  <si>
    <t>DAF FA LF45</t>
  </si>
  <si>
    <t>Peugeot Boxer 330 2.2 Hdi L1H</t>
  </si>
  <si>
    <t>FO178136</t>
  </si>
  <si>
    <t>VB292X</t>
  </si>
  <si>
    <t>Peugeot Boxer 330 2.2 Hdi</t>
  </si>
  <si>
    <t>Peugeot 107 1.0 Active</t>
  </si>
  <si>
    <t>FO175288</t>
  </si>
  <si>
    <t>42ZFS6</t>
  </si>
  <si>
    <t>FO175287</t>
  </si>
  <si>
    <t>64ZFP7</t>
  </si>
  <si>
    <t>FO171969</t>
  </si>
  <si>
    <t>Peugeot Expert 229 2.0 Hdi</t>
  </si>
  <si>
    <t>9VTB97</t>
  </si>
  <si>
    <t>FO171399</t>
  </si>
  <si>
    <t>Peugeot 107 1.0-12V Xr</t>
  </si>
  <si>
    <t>32TJK2</t>
  </si>
  <si>
    <t>Peugeot Partner 120 1.6Ehdi</t>
  </si>
  <si>
    <t>FO170289</t>
  </si>
  <si>
    <t>4VSG97</t>
  </si>
  <si>
    <t>FO170281</t>
  </si>
  <si>
    <t>Peugeot Expert 227 2.0 Hdi</t>
  </si>
  <si>
    <t>4VSJ23</t>
  </si>
  <si>
    <t>FO157796</t>
  </si>
  <si>
    <t>Peugeot Expert</t>
  </si>
  <si>
    <t>1VDG63</t>
  </si>
  <si>
    <t>FO157795</t>
  </si>
  <si>
    <t>1VDG64</t>
  </si>
  <si>
    <t>FO157511</t>
  </si>
  <si>
    <t>Peugeot Boxer</t>
  </si>
  <si>
    <t>8VDG01</t>
  </si>
  <si>
    <t>FO157455</t>
  </si>
  <si>
    <t>5VDB58</t>
  </si>
  <si>
    <t>FO157454</t>
  </si>
  <si>
    <t>5VDB49</t>
  </si>
  <si>
    <t>PEUGEOT PARTNER 120 L1 1.6HD</t>
  </si>
  <si>
    <t>FO157115</t>
  </si>
  <si>
    <t>PEUGEOT BOXER 333 L2H2 2.2HD</t>
  </si>
  <si>
    <t>4VBK64</t>
  </si>
  <si>
    <t>FO156532</t>
  </si>
  <si>
    <t>3VBG19</t>
  </si>
  <si>
    <t>FO156531</t>
  </si>
  <si>
    <t>3VBG18</t>
  </si>
  <si>
    <t>FO142195</t>
  </si>
  <si>
    <t>PEUGEOT BOXER</t>
  </si>
  <si>
    <t>VD055B</t>
  </si>
  <si>
    <t>ja</t>
  </si>
  <si>
    <t xml:space="preserve"> </t>
  </si>
  <si>
    <t>Column Labels</t>
  </si>
  <si>
    <t>Grand Total</t>
  </si>
  <si>
    <t>Values</t>
  </si>
  <si>
    <t>vrachtauto</t>
  </si>
  <si>
    <t>bestelauto</t>
  </si>
  <si>
    <t>personenauto</t>
  </si>
  <si>
    <t>WA premie</t>
  </si>
  <si>
    <t>casco premie vast</t>
  </si>
  <si>
    <t>casco premie %</t>
  </si>
  <si>
    <t>Totaal</t>
  </si>
  <si>
    <t>Schouwen Duiveland Dienst Brandweer / Rijkswaterstaat</t>
  </si>
  <si>
    <t>Schouwen Duiveland Dienst Handhaving</t>
  </si>
  <si>
    <t>Schouwen Duiveland Dienst Reddingsbrigade</t>
  </si>
  <si>
    <t>Casco vaste</t>
  </si>
  <si>
    <t>Casco %</t>
  </si>
  <si>
    <t>Count of Kenteken</t>
  </si>
  <si>
    <t>Sum of WA premie</t>
  </si>
  <si>
    <t>aanhangwagen</t>
  </si>
  <si>
    <t>Sum of casco premie vast</t>
  </si>
  <si>
    <t>Sum of casco premie %</t>
  </si>
  <si>
    <t>Sum of Totaal</t>
  </si>
  <si>
    <t>Instructie</t>
  </si>
  <si>
    <t>Vul de vaste WA premie per object per jaar in bij betreffende object in kolom B</t>
  </si>
  <si>
    <t>Vul de vaste casco premie per object per jaar in bij betreffende object in kolom C</t>
  </si>
  <si>
    <t>Vul het percentage van uw cascotarief in bij het betreffende object in kolom D</t>
  </si>
  <si>
    <t>Er kan nooit een waarde ingevuld zijn in kolom C en D !</t>
  </si>
  <si>
    <t>na invulling dient u de draaitabel te refreshen/vernieuwen</t>
  </si>
  <si>
    <t>POI premie</t>
  </si>
  <si>
    <t>Sum of POI 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</si>
</sst>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44" fontId="0" fillId="0" borderId="0" xfId="0" applyNumberFormat="1"/>
    <xf numFmtId="10" fontId="0" fillId="0" borderId="0" xfId="0" applyNumberFormat="1"/>
    <xf numFmtId="0" fontId="4" fillId="0" borderId="0" xfId="0" applyFont="1"/>
    <xf numFmtId="0" fontId="0" fillId="0" borderId="0" xfId="0" pivotButton="1"/>
    <xf numFmtId="0" fontId="0" fillId="0" borderId="0" xfId="0" applyNumberFormat="1"/>
    <xf numFmtId="44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</cellXfs>
  <cellStyles count="3">
    <cellStyle name="Normal 2" xfId="1" xr:uid="{00000000-0005-0000-0000-000001000000}"/>
    <cellStyle name="Normal 3" xfId="2" xr:uid="{00000000-0005-0000-0000-000002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2</xdr:row>
          <xdr:rowOff>152400</xdr:rowOff>
        </xdr:from>
        <xdr:to>
          <xdr:col>14</xdr:col>
          <xdr:colOff>1524000</xdr:colOff>
          <xdr:row>6</xdr:row>
          <xdr:rowOff>38100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zanne Vogels" refreshedDate="45187.621327314817" createdVersion="8" refreshedVersion="8" minRefreshableVersion="3" recordCount="58" xr:uid="{E6E07AB6-8AE7-4033-986F-063985A99EC8}">
  <cacheSource type="worksheet">
    <worksheetSource ref="A1:Q59" sheet="objecten 15 aug"/>
  </cacheSource>
  <cacheFields count="17">
    <cacheField name="Naam" numFmtId="0">
      <sharedItems/>
    </cacheField>
    <cacheField name="Polisnr" numFmtId="0">
      <sharedItems/>
    </cacheField>
    <cacheField name="Branche" numFmtId="0">
      <sharedItems count="4">
        <s v="Vrachtauto"/>
        <s v="Personenauto"/>
        <s v="Bestelauto"/>
        <s v="Aanhangwagen"/>
      </sharedItems>
    </cacheField>
    <cacheField name="Merk" numFmtId="0">
      <sharedItems/>
    </cacheField>
    <cacheField name="Kenteken" numFmtId="0">
      <sharedItems/>
    </cacheField>
    <cacheField name="Cataloguswaarde" numFmtId="0">
      <sharedItems containsSemiMixedTypes="0" containsString="0" containsNumber="1" containsInteger="1" minValue="0" maxValue="254390"/>
    </cacheField>
    <cacheField name="Gewicht" numFmtId="0">
      <sharedItems containsSemiMixedTypes="0" containsString="0" containsNumber="1" containsInteger="1" minValue="738" maxValue="50000"/>
    </cacheField>
    <cacheField name="Meldcode" numFmtId="0">
      <sharedItems containsSemiMixedTypes="0" containsString="0" containsNumber="1" containsInteger="1" minValue="170" maxValue="9768"/>
    </cacheField>
    <cacheField name="Bouwjaar" numFmtId="0">
      <sharedItems containsSemiMixedTypes="0" containsString="0" containsNumber="1" containsInteger="1" minValue="1987" maxValue="2023"/>
    </cacheField>
    <cacheField name="WA" numFmtId="0">
      <sharedItems/>
    </cacheField>
    <cacheField name="Volca" numFmtId="0">
      <sharedItems/>
    </cacheField>
    <cacheField name="POI" numFmtId="0">
      <sharedItems/>
    </cacheField>
    <cacheField name="WA premie" numFmtId="0">
      <sharedItems containsString="0" containsBlank="1" containsNumber="1" containsInteger="1" minValue="50" maxValue="100"/>
    </cacheField>
    <cacheField name="casco premie vast" numFmtId="44">
      <sharedItems containsSemiMixedTypes="0" containsString="0" containsNumber="1" containsInteger="1" minValue="0" maxValue="50"/>
    </cacheField>
    <cacheField name="casco premie %" numFmtId="44">
      <sharedItems containsSemiMixedTypes="0" containsString="0" containsNumber="1" minValue="0" maxValue="1271.95"/>
    </cacheField>
    <cacheField name="Totaal" numFmtId="0">
      <sharedItems containsString="0" containsBlank="1" containsNumber="1" minValue="50" maxValue="1321.95"/>
    </cacheField>
    <cacheField name="POI premie" numFmtId="0">
      <sharedItems containsString="0" containsBlank="1" containsNumber="1" containsInteger="1" minValue="50" maxValue="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">
  <r>
    <s v="Gemeente Schouwen-Duiveland (UOR)"/>
    <s v="FO178159"/>
    <x v="0"/>
    <s v="DAF FA LF45"/>
    <s v="58BBS3"/>
    <n v="50000"/>
    <n v="11990"/>
    <n v="4289"/>
    <n v="2013"/>
    <s v="ja"/>
    <s v="ja"/>
    <s v="ja"/>
    <n v="50"/>
    <n v="50"/>
    <n v="250"/>
    <n v="350"/>
    <n v="50"/>
  </r>
  <r>
    <s v="Gemeente Schouwen-Duiveland (UOR)"/>
    <s v="FO178158"/>
    <x v="0"/>
    <s v="DAF FA LF45"/>
    <s v="57BBS3"/>
    <n v="50000"/>
    <n v="11990"/>
    <n v="4253"/>
    <n v="2013"/>
    <s v="ja"/>
    <s v="ja"/>
    <s v="ja"/>
    <n v="50"/>
    <n v="50"/>
    <n v="250"/>
    <n v="350"/>
    <n v="50"/>
  </r>
  <r>
    <s v="Schouwen Duiveland Dienst Brandweer / Rijkswaterstaat"/>
    <s v="FO160721"/>
    <x v="0"/>
    <s v="DAF  FA 2105 DHTD 400"/>
    <s v="BX73SZ"/>
    <n v="0"/>
    <n v="17500"/>
    <n v="7837"/>
    <n v="1987"/>
    <s v="ja"/>
    <s v=" "/>
    <s v="ja"/>
    <n v="50"/>
    <n v="0"/>
    <n v="0"/>
    <n v="50"/>
    <n v="50"/>
  </r>
  <r>
    <s v="Schouwen Duiveland Dienst Reiniging"/>
    <s v="FO191388"/>
    <x v="0"/>
    <s v="Volvo  FE"/>
    <s v="43BFR6"/>
    <n v="170000"/>
    <n v="27000"/>
    <n v="798"/>
    <n v="2015"/>
    <s v="ja"/>
    <s v="ja"/>
    <s v="ja"/>
    <n v="50"/>
    <n v="0"/>
    <n v="850"/>
    <n v="900"/>
    <n v="50"/>
  </r>
  <r>
    <s v="Schouwen Duiveland Dienst Reiniging"/>
    <s v="FO180244"/>
    <x v="0"/>
    <s v="Volvo  FE"/>
    <s v="19BBZ7"/>
    <n v="193908"/>
    <n v="27000"/>
    <n v="6006"/>
    <n v="2013"/>
    <s v="ja"/>
    <s v="ja"/>
    <s v="ja"/>
    <n v="50"/>
    <n v="0"/>
    <n v="969.54"/>
    <n v="1019.54"/>
    <n v="50"/>
  </r>
  <r>
    <s v="Schouwen Duiveland Dienst Reiniging"/>
    <s v="FO172973"/>
    <x v="0"/>
    <s v="VOLVO FM330"/>
    <s v="BZXG86"/>
    <n v="175795"/>
    <n v="28000"/>
    <n v="7990"/>
    <n v="2012"/>
    <s v="ja"/>
    <s v="ja"/>
    <s v="ja"/>
    <n v="50"/>
    <n v="0"/>
    <n v="878.97500000000002"/>
    <n v="928.97500000000002"/>
    <n v="50"/>
  </r>
  <r>
    <s v="Schouwen Duiveland Dienst Reiniging"/>
    <s v="FO168557"/>
    <x v="0"/>
    <s v="Volvo FES 260 6X2"/>
    <s v="BZJS28"/>
    <n v="191460"/>
    <n v="27000"/>
    <n v="2192"/>
    <n v="2011"/>
    <s v="ja"/>
    <s v="ja"/>
    <s v="ja"/>
    <n v="50"/>
    <n v="0"/>
    <n v="957.30000000000007"/>
    <n v="1007.3000000000001"/>
    <n v="50"/>
  </r>
  <r>
    <s v="Schouwen Duiveland Dienst Reiniging"/>
    <s v="FO156237"/>
    <x v="0"/>
    <s v="DAF FAN CF 75"/>
    <s v="BVVL99"/>
    <n v="214000"/>
    <n v="26100"/>
    <n v="5524"/>
    <n v="2009"/>
    <s v="ja"/>
    <s v="ja"/>
    <s v="ja"/>
    <n v="50"/>
    <n v="0"/>
    <n v="1070"/>
    <n v="1120"/>
    <n v="50"/>
  </r>
  <r>
    <s v="Schouwen Duiveland Dienst Reiniging"/>
    <s v="FO244508"/>
    <x v="0"/>
    <s v="VOLVO FM"/>
    <s v="65BRV7"/>
    <n v="245000"/>
    <n v="36000"/>
    <n v="6323"/>
    <n v="2021"/>
    <s v="ja"/>
    <s v="ja"/>
    <s v="ja"/>
    <n v="50"/>
    <n v="0"/>
    <n v="1225"/>
    <n v="1275"/>
    <n v="50"/>
  </r>
  <r>
    <s v="Schouwen Duiveland Dienst Reiniging"/>
    <s v="FO192540"/>
    <x v="0"/>
    <s v="RENAULT PRC3C"/>
    <s v="11BFV1"/>
    <n v="95000"/>
    <n v="50000"/>
    <n v="4673"/>
    <n v="2015"/>
    <s v="ja"/>
    <s v="ja"/>
    <s v="ja"/>
    <n v="50"/>
    <n v="0"/>
    <n v="475"/>
    <n v="525"/>
    <n v="50"/>
  </r>
  <r>
    <s v="Schouwen Duiveland Dienst Reiniging"/>
    <s v="FO243502"/>
    <x v="0"/>
    <s v="DAF CF 300 FAN"/>
    <s v="84BRS5"/>
    <n v="254390"/>
    <n v="27000"/>
    <n v="8367"/>
    <n v="2021"/>
    <s v="ja"/>
    <s v="ja"/>
    <s v="ja"/>
    <n v="50"/>
    <n v="0"/>
    <n v="1271.95"/>
    <n v="1321.95"/>
    <n v="50"/>
  </r>
  <r>
    <s v="Schouwen Duiveland Dienst Reiniging"/>
    <s v="FO228462"/>
    <x v="0"/>
    <s v="Volvo  FE"/>
    <s v="51BNV6"/>
    <n v="214815"/>
    <n v="27000"/>
    <n v="6397"/>
    <n v="2019"/>
    <s v="ja"/>
    <s v="ja"/>
    <s v="ja"/>
    <n v="50"/>
    <n v="0"/>
    <n v="1074.075"/>
    <n v="1124.075"/>
    <n v="50"/>
  </r>
  <r>
    <s v="Schouwen Duiveland Dienst Reiniging"/>
    <s v="FO209649"/>
    <x v="0"/>
    <s v="VOLVO FM"/>
    <s v="20BHR3"/>
    <n v="248595"/>
    <n v="36000"/>
    <n v="3881"/>
    <n v="2016"/>
    <s v="ja"/>
    <s v="ja"/>
    <s v="ja"/>
    <n v="50"/>
    <n v="0"/>
    <n v="1242.9750000000001"/>
    <n v="1292.9750000000001"/>
    <n v="50"/>
  </r>
  <r>
    <s v="Schouwen Duiveland Dienst Reiniging"/>
    <s v="FO185561"/>
    <x v="0"/>
    <s v="Volvo  FM Overig"/>
    <s v="67BFD6"/>
    <n v="200860"/>
    <n v="28000"/>
    <n v="4374"/>
    <n v="2014"/>
    <s v="ja"/>
    <s v="ja"/>
    <s v="ja"/>
    <n v="50"/>
    <n v="0"/>
    <n v="1004.3000000000001"/>
    <n v="1054.3000000000002"/>
    <n v="50"/>
  </r>
  <r>
    <s v="Gemeente Schouwen-Duiveland (UOR)"/>
    <s v="FO186984"/>
    <x v="1"/>
    <s v="PEUGEOT 108 1.0 E-VTI ACTIVE"/>
    <s v="5XVL54"/>
    <n v="13000"/>
    <n v="815"/>
    <n v="2242"/>
    <n v="2014"/>
    <s v="ja"/>
    <s v="ja"/>
    <s v="ja"/>
    <n v="100"/>
    <n v="50"/>
    <n v="104"/>
    <n v="254"/>
    <n v="50"/>
  </r>
  <r>
    <s v="Gemeente Schouwen-Duiveland (UOR)"/>
    <s v="FO186983"/>
    <x v="1"/>
    <s v="PEUGEOT 108 1.0 E-VTI ACTIVE"/>
    <s v="5XVL53"/>
    <n v="13000"/>
    <n v="815"/>
    <n v="2239"/>
    <n v="2014"/>
    <s v="ja"/>
    <s v="ja"/>
    <s v="ja"/>
    <n v="100"/>
    <n v="50"/>
    <n v="104"/>
    <n v="254"/>
    <n v="50"/>
  </r>
  <r>
    <s v="Gemeente Schouwen-Duiveland (UOR)"/>
    <s v="FO186982"/>
    <x v="1"/>
    <s v="PEUGEOT 108 1.0 E-VTI ACTIVE"/>
    <s v="5XVL56"/>
    <n v="13000"/>
    <n v="815"/>
    <n v="2646"/>
    <n v="2014"/>
    <s v="ja"/>
    <s v="ja"/>
    <s v="ja"/>
    <n v="100"/>
    <n v="50"/>
    <n v="104"/>
    <n v="254"/>
    <n v="50"/>
  </r>
  <r>
    <s v="Gemeente Schouwen-Duiveland (UOR)"/>
    <s v="FO175289"/>
    <x v="1"/>
    <s v="Peugeot 107 1.0 Active"/>
    <s v="67ZHH7"/>
    <n v="10800"/>
    <n v="780"/>
    <n v="4230"/>
    <n v="2012"/>
    <s v="ja"/>
    <s v="ja"/>
    <s v="ja"/>
    <n v="100"/>
    <n v="50"/>
    <n v="86.4"/>
    <n v="236.4"/>
    <n v="50"/>
  </r>
  <r>
    <s v="Gemeente Schouwen-Duiveland (UOR)"/>
    <s v="FO175288"/>
    <x v="1"/>
    <s v="Peugeot 107 1.0 Active"/>
    <s v="42ZFS6"/>
    <n v="10800"/>
    <n v="780"/>
    <n v="982"/>
    <n v="2012"/>
    <s v="ja"/>
    <s v="ja"/>
    <s v="ja"/>
    <n v="100"/>
    <n v="50"/>
    <n v="86.4"/>
    <n v="236.4"/>
    <n v="50"/>
  </r>
  <r>
    <s v="Gemeente Schouwen-Duiveland (UOR)"/>
    <s v="FO175287"/>
    <x v="1"/>
    <s v="Peugeot 107 1.0 Active"/>
    <s v="64ZFP7"/>
    <n v="10800"/>
    <n v="780"/>
    <n v="1604"/>
    <n v="2012"/>
    <s v="ja"/>
    <s v="ja"/>
    <s v="ja"/>
    <n v="100"/>
    <n v="50"/>
    <n v="86.4"/>
    <n v="236.4"/>
    <n v="50"/>
  </r>
  <r>
    <s v="Gemeente Schouwen-Duiveland (UOR)"/>
    <s v="FO171399"/>
    <x v="1"/>
    <s v="Peugeot 107 1.0-12V Xr"/>
    <s v="32TJK2"/>
    <n v="10800"/>
    <n v="780"/>
    <n v="7280"/>
    <n v="2012"/>
    <s v="ja"/>
    <s v="ja"/>
    <s v="ja"/>
    <n v="100"/>
    <n v="50"/>
    <n v="86.4"/>
    <n v="236.4"/>
    <n v="50"/>
  </r>
  <r>
    <s v="Schouwen Duiveland Dienst Handhaving"/>
    <s v="FO226417"/>
    <x v="1"/>
    <s v="KIA NIRO 1.6 GDI H. DYNAMICL."/>
    <s v="ZH224H"/>
    <n v="29045"/>
    <n v="1390"/>
    <n v="256"/>
    <n v="2019"/>
    <s v="ja"/>
    <s v="ja"/>
    <s v="ja"/>
    <n v="100"/>
    <n v="50"/>
    <n v="232.36"/>
    <n v="382.36"/>
    <n v="50"/>
  </r>
  <r>
    <s v="Schouwen Duiveland Dienst Handhaving"/>
    <s v="FO228394"/>
    <x v="1"/>
    <s v="KIA E-NIRO EXECUTIVELINE 64KWH SUV"/>
    <s v="G459HH"/>
    <n v="44475"/>
    <n v="1712"/>
    <n v="8578"/>
    <n v="2019"/>
    <s v="ja"/>
    <s v="ja"/>
    <s v="ja"/>
    <n v="100"/>
    <n v="50"/>
    <n v="355.8"/>
    <n v="505.8"/>
    <n v="50"/>
  </r>
  <r>
    <s v="Gemeente Schouwen-Duiveland (UOR)"/>
    <s v="FO165913"/>
    <x v="2"/>
    <s v="PEUGEOT BOXER 333"/>
    <s v="1VKK02"/>
    <n v="20000"/>
    <n v="3300"/>
    <n v="2330"/>
    <n v="2011"/>
    <s v="ja"/>
    <s v="ja"/>
    <s v="ja"/>
    <n v="50"/>
    <n v="50"/>
    <n v="100"/>
    <n v="200"/>
    <n v="50"/>
  </r>
  <r>
    <s v="Gemeente Schouwen-Duiveland (UOR)"/>
    <s v="FO191558"/>
    <x v="2"/>
    <s v="PEUGEOT BOXER 330 2.2 HDI"/>
    <s v="VL017G"/>
    <n v="44000"/>
    <n v="3000"/>
    <n v="3898"/>
    <n v="2015"/>
    <s v="ja"/>
    <s v="ja"/>
    <s v="ja"/>
    <n v="50"/>
    <n v="50"/>
    <n v="220"/>
    <n v="320"/>
    <n v="50"/>
  </r>
  <r>
    <s v="Gemeente Schouwen-Duiveland (UOR)"/>
    <s v="FO191557"/>
    <x v="2"/>
    <s v="PEUGEOT BOXER 330 2.2 HDI L1H2XRDC"/>
    <s v="VL018G"/>
    <n v="44000"/>
    <n v="3000"/>
    <n v="4136"/>
    <n v="2015"/>
    <s v="ja"/>
    <s v="ja"/>
    <s v="ja"/>
    <n v="50"/>
    <n v="50"/>
    <n v="220"/>
    <n v="320"/>
    <n v="50"/>
  </r>
  <r>
    <s v="Gemeente Schouwen-Duiveland (UOR)"/>
    <s v="FO261898"/>
    <x v="2"/>
    <s v="Goupil G4L"/>
    <s v="VVJ40N"/>
    <n v="60200"/>
    <n v="2100"/>
    <n v="1567"/>
    <n v="2023"/>
    <s v="ja"/>
    <s v="ja"/>
    <s v="ja"/>
    <n v="50"/>
    <n v="50"/>
    <n v="301"/>
    <n v="401"/>
    <n v="50"/>
  </r>
  <r>
    <s v="Gemeente Schouwen-Duiveland (UOR)"/>
    <s v="FO192051"/>
    <x v="2"/>
    <s v="PEUGEOT BOXER 330 2.2 HDI"/>
    <s v="VL222G"/>
    <n v="44000"/>
    <n v="3000"/>
    <n v="1841"/>
    <n v="2015"/>
    <s v="ja"/>
    <s v="ja"/>
    <s v="ja"/>
    <n v="50"/>
    <n v="50"/>
    <n v="220"/>
    <n v="320"/>
    <n v="50"/>
  </r>
  <r>
    <s v="Gemeente Schouwen-Duiveland (UOR)"/>
    <s v="FO186878"/>
    <x v="2"/>
    <s v="PEUGEOT BOXER 330 2.2 HDI L1H1DCP+"/>
    <s v="VK732T"/>
    <n v="42000"/>
    <n v="3000"/>
    <n v="7911"/>
    <n v="2014"/>
    <s v="ja"/>
    <s v="ja"/>
    <s v="ja"/>
    <n v="50"/>
    <n v="50"/>
    <n v="210"/>
    <n v="310"/>
    <n v="50"/>
  </r>
  <r>
    <s v="Gemeente Schouwen-Duiveland (UOR)"/>
    <s v="FO186877"/>
    <x v="2"/>
    <s v="PEUGEOT BOXER 330 2.2 HDI L1H1DCP+"/>
    <s v="VK733T"/>
    <n v="42000"/>
    <n v="3000"/>
    <n v="8194"/>
    <n v="2014"/>
    <s v="ja"/>
    <s v="ja"/>
    <s v="ja"/>
    <n v="50"/>
    <n v="50"/>
    <n v="210"/>
    <n v="310"/>
    <n v="50"/>
  </r>
  <r>
    <s v="Gemeente Schouwen-Duiveland (UOR)"/>
    <s v="FO186857"/>
    <x v="2"/>
    <s v="PEUGEOT BOXER 330 2.2 HDI L1H1DCP+"/>
    <s v="VK734T"/>
    <n v="42000"/>
    <n v="3000"/>
    <n v="1835"/>
    <n v="2014"/>
    <s v="ja"/>
    <s v="ja"/>
    <s v="ja"/>
    <n v="50"/>
    <n v="50"/>
    <n v="210"/>
    <n v="310"/>
    <n v="50"/>
  </r>
  <r>
    <s v="Gemeente Schouwen-Duiveland (UOR)"/>
    <s v="FO178138"/>
    <x v="2"/>
    <s v="Peugeot Boxer 330 2.2 Hdi L1H"/>
    <s v="VB029X"/>
    <n v="29476"/>
    <n v="3000"/>
    <n v="6574"/>
    <n v="2013"/>
    <s v="ja"/>
    <s v="ja"/>
    <s v="ja"/>
    <n v="50"/>
    <n v="50"/>
    <n v="147.38"/>
    <n v="247.38"/>
    <n v="50"/>
  </r>
  <r>
    <s v="Gemeente Schouwen-Duiveland (UOR)"/>
    <s v="FO178136"/>
    <x v="2"/>
    <s v="Peugeot Boxer 330 2.2 Hdi L1H"/>
    <s v="VB292X"/>
    <n v="29476"/>
    <n v="3000"/>
    <n v="2283"/>
    <n v="2013"/>
    <s v="ja"/>
    <s v="ja"/>
    <s v="ja"/>
    <n v="50"/>
    <n v="50"/>
    <n v="147.38"/>
    <n v="247.38"/>
    <n v="50"/>
  </r>
  <r>
    <s v="Gemeente Schouwen-Duiveland (UOR)"/>
    <s v="FO177257"/>
    <x v="2"/>
    <s v="PEUGEOT BOXER 330 2.2 HDI"/>
    <s v="VB775N"/>
    <n v="25585"/>
    <n v="3000"/>
    <n v="9383"/>
    <n v="2013"/>
    <s v="ja"/>
    <s v="ja"/>
    <s v="ja"/>
    <n v="50"/>
    <n v="50"/>
    <n v="127.925"/>
    <n v="227.92500000000001"/>
    <n v="50"/>
  </r>
  <r>
    <s v="Gemeente Schouwen-Duiveland (UOR)"/>
    <s v="FO170292"/>
    <x v="2"/>
    <s v="Peugeot Partner 120 1.6Ehdi"/>
    <s v="6VSG05"/>
    <n v="20900"/>
    <n v="1970"/>
    <n v="9544"/>
    <n v="2011"/>
    <s v="ja"/>
    <s v="ja"/>
    <s v="ja"/>
    <n v="50"/>
    <n v="50"/>
    <n v="104.5"/>
    <n v="204.5"/>
    <n v="50"/>
  </r>
  <r>
    <s v="Gemeente Schouwen-Duiveland (UOR)"/>
    <s v="FO170281"/>
    <x v="2"/>
    <s v="Peugeot Expert 227 2.0 Hdi"/>
    <s v="4VSJ23"/>
    <n v="34000"/>
    <n v="2698"/>
    <n v="5470"/>
    <n v="2011"/>
    <s v="ja"/>
    <s v="ja"/>
    <s v="ja"/>
    <n v="50"/>
    <n v="50"/>
    <n v="170"/>
    <n v="270"/>
    <n v="50"/>
  </r>
  <r>
    <s v="Gemeente Schouwen-Duiveland (UOR)"/>
    <s v="FO157796"/>
    <x v="2"/>
    <s v="Peugeot Expert"/>
    <s v="1VDG63"/>
    <n v="31638"/>
    <n v="2943"/>
    <n v="170"/>
    <n v="2009"/>
    <s v="ja"/>
    <s v="ja"/>
    <s v="ja"/>
    <n v="50"/>
    <n v="50"/>
    <n v="158.19"/>
    <n v="258.19"/>
    <n v="50"/>
  </r>
  <r>
    <s v="Gemeente Schouwen-Duiveland (UOR)"/>
    <s v="FO157795"/>
    <x v="2"/>
    <s v="Peugeot Expert"/>
    <s v="1VDG64"/>
    <n v="31638"/>
    <n v="2943"/>
    <n v="392"/>
    <n v="2009"/>
    <s v="ja"/>
    <s v="ja"/>
    <s v="ja"/>
    <n v="50"/>
    <n v="50"/>
    <n v="158.19"/>
    <n v="258.19"/>
    <n v="50"/>
  </r>
  <r>
    <s v="Gemeente Schouwen-Duiveland (UOR)"/>
    <s v="FO157511"/>
    <x v="2"/>
    <s v="Peugeot Boxer"/>
    <s v="8VDG01"/>
    <n v="24750"/>
    <n v="3500"/>
    <n v="7055"/>
    <n v="2009"/>
    <s v="ja"/>
    <s v="ja"/>
    <s v="ja"/>
    <n v="50"/>
    <n v="50"/>
    <n v="123.75"/>
    <n v="223.75"/>
    <n v="50"/>
  </r>
  <r>
    <s v="Gemeente Schouwen-Duiveland (UOR)"/>
    <s v="FO157457"/>
    <x v="2"/>
    <s v="Peugeot Boxer"/>
    <s v="5VDB62"/>
    <n v="43724"/>
    <n v="3500"/>
    <n v="9001"/>
    <n v="2009"/>
    <s v="ja"/>
    <s v="ja"/>
    <s v="ja"/>
    <n v="50"/>
    <n v="50"/>
    <n v="218.62"/>
    <n v="318.62"/>
    <n v="50"/>
  </r>
  <r>
    <s v="Gemeente Schouwen-Duiveland (UOR)"/>
    <s v="FO157456"/>
    <x v="2"/>
    <s v="Peugeot Boxer"/>
    <s v="5VDB61"/>
    <n v="43724"/>
    <n v="3500"/>
    <n v="8892"/>
    <n v="2009"/>
    <s v="ja"/>
    <s v="ja"/>
    <s v="ja"/>
    <n v="50"/>
    <n v="50"/>
    <n v="218.62"/>
    <n v="318.62"/>
    <n v="50"/>
  </r>
  <r>
    <s v="Gemeente Schouwen-Duiveland (UOR)"/>
    <s v="FO157455"/>
    <x v="2"/>
    <s v="Peugeot Boxer"/>
    <s v="5VDB58"/>
    <n v="43724"/>
    <n v="3500"/>
    <n v="8881"/>
    <n v="2009"/>
    <s v="ja"/>
    <s v="ja"/>
    <s v="ja"/>
    <n v="50"/>
    <n v="50"/>
    <n v="218.62"/>
    <n v="318.62"/>
    <n v="50"/>
  </r>
  <r>
    <s v="Gemeente Schouwen-Duiveland (UOR)"/>
    <s v="FO157454"/>
    <x v="2"/>
    <s v="Peugeot Boxer"/>
    <s v="5VDB49"/>
    <n v="43724"/>
    <n v="3500"/>
    <n v="8727"/>
    <n v="2009"/>
    <s v="ja"/>
    <s v="ja"/>
    <s v="ja"/>
    <n v="50"/>
    <n v="50"/>
    <n v="218.62"/>
    <n v="318.62"/>
    <n v="50"/>
  </r>
  <r>
    <s v="Gemeente Schouwen-Duiveland (UOR)"/>
    <s v="FO157453"/>
    <x v="2"/>
    <s v="Peugeot Boxer"/>
    <s v="5VDB37"/>
    <n v="43727"/>
    <n v="3500"/>
    <n v="8642"/>
    <n v="2009"/>
    <s v="ja"/>
    <s v="ja"/>
    <s v="ja"/>
    <n v="50"/>
    <n v="50"/>
    <n v="218.63499999999999"/>
    <n v="318.63499999999999"/>
    <n v="50"/>
  </r>
  <r>
    <s v="Gemeente Schouwen-Duiveland (UOR)"/>
    <s v="FO157115"/>
    <x v="2"/>
    <s v="PEUGEOT BOXER 333 L2H2 2.2HD"/>
    <s v="4VBK64"/>
    <n v="43000"/>
    <n v="3300"/>
    <n v="2119"/>
    <n v="2009"/>
    <s v="ja"/>
    <s v="ja"/>
    <s v="ja"/>
    <n v="50"/>
    <n v="50"/>
    <n v="215"/>
    <n v="315"/>
    <n v="50"/>
  </r>
  <r>
    <s v="Gemeente Schouwen-Duiveland (UOR)"/>
    <s v="FO156532"/>
    <x v="2"/>
    <s v="PEUGEOT PARTNER 120 L1 1.6HD"/>
    <s v="3VBG19"/>
    <n v="15000"/>
    <n v="1995"/>
    <n v="3834"/>
    <n v="2009"/>
    <s v="ja"/>
    <s v="ja"/>
    <s v="ja"/>
    <n v="50"/>
    <n v="50"/>
    <n v="75"/>
    <n v="175"/>
    <n v="50"/>
  </r>
  <r>
    <s v="Gemeente Schouwen-Duiveland (UOR)"/>
    <s v="FO156531"/>
    <x v="2"/>
    <s v="PEUGEOT PARTNER 120 L1 1.6HD"/>
    <s v="3VBG18"/>
    <n v="15000"/>
    <n v="1995"/>
    <n v="1505"/>
    <n v="2009"/>
    <s v="ja"/>
    <s v="ja"/>
    <s v="ja"/>
    <n v="50"/>
    <n v="50"/>
    <n v="75"/>
    <n v="175"/>
    <n v="50"/>
  </r>
  <r>
    <s v="Gemeente Schouwen-Duiveland (UOR)"/>
    <s v="FO142195"/>
    <x v="2"/>
    <s v="Peugeot Boxer"/>
    <s v="VD055B"/>
    <n v="29000"/>
    <n v="3300"/>
    <n v="6293"/>
    <n v="2013"/>
    <s v="ja"/>
    <s v="ja"/>
    <s v="ja"/>
    <n v="50"/>
    <n v="50"/>
    <n v="145"/>
    <n v="245"/>
    <n v="50"/>
  </r>
  <r>
    <s v="Schouwen Duiveland Dienst Handhaving"/>
    <s v="FO227355"/>
    <x v="2"/>
    <s v="ISUZU D-MAX 1.9 D. CAB LANG LSX Pick-up"/>
    <s v="VBH60J"/>
    <n v="58357"/>
    <n v="1960"/>
    <n v="8938"/>
    <n v="2019"/>
    <s v="ja"/>
    <s v="ja"/>
    <s v="ja"/>
    <n v="50"/>
    <n v="50"/>
    <n v="291.78500000000003"/>
    <n v="391.78500000000003"/>
    <n v="50"/>
  </r>
  <r>
    <s v="Schouwen Duiveland Dienst Handhaving"/>
    <s v="FO226062"/>
    <x v="2"/>
    <s v="FORD TRANSIT 330 2.2 TDCIL2H2DCTR"/>
    <s v="V668BH"/>
    <n v="50000"/>
    <n v="3500"/>
    <n v="9768"/>
    <n v="2016"/>
    <s v="ja"/>
    <s v="ja"/>
    <s v="ja"/>
    <n v="50"/>
    <n v="50"/>
    <n v="250"/>
    <n v="350"/>
    <n v="50"/>
  </r>
  <r>
    <s v="Schouwen Duiveland Dienst Handhaving"/>
    <s v="FO157126"/>
    <x v="2"/>
    <s v="PEUGEOT PARTNER 120 L1 1.6HD"/>
    <s v="2VBV12"/>
    <n v="14750"/>
    <n v="1995"/>
    <n v="9125"/>
    <n v="2009"/>
    <s v="ja"/>
    <s v="ja"/>
    <s v="ja"/>
    <n v="50"/>
    <n v="50"/>
    <n v="73.75"/>
    <n v="173.75"/>
    <n v="50"/>
  </r>
  <r>
    <s v="Schouwen Duiveland Dienst Reddingsbrigade"/>
    <s v="FO226155"/>
    <x v="2"/>
    <s v="ISUZU D-MAX 1.9 EXT. CAB"/>
    <s v="V991XN"/>
    <n v="38900"/>
    <n v="3000"/>
    <n v="6919"/>
    <n v="2019"/>
    <s v="ja"/>
    <s v="ja"/>
    <s v="ja"/>
    <n v="50"/>
    <n v="50"/>
    <n v="194.5"/>
    <n v="294.5"/>
    <n v="50"/>
  </r>
  <r>
    <s v="Schouwen Duiveland Dienst Reddingsbrigade"/>
    <s v="FO226154"/>
    <x v="2"/>
    <s v="ISUZU D-MAX 1.9 EXT. CAB BLACKED Pick-up"/>
    <s v="V982XL"/>
    <n v="38900"/>
    <n v="3000"/>
    <n v="6920"/>
    <n v="2019"/>
    <s v="ja"/>
    <s v="ja"/>
    <s v="ja"/>
    <n v="50"/>
    <n v="50"/>
    <n v="194.5"/>
    <n v="294.5"/>
    <n v="50"/>
  </r>
  <r>
    <s v="Schouwen Duiveland Dienst Reddingsbrigade"/>
    <s v="FO222616"/>
    <x v="2"/>
    <s v="ISUZU D-MAX 1.9 EXT. CAB BLACKED"/>
    <s v="V874RV"/>
    <n v="69063"/>
    <n v="1895"/>
    <n v="6536"/>
    <n v="2018"/>
    <s v="ja"/>
    <s v="ja"/>
    <s v="ja"/>
    <n v="50"/>
    <n v="50"/>
    <n v="345.315"/>
    <n v="445.315"/>
    <n v="50"/>
  </r>
  <r>
    <s v="Schouwen Duiveland Dienst Reiniging"/>
    <s v="FO194445"/>
    <x v="2"/>
    <s v="PEUGEOT EXPERT 227 2.0 HDI L1H1"/>
    <s v="VP713P"/>
    <n v="28209"/>
    <n v="2698"/>
    <n v="4706"/>
    <n v="2015"/>
    <s v="ja"/>
    <s v="ja"/>
    <s v="ja"/>
    <n v="50"/>
    <n v="50"/>
    <n v="141.04500000000002"/>
    <n v="241.04500000000002"/>
    <n v="50"/>
  </r>
  <r>
    <s v="Schouwen Duiveland Dienst Reiniging"/>
    <s v="FO171969"/>
    <x v="2"/>
    <s v="Peugeot Expert 229 2.0 Hdi"/>
    <s v="9VTB97"/>
    <n v="31640"/>
    <n v="2932"/>
    <n v="2834"/>
    <n v="2012"/>
    <s v="ja"/>
    <s v="ja"/>
    <s v="ja"/>
    <n v="50"/>
    <n v="50"/>
    <n v="158.20000000000002"/>
    <n v="258.20000000000005"/>
    <n v="50"/>
  </r>
  <r>
    <s v="Schouwen Duiveland Dienst Reiniging"/>
    <s v="FO170289"/>
    <x v="2"/>
    <s v="Peugeot Partner 120 1.6Ehdi"/>
    <s v="4VSG97"/>
    <n v="20900"/>
    <n v="1970"/>
    <n v="9543"/>
    <n v="2011"/>
    <s v="ja"/>
    <s v="ja"/>
    <s v="ja"/>
    <n v="50"/>
    <n v="50"/>
    <n v="104.5"/>
    <n v="204.5"/>
    <n v="50"/>
  </r>
  <r>
    <s v="Gemeente Schouwen-Duiveland (UOR)"/>
    <s v="FO226220"/>
    <x v="3"/>
    <s v="HAPERT  C...."/>
    <s v="81WTRL"/>
    <n v="6668"/>
    <n v="738"/>
    <n v="937"/>
    <n v="2019"/>
    <s v=" "/>
    <s v="ja"/>
    <s v=" "/>
    <m/>
    <n v="50"/>
    <n v="33.340000000000003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D6EFCA-E2CA-4287-9BF9-CA11D2F4E2FB}" name="PivotTable6" cacheId="0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1:M8" firstHeaderRow="1" firstDataRow="2" firstDataCol="1"/>
  <pivotFields count="17">
    <pivotField showAll="0"/>
    <pivotField showAll="0"/>
    <pivotField axis="axisCol" showAll="0">
      <items count="5">
        <item x="3"/>
        <item x="2"/>
        <item x="1"/>
        <item x="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6">
    <i>
      <x/>
    </i>
    <i i="1">
      <x v="1"/>
    </i>
    <i i="2">
      <x v="2"/>
    </i>
    <i i="3">
      <x v="3"/>
    </i>
    <i i="4">
      <x v="4"/>
    </i>
    <i i="5">
      <x v="5"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6">
    <dataField name="Count of Kenteken" fld="4" subtotal="count" baseField="0" baseItem="0"/>
    <dataField name="Sum of WA premie" fld="12" baseField="2" baseItem="0"/>
    <dataField name="Sum of casco premie vast" fld="13" baseField="2" baseItem="0"/>
    <dataField name="Sum of casco premie %" fld="14" baseField="2" baseItem="0"/>
    <dataField name="Sum of Totaal" fld="15" baseField="2" baseItem="0"/>
    <dataField name="Sum of POI premie" fld="16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5069-E903-4EB3-A0B1-20A7CC758F58}">
  <sheetPr codeName="Sheet1"/>
  <dimension ref="A1:M22"/>
  <sheetViews>
    <sheetView tabSelected="1" workbookViewId="0"/>
  </sheetViews>
  <sheetFormatPr defaultRowHeight="13.2" x14ac:dyDescent="0.25"/>
  <cols>
    <col min="1" max="1" width="20.33203125" customWidth="1"/>
    <col min="2" max="2" width="9.33203125" bestFit="1" customWidth="1"/>
    <col min="8" max="8" width="22.88671875" bestFit="1" customWidth="1"/>
    <col min="9" max="9" width="17" bestFit="1" customWidth="1"/>
    <col min="10" max="10" width="10.5546875" bestFit="1" customWidth="1"/>
    <col min="11" max="11" width="13.6640625" bestFit="1" customWidth="1"/>
    <col min="12" max="12" width="10.88671875" bestFit="1" customWidth="1"/>
    <col min="13" max="13" width="11.6640625" bestFit="1" customWidth="1"/>
    <col min="14" max="14" width="4.44140625" customWidth="1"/>
    <col min="15" max="30" width="25.33203125" bestFit="1" customWidth="1"/>
    <col min="31" max="31" width="22.5546875" bestFit="1" customWidth="1"/>
    <col min="32" max="32" width="23.88671875" bestFit="1" customWidth="1"/>
    <col min="33" max="33" width="30.33203125" bestFit="1" customWidth="1"/>
    <col min="34" max="34" width="28.33203125" bestFit="1" customWidth="1"/>
    <col min="35" max="35" width="19.5546875" bestFit="1" customWidth="1"/>
    <col min="36" max="36" width="23.88671875" bestFit="1" customWidth="1"/>
  </cols>
  <sheetData>
    <row r="1" spans="1:13" x14ac:dyDescent="0.25">
      <c r="B1" s="3" t="s">
        <v>78</v>
      </c>
      <c r="C1" s="3" t="s">
        <v>189</v>
      </c>
      <c r="D1" s="4" t="s">
        <v>190</v>
      </c>
      <c r="E1" t="s">
        <v>80</v>
      </c>
      <c r="I1" s="6" t="s">
        <v>176</v>
      </c>
    </row>
    <row r="2" spans="1:13" x14ac:dyDescent="0.25">
      <c r="A2" t="s">
        <v>181</v>
      </c>
      <c r="B2" s="8">
        <v>100</v>
      </c>
      <c r="C2" s="8">
        <v>50</v>
      </c>
      <c r="D2" s="9">
        <v>8.0000000000000002E-3</v>
      </c>
      <c r="E2" s="8">
        <v>50</v>
      </c>
      <c r="H2" s="6" t="s">
        <v>178</v>
      </c>
      <c r="I2" t="s">
        <v>96</v>
      </c>
      <c r="J2" t="s">
        <v>11</v>
      </c>
      <c r="K2" t="s">
        <v>20</v>
      </c>
      <c r="L2" t="s">
        <v>7</v>
      </c>
      <c r="M2" t="s">
        <v>177</v>
      </c>
    </row>
    <row r="3" spans="1:13" x14ac:dyDescent="0.25">
      <c r="A3" t="s">
        <v>180</v>
      </c>
      <c r="B3" s="8">
        <v>50</v>
      </c>
      <c r="C3" s="8">
        <v>50</v>
      </c>
      <c r="D3" s="9">
        <v>5.0000000000000001E-3</v>
      </c>
      <c r="E3" s="8">
        <v>50</v>
      </c>
      <c r="H3" s="1" t="s">
        <v>191</v>
      </c>
      <c r="I3" s="7">
        <v>1</v>
      </c>
      <c r="J3" s="7">
        <v>34</v>
      </c>
      <c r="K3" s="7">
        <v>9</v>
      </c>
      <c r="L3" s="7">
        <v>14</v>
      </c>
      <c r="M3" s="7">
        <v>58</v>
      </c>
    </row>
    <row r="4" spans="1:13" x14ac:dyDescent="0.25">
      <c r="A4" t="s">
        <v>179</v>
      </c>
      <c r="B4" s="8">
        <v>50</v>
      </c>
      <c r="C4" s="8">
        <v>50</v>
      </c>
      <c r="D4" s="9">
        <v>5.0000000000000001E-3</v>
      </c>
      <c r="E4" s="8">
        <v>50</v>
      </c>
      <c r="H4" s="1" t="s">
        <v>192</v>
      </c>
      <c r="I4" s="7"/>
      <c r="J4" s="7">
        <v>1700</v>
      </c>
      <c r="K4" s="7">
        <v>900</v>
      </c>
      <c r="L4" s="7">
        <v>700</v>
      </c>
      <c r="M4" s="7">
        <v>3300</v>
      </c>
    </row>
    <row r="5" spans="1:13" x14ac:dyDescent="0.25">
      <c r="A5" s="2" t="s">
        <v>193</v>
      </c>
      <c r="B5" s="8">
        <v>0</v>
      </c>
      <c r="C5" s="8">
        <v>50</v>
      </c>
      <c r="D5" s="9">
        <v>5.0000000000000001E-3</v>
      </c>
      <c r="E5" s="8">
        <v>50</v>
      </c>
      <c r="H5" s="1" t="s">
        <v>194</v>
      </c>
      <c r="I5" s="7">
        <v>50</v>
      </c>
      <c r="J5" s="7">
        <v>1700</v>
      </c>
      <c r="K5" s="7">
        <v>450</v>
      </c>
      <c r="L5" s="7">
        <v>100</v>
      </c>
      <c r="M5" s="7">
        <v>2300</v>
      </c>
    </row>
    <row r="6" spans="1:13" x14ac:dyDescent="0.25">
      <c r="B6" s="3"/>
      <c r="C6" s="3"/>
      <c r="D6" s="4"/>
      <c r="H6" s="1" t="s">
        <v>195</v>
      </c>
      <c r="I6" s="7">
        <v>33.340000000000003</v>
      </c>
      <c r="J6" s="7">
        <v>6185.0249999999996</v>
      </c>
      <c r="K6" s="7">
        <v>1245.76</v>
      </c>
      <c r="L6" s="7">
        <v>11519.115</v>
      </c>
      <c r="M6" s="7">
        <v>18983.239999999994</v>
      </c>
    </row>
    <row r="7" spans="1:13" x14ac:dyDescent="0.25">
      <c r="B7" s="3"/>
      <c r="C7" s="3"/>
      <c r="D7" s="4"/>
      <c r="H7" s="1" t="s">
        <v>196</v>
      </c>
      <c r="I7" s="7"/>
      <c r="J7" s="7">
        <v>9585.0250000000015</v>
      </c>
      <c r="K7" s="7">
        <v>2595.7600000000002</v>
      </c>
      <c r="L7" s="7">
        <v>12319.115000000002</v>
      </c>
      <c r="M7" s="7">
        <v>24499.9</v>
      </c>
    </row>
    <row r="8" spans="1:13" x14ac:dyDescent="0.25">
      <c r="B8" s="3"/>
      <c r="C8" s="3"/>
      <c r="D8" s="4"/>
      <c r="H8" s="1" t="s">
        <v>204</v>
      </c>
      <c r="I8" s="7"/>
      <c r="J8" s="7">
        <v>1700</v>
      </c>
      <c r="K8" s="7">
        <v>450</v>
      </c>
      <c r="L8" s="7">
        <v>700</v>
      </c>
      <c r="M8" s="7">
        <v>2850</v>
      </c>
    </row>
    <row r="9" spans="1:13" x14ac:dyDescent="0.25">
      <c r="B9" s="3"/>
      <c r="C9" s="3"/>
      <c r="D9" s="4"/>
    </row>
    <row r="10" spans="1:13" x14ac:dyDescent="0.25">
      <c r="B10" s="3"/>
      <c r="C10" s="3"/>
      <c r="D10" s="4"/>
    </row>
    <row r="11" spans="1:13" x14ac:dyDescent="0.25">
      <c r="B11" s="3"/>
      <c r="C11" s="3"/>
      <c r="D11" s="4"/>
    </row>
    <row r="12" spans="1:13" x14ac:dyDescent="0.25">
      <c r="B12" s="3"/>
      <c r="C12" s="3"/>
      <c r="D12" s="4"/>
    </row>
    <row r="13" spans="1:13" x14ac:dyDescent="0.25">
      <c r="A13" s="2" t="s">
        <v>197</v>
      </c>
      <c r="B13" s="3"/>
      <c r="C13" s="3"/>
      <c r="D13" s="4"/>
    </row>
    <row r="14" spans="1:13" x14ac:dyDescent="0.25">
      <c r="B14" s="3"/>
      <c r="C14" s="3"/>
      <c r="D14" s="4"/>
    </row>
    <row r="15" spans="1:13" x14ac:dyDescent="0.25">
      <c r="A15" s="2" t="s">
        <v>198</v>
      </c>
      <c r="B15" s="3"/>
      <c r="C15" s="3"/>
      <c r="D15" s="4"/>
    </row>
    <row r="16" spans="1:13" x14ac:dyDescent="0.25">
      <c r="A16" s="2" t="s">
        <v>199</v>
      </c>
      <c r="B16" s="3"/>
      <c r="C16" s="3"/>
      <c r="D16" s="4"/>
    </row>
    <row r="17" spans="1:4" x14ac:dyDescent="0.25">
      <c r="A17" s="2" t="s">
        <v>200</v>
      </c>
      <c r="B17" s="3"/>
      <c r="C17" s="3"/>
      <c r="D17" s="4"/>
    </row>
    <row r="18" spans="1:4" x14ac:dyDescent="0.25">
      <c r="A18" s="5" t="s">
        <v>201</v>
      </c>
      <c r="B18" s="3"/>
      <c r="C18" s="3"/>
      <c r="D18" s="4"/>
    </row>
    <row r="19" spans="1:4" x14ac:dyDescent="0.25">
      <c r="B19" s="3"/>
      <c r="C19" s="3"/>
      <c r="D19" s="4"/>
    </row>
    <row r="20" spans="1:4" x14ac:dyDescent="0.25">
      <c r="A20" s="5" t="s">
        <v>202</v>
      </c>
      <c r="B20" s="3"/>
      <c r="C20" s="3"/>
      <c r="D20" s="4"/>
    </row>
    <row r="21" spans="1:4" x14ac:dyDescent="0.25">
      <c r="B21" s="3"/>
      <c r="C21" s="3"/>
      <c r="D21" s="4"/>
    </row>
    <row r="22" spans="1:4" x14ac:dyDescent="0.25">
      <c r="A22" s="5" t="s">
        <v>175</v>
      </c>
      <c r="B22" s="3"/>
      <c r="C22" s="3"/>
      <c r="D22" s="4"/>
    </row>
  </sheetData>
  <sheetProtection algorithmName="SHA-512" hashValue="RM3WKsQI+6DFLiPs/Judm73nw0ZgJdvlfzqRcBiWk9vtfNwvGmSsBqOrkmBLMDso2Sffj/radApUKpuPQSdMhQ==" saltValue="t+d6pEN5RIm0F8oJu1rSNg==" spinCount="100000" sheet="1" objects="1" scenarios="1"/>
  <pageMargins left="0.7" right="0.7" top="0.75" bottom="0.75" header="0.3" footer="0.3"/>
  <pageSetup paperSize="9" orientation="portrait" r:id="rId2"/>
  <drawing r:id="rId3"/>
  <legacyDrawing r:id="rId4"/>
  <controls>
    <mc:AlternateContent xmlns:mc="http://schemas.openxmlformats.org/markup-compatibility/2006">
      <mc:Choice Requires="x14">
        <control shapeId="1025" r:id="rId5" name="CommandButton1">
          <controlPr locked="0" defaultSize="0" autoLine="0" r:id="rId6">
            <anchor moveWithCells="1">
              <from>
                <xdr:col>14</xdr:col>
                <xdr:colOff>190500</xdr:colOff>
                <xdr:row>2</xdr:row>
                <xdr:rowOff>152400</xdr:rowOff>
              </from>
              <to>
                <xdr:col>14</xdr:col>
                <xdr:colOff>1524000</xdr:colOff>
                <xdr:row>6</xdr:row>
                <xdr:rowOff>0</xdr:rowOff>
              </to>
            </anchor>
          </controlPr>
        </control>
      </mc:Choice>
      <mc:Fallback>
        <control shapeId="1025" r:id="rId5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A0157-F76B-464E-973A-4E2F26A6655D}">
  <sheetPr codeName="Sheet3"/>
  <dimension ref="A1:Q62"/>
  <sheetViews>
    <sheetView workbookViewId="0">
      <selection activeCell="O59" sqref="O59"/>
    </sheetView>
  </sheetViews>
  <sheetFormatPr defaultRowHeight="13.2" x14ac:dyDescent="0.25"/>
  <cols>
    <col min="1" max="1" width="34" bestFit="1" customWidth="1"/>
    <col min="2" max="2" width="9.5546875" bestFit="1" customWidth="1"/>
    <col min="3" max="3" width="13.6640625" bestFit="1" customWidth="1"/>
    <col min="4" max="4" width="41.6640625" bestFit="1" customWidth="1"/>
    <col min="6" max="6" width="15.33203125" bestFit="1" customWidth="1"/>
    <col min="7" max="7" width="7.6640625" bestFit="1" customWidth="1"/>
    <col min="8" max="8" width="9" bestFit="1" customWidth="1"/>
    <col min="9" max="9" width="8.5546875" bestFit="1" customWidth="1"/>
    <col min="10" max="10" width="8" customWidth="1"/>
    <col min="11" max="11" width="5.6640625" bestFit="1" customWidth="1"/>
    <col min="12" max="12" width="4.109375" bestFit="1" customWidth="1"/>
    <col min="13" max="13" width="10.33203125" bestFit="1" customWidth="1"/>
    <col min="14" max="14" width="15.6640625" bestFit="1" customWidth="1"/>
    <col min="15" max="15" width="14.33203125" bestFit="1" customWidth="1"/>
    <col min="16" max="16" width="10.6640625" bestFit="1" customWidth="1"/>
  </cols>
  <sheetData>
    <row r="1" spans="1:17" x14ac:dyDescent="0.25">
      <c r="A1" t="s">
        <v>3</v>
      </c>
      <c r="B1" t="s">
        <v>74</v>
      </c>
      <c r="C1" t="s">
        <v>0</v>
      </c>
      <c r="D1" t="s">
        <v>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182</v>
      </c>
      <c r="N1" t="s">
        <v>183</v>
      </c>
      <c r="O1" t="s">
        <v>184</v>
      </c>
      <c r="P1" s="2" t="s">
        <v>185</v>
      </c>
      <c r="Q1" s="2" t="s">
        <v>203</v>
      </c>
    </row>
    <row r="2" spans="1:17" x14ac:dyDescent="0.25">
      <c r="A2" t="s">
        <v>9</v>
      </c>
      <c r="B2" t="s">
        <v>28</v>
      </c>
      <c r="C2" t="s">
        <v>7</v>
      </c>
      <c r="D2" t="s">
        <v>129</v>
      </c>
      <c r="E2" t="s">
        <v>29</v>
      </c>
      <c r="F2">
        <v>50000</v>
      </c>
      <c r="G2">
        <v>11990</v>
      </c>
      <c r="H2">
        <v>4289</v>
      </c>
      <c r="I2">
        <v>2013</v>
      </c>
      <c r="J2" t="s">
        <v>174</v>
      </c>
      <c r="K2" t="s">
        <v>174</v>
      </c>
      <c r="L2" s="2" t="s">
        <v>174</v>
      </c>
      <c r="M2" s="3">
        <f>prijzenblad!$B$4</f>
        <v>50</v>
      </c>
      <c r="N2" s="3">
        <f>prijzenblad!C4</f>
        <v>50</v>
      </c>
      <c r="O2" s="3">
        <f>F2*prijzenblad!$D$4</f>
        <v>250</v>
      </c>
      <c r="P2" s="3">
        <f>SUM(M2:O2)</f>
        <v>350</v>
      </c>
      <c r="Q2" s="3">
        <f>prijzenblad!$E$4</f>
        <v>50</v>
      </c>
    </row>
    <row r="3" spans="1:17" x14ac:dyDescent="0.25">
      <c r="A3" t="s">
        <v>9</v>
      </c>
      <c r="B3" t="s">
        <v>13</v>
      </c>
      <c r="C3" t="s">
        <v>7</v>
      </c>
      <c r="D3" t="s">
        <v>129</v>
      </c>
      <c r="E3" t="s">
        <v>14</v>
      </c>
      <c r="F3">
        <v>50000</v>
      </c>
      <c r="G3">
        <v>11990</v>
      </c>
      <c r="H3">
        <v>4253</v>
      </c>
      <c r="I3">
        <v>2013</v>
      </c>
      <c r="J3" t="s">
        <v>174</v>
      </c>
      <c r="K3" t="s">
        <v>174</v>
      </c>
      <c r="L3" s="2" t="s">
        <v>174</v>
      </c>
      <c r="M3" s="3">
        <f>prijzenblad!$B$4</f>
        <v>50</v>
      </c>
      <c r="N3" s="3">
        <f>prijzenblad!C5</f>
        <v>50</v>
      </c>
      <c r="O3" s="3">
        <f>F3*prijzenblad!$D$4</f>
        <v>250</v>
      </c>
      <c r="P3" s="3">
        <f t="shared" ref="P3:P16" si="0">SUM(M3:O3)</f>
        <v>350</v>
      </c>
      <c r="Q3" s="3">
        <f>prijzenblad!$E$4</f>
        <v>50</v>
      </c>
    </row>
    <row r="4" spans="1:17" x14ac:dyDescent="0.25">
      <c r="A4" t="s">
        <v>186</v>
      </c>
      <c r="B4" t="s">
        <v>100</v>
      </c>
      <c r="C4" t="s">
        <v>7</v>
      </c>
      <c r="D4" t="s">
        <v>101</v>
      </c>
      <c r="E4" s="2" t="s">
        <v>102</v>
      </c>
      <c r="F4">
        <v>0</v>
      </c>
      <c r="G4">
        <v>17500</v>
      </c>
      <c r="H4">
        <v>7837</v>
      </c>
      <c r="I4">
        <v>1987</v>
      </c>
      <c r="J4" s="2" t="s">
        <v>174</v>
      </c>
      <c r="K4" s="2" t="s">
        <v>175</v>
      </c>
      <c r="L4" s="2" t="s">
        <v>174</v>
      </c>
      <c r="M4" s="3">
        <f>prijzenblad!$B$4</f>
        <v>50</v>
      </c>
      <c r="N4" s="3">
        <f>prijzenblad!C6</f>
        <v>0</v>
      </c>
      <c r="O4" s="3">
        <f>F4*prijzenblad!$D$4</f>
        <v>0</v>
      </c>
      <c r="P4" s="3">
        <f t="shared" si="0"/>
        <v>50</v>
      </c>
      <c r="Q4" s="3">
        <f>prijzenblad!$E$4</f>
        <v>50</v>
      </c>
    </row>
    <row r="5" spans="1:17" x14ac:dyDescent="0.25">
      <c r="A5" t="s">
        <v>5</v>
      </c>
      <c r="B5" t="s">
        <v>6</v>
      </c>
      <c r="C5" t="s">
        <v>7</v>
      </c>
      <c r="D5" t="s">
        <v>91</v>
      </c>
      <c r="E5" t="s">
        <v>8</v>
      </c>
      <c r="F5">
        <v>170000</v>
      </c>
      <c r="G5">
        <v>27000</v>
      </c>
      <c r="H5">
        <v>798</v>
      </c>
      <c r="I5">
        <v>2015</v>
      </c>
      <c r="J5" t="s">
        <v>174</v>
      </c>
      <c r="K5" t="s">
        <v>174</v>
      </c>
      <c r="L5" s="2" t="s">
        <v>174</v>
      </c>
      <c r="M5" s="3">
        <f>prijzenblad!$B$4</f>
        <v>50</v>
      </c>
      <c r="N5" s="3">
        <f>prijzenblad!C7</f>
        <v>0</v>
      </c>
      <c r="O5" s="3">
        <f>F5*prijzenblad!$D$4</f>
        <v>850</v>
      </c>
      <c r="P5" s="3">
        <f t="shared" si="0"/>
        <v>900</v>
      </c>
      <c r="Q5" s="3">
        <f>prijzenblad!$E$4</f>
        <v>50</v>
      </c>
    </row>
    <row r="6" spans="1:17" x14ac:dyDescent="0.25">
      <c r="A6" t="s">
        <v>5</v>
      </c>
      <c r="B6" t="s">
        <v>32</v>
      </c>
      <c r="C6" t="s">
        <v>7</v>
      </c>
      <c r="D6" t="s">
        <v>92</v>
      </c>
      <c r="E6" t="s">
        <v>33</v>
      </c>
      <c r="F6">
        <v>193908</v>
      </c>
      <c r="G6">
        <v>27000</v>
      </c>
      <c r="H6">
        <v>6006</v>
      </c>
      <c r="I6">
        <v>2013</v>
      </c>
      <c r="J6" t="s">
        <v>174</v>
      </c>
      <c r="K6" t="s">
        <v>174</v>
      </c>
      <c r="L6" s="2" t="s">
        <v>174</v>
      </c>
      <c r="M6" s="3">
        <f>prijzenblad!$B$4</f>
        <v>50</v>
      </c>
      <c r="N6" s="3">
        <f>prijzenblad!C8</f>
        <v>0</v>
      </c>
      <c r="O6" s="3">
        <f>F6*prijzenblad!$D$4</f>
        <v>969.54</v>
      </c>
      <c r="P6" s="3">
        <f t="shared" si="0"/>
        <v>1019.54</v>
      </c>
      <c r="Q6" s="3">
        <f>prijzenblad!$E$4</f>
        <v>50</v>
      </c>
    </row>
    <row r="7" spans="1:17" x14ac:dyDescent="0.25">
      <c r="A7" t="s">
        <v>5</v>
      </c>
      <c r="B7" t="s">
        <v>17</v>
      </c>
      <c r="C7" t="s">
        <v>7</v>
      </c>
      <c r="D7" t="s">
        <v>93</v>
      </c>
      <c r="E7" t="s">
        <v>18</v>
      </c>
      <c r="F7">
        <v>175795</v>
      </c>
      <c r="G7">
        <v>28000</v>
      </c>
      <c r="H7">
        <v>7990</v>
      </c>
      <c r="I7">
        <v>2012</v>
      </c>
      <c r="J7" t="s">
        <v>174</v>
      </c>
      <c r="K7" t="s">
        <v>174</v>
      </c>
      <c r="L7" s="2" t="s">
        <v>174</v>
      </c>
      <c r="M7" s="3">
        <f>prijzenblad!$B$4</f>
        <v>50</v>
      </c>
      <c r="N7" s="3">
        <f>prijzenblad!C9</f>
        <v>0</v>
      </c>
      <c r="O7" s="3">
        <f>F7*prijzenblad!$D$4</f>
        <v>878.97500000000002</v>
      </c>
      <c r="P7" s="3">
        <f t="shared" si="0"/>
        <v>928.97500000000002</v>
      </c>
      <c r="Q7" s="3">
        <f>prijzenblad!$E$4</f>
        <v>50</v>
      </c>
    </row>
    <row r="8" spans="1:17" x14ac:dyDescent="0.25">
      <c r="A8" t="s">
        <v>5</v>
      </c>
      <c r="B8" t="s">
        <v>34</v>
      </c>
      <c r="C8" t="s">
        <v>7</v>
      </c>
      <c r="D8" t="s">
        <v>94</v>
      </c>
      <c r="E8" t="s">
        <v>35</v>
      </c>
      <c r="F8">
        <v>191460</v>
      </c>
      <c r="G8">
        <v>27000</v>
      </c>
      <c r="H8">
        <v>2192</v>
      </c>
      <c r="I8">
        <v>2011</v>
      </c>
      <c r="J8" t="s">
        <v>174</v>
      </c>
      <c r="K8" t="s">
        <v>174</v>
      </c>
      <c r="L8" s="2" t="s">
        <v>174</v>
      </c>
      <c r="M8" s="3">
        <f>prijzenblad!$B$4</f>
        <v>50</v>
      </c>
      <c r="N8" s="3">
        <f>prijzenblad!C10</f>
        <v>0</v>
      </c>
      <c r="O8" s="3">
        <f>F8*prijzenblad!$D$4</f>
        <v>957.30000000000007</v>
      </c>
      <c r="P8" s="3">
        <f t="shared" si="0"/>
        <v>1007.3000000000001</v>
      </c>
      <c r="Q8" s="3">
        <f>prijzenblad!$E$4</f>
        <v>50</v>
      </c>
    </row>
    <row r="9" spans="1:17" x14ac:dyDescent="0.25">
      <c r="A9" t="s">
        <v>5</v>
      </c>
      <c r="B9" t="s">
        <v>36</v>
      </c>
      <c r="C9" t="s">
        <v>7</v>
      </c>
      <c r="D9" t="s">
        <v>95</v>
      </c>
      <c r="E9" t="s">
        <v>37</v>
      </c>
      <c r="F9">
        <v>214000</v>
      </c>
      <c r="G9">
        <v>26100</v>
      </c>
      <c r="H9">
        <v>5524</v>
      </c>
      <c r="I9">
        <v>2009</v>
      </c>
      <c r="J9" t="s">
        <v>174</v>
      </c>
      <c r="K9" t="s">
        <v>174</v>
      </c>
      <c r="L9" s="2" t="s">
        <v>174</v>
      </c>
      <c r="M9" s="3">
        <f>prijzenblad!$B$4</f>
        <v>50</v>
      </c>
      <c r="N9" s="3">
        <f>prijzenblad!C11</f>
        <v>0</v>
      </c>
      <c r="O9" s="3">
        <f>F9*prijzenblad!$D$4</f>
        <v>1070</v>
      </c>
      <c r="P9" s="3">
        <f t="shared" si="0"/>
        <v>1120</v>
      </c>
      <c r="Q9" s="3">
        <f>prijzenblad!$E$4</f>
        <v>50</v>
      </c>
    </row>
    <row r="10" spans="1:17" x14ac:dyDescent="0.25">
      <c r="A10" t="s">
        <v>5</v>
      </c>
      <c r="B10" t="s">
        <v>56</v>
      </c>
      <c r="C10" t="s">
        <v>7</v>
      </c>
      <c r="D10" t="s">
        <v>106</v>
      </c>
      <c r="E10" t="s">
        <v>57</v>
      </c>
      <c r="F10">
        <v>245000</v>
      </c>
      <c r="G10">
        <v>36000</v>
      </c>
      <c r="H10">
        <v>6323</v>
      </c>
      <c r="I10">
        <v>2021</v>
      </c>
      <c r="J10" t="s">
        <v>174</v>
      </c>
      <c r="K10" t="s">
        <v>174</v>
      </c>
      <c r="L10" s="2" t="s">
        <v>174</v>
      </c>
      <c r="M10" s="3">
        <f>prijzenblad!$B$4</f>
        <v>50</v>
      </c>
      <c r="N10" s="3">
        <f>prijzenblad!C12</f>
        <v>0</v>
      </c>
      <c r="O10" s="3">
        <f>F10*prijzenblad!$D$4</f>
        <v>1225</v>
      </c>
      <c r="P10" s="3">
        <f t="shared" si="0"/>
        <v>1275</v>
      </c>
      <c r="Q10" s="3">
        <f>prijzenblad!$E$4</f>
        <v>50</v>
      </c>
    </row>
    <row r="11" spans="1:17" x14ac:dyDescent="0.25">
      <c r="A11" t="s">
        <v>5</v>
      </c>
      <c r="B11" t="s">
        <v>70</v>
      </c>
      <c r="C11" t="s">
        <v>7</v>
      </c>
      <c r="D11" t="s">
        <v>86</v>
      </c>
      <c r="E11" t="s">
        <v>71</v>
      </c>
      <c r="F11">
        <v>95000</v>
      </c>
      <c r="G11">
        <v>50000</v>
      </c>
      <c r="H11">
        <v>4673</v>
      </c>
      <c r="I11">
        <v>2015</v>
      </c>
      <c r="J11" t="s">
        <v>174</v>
      </c>
      <c r="K11" t="s">
        <v>174</v>
      </c>
      <c r="L11" s="2" t="s">
        <v>174</v>
      </c>
      <c r="M11" s="3">
        <f>prijzenblad!$B$4</f>
        <v>50</v>
      </c>
      <c r="N11" s="3">
        <f>prijzenblad!C13</f>
        <v>0</v>
      </c>
      <c r="O11" s="3">
        <f>F11*prijzenblad!$D$4</f>
        <v>475</v>
      </c>
      <c r="P11" s="3">
        <f t="shared" si="0"/>
        <v>525</v>
      </c>
      <c r="Q11" s="3">
        <f>prijzenblad!$E$4</f>
        <v>50</v>
      </c>
    </row>
    <row r="12" spans="1:17" x14ac:dyDescent="0.25">
      <c r="A12" t="s">
        <v>5</v>
      </c>
      <c r="B12" t="s">
        <v>107</v>
      </c>
      <c r="C12" t="s">
        <v>7</v>
      </c>
      <c r="D12" t="s">
        <v>108</v>
      </c>
      <c r="E12" t="s">
        <v>109</v>
      </c>
      <c r="F12">
        <v>254390</v>
      </c>
      <c r="G12">
        <v>27000</v>
      </c>
      <c r="H12">
        <v>8367</v>
      </c>
      <c r="I12">
        <v>2021</v>
      </c>
      <c r="J12" t="s">
        <v>174</v>
      </c>
      <c r="K12" t="s">
        <v>174</v>
      </c>
      <c r="L12" s="2" t="s">
        <v>174</v>
      </c>
      <c r="M12" s="3">
        <f>prijzenblad!$B$4</f>
        <v>50</v>
      </c>
      <c r="N12" s="3">
        <f>prijzenblad!C14</f>
        <v>0</v>
      </c>
      <c r="O12" s="3">
        <f>F12*prijzenblad!$D$4</f>
        <v>1271.95</v>
      </c>
      <c r="P12" s="3">
        <f t="shared" si="0"/>
        <v>1321.95</v>
      </c>
      <c r="Q12" s="3">
        <f>prijzenblad!$E$4</f>
        <v>50</v>
      </c>
    </row>
    <row r="13" spans="1:17" x14ac:dyDescent="0.25">
      <c r="A13" t="s">
        <v>5</v>
      </c>
      <c r="B13" t="s">
        <v>49</v>
      </c>
      <c r="C13" t="s">
        <v>7</v>
      </c>
      <c r="D13" t="s">
        <v>110</v>
      </c>
      <c r="E13" t="s">
        <v>48</v>
      </c>
      <c r="F13">
        <v>214815</v>
      </c>
      <c r="G13">
        <v>27000</v>
      </c>
      <c r="H13">
        <v>6397</v>
      </c>
      <c r="I13">
        <v>2019</v>
      </c>
      <c r="J13" t="s">
        <v>174</v>
      </c>
      <c r="K13" t="s">
        <v>174</v>
      </c>
      <c r="L13" s="2" t="s">
        <v>174</v>
      </c>
      <c r="M13" s="3">
        <f>prijzenblad!$B$4</f>
        <v>50</v>
      </c>
      <c r="N13" s="3">
        <f>prijzenblad!C15</f>
        <v>0</v>
      </c>
      <c r="O13" s="3">
        <f>F13*prijzenblad!$D$4</f>
        <v>1074.075</v>
      </c>
      <c r="P13" s="3">
        <f t="shared" si="0"/>
        <v>1124.075</v>
      </c>
      <c r="Q13" s="3">
        <f>prijzenblad!$E$4</f>
        <v>50</v>
      </c>
    </row>
    <row r="14" spans="1:17" x14ac:dyDescent="0.25">
      <c r="A14" t="s">
        <v>5</v>
      </c>
      <c r="B14" t="s">
        <v>44</v>
      </c>
      <c r="C14" t="s">
        <v>7</v>
      </c>
      <c r="D14" t="s">
        <v>118</v>
      </c>
      <c r="E14" t="s">
        <v>45</v>
      </c>
      <c r="F14">
        <v>248595</v>
      </c>
      <c r="G14">
        <v>36000</v>
      </c>
      <c r="H14">
        <v>3881</v>
      </c>
      <c r="I14">
        <v>2016</v>
      </c>
      <c r="J14" t="s">
        <v>174</v>
      </c>
      <c r="K14" t="s">
        <v>174</v>
      </c>
      <c r="L14" s="2" t="s">
        <v>174</v>
      </c>
      <c r="M14" s="3">
        <f>prijzenblad!$B$4</f>
        <v>50</v>
      </c>
      <c r="N14" s="3">
        <f>prijzenblad!C16</f>
        <v>0</v>
      </c>
      <c r="O14" s="3">
        <f>F14*prijzenblad!$D$4</f>
        <v>1242.9750000000001</v>
      </c>
      <c r="P14" s="3">
        <f t="shared" si="0"/>
        <v>1292.9750000000001</v>
      </c>
      <c r="Q14" s="3">
        <f>prijzenblad!$E$4</f>
        <v>50</v>
      </c>
    </row>
    <row r="15" spans="1:17" x14ac:dyDescent="0.25">
      <c r="A15" t="s">
        <v>5</v>
      </c>
      <c r="B15" t="s">
        <v>68</v>
      </c>
      <c r="C15" t="s">
        <v>7</v>
      </c>
      <c r="D15" t="s">
        <v>128</v>
      </c>
      <c r="E15" t="s">
        <v>69</v>
      </c>
      <c r="F15">
        <v>200860</v>
      </c>
      <c r="G15">
        <v>28000</v>
      </c>
      <c r="H15">
        <v>4374</v>
      </c>
      <c r="I15">
        <v>2014</v>
      </c>
      <c r="J15" t="s">
        <v>174</v>
      </c>
      <c r="K15" t="s">
        <v>174</v>
      </c>
      <c r="L15" s="2" t="s">
        <v>174</v>
      </c>
      <c r="M15" s="3">
        <f>prijzenblad!$B$4</f>
        <v>50</v>
      </c>
      <c r="N15" s="3">
        <f>prijzenblad!C17</f>
        <v>0</v>
      </c>
      <c r="O15" s="3">
        <f>F15*prijzenblad!$D$4</f>
        <v>1004.3000000000001</v>
      </c>
      <c r="P15" s="3">
        <f t="shared" si="0"/>
        <v>1054.3000000000002</v>
      </c>
      <c r="Q15" s="3">
        <f>prijzenblad!$E$4</f>
        <v>50</v>
      </c>
    </row>
    <row r="16" spans="1:17" x14ac:dyDescent="0.25">
      <c r="A16" t="s">
        <v>9</v>
      </c>
      <c r="B16" t="s">
        <v>19</v>
      </c>
      <c r="C16" t="s">
        <v>20</v>
      </c>
      <c r="D16" t="s">
        <v>122</v>
      </c>
      <c r="E16" t="s">
        <v>21</v>
      </c>
      <c r="F16">
        <v>13000</v>
      </c>
      <c r="G16">
        <v>815</v>
      </c>
      <c r="H16">
        <v>2242</v>
      </c>
      <c r="I16">
        <v>2014</v>
      </c>
      <c r="J16" t="s">
        <v>174</v>
      </c>
      <c r="K16" t="s">
        <v>174</v>
      </c>
      <c r="L16" s="2" t="s">
        <v>174</v>
      </c>
      <c r="M16" s="3">
        <f>prijzenblad!$B$2</f>
        <v>100</v>
      </c>
      <c r="N16" s="3">
        <f>prijzenblad!$C$2</f>
        <v>50</v>
      </c>
      <c r="O16" s="3">
        <f>F16*prijzenblad!$D$2</f>
        <v>104</v>
      </c>
      <c r="P16" s="3">
        <f t="shared" si="0"/>
        <v>254</v>
      </c>
      <c r="Q16" s="3">
        <f>prijzenblad!$E$2</f>
        <v>50</v>
      </c>
    </row>
    <row r="17" spans="1:17" x14ac:dyDescent="0.25">
      <c r="A17" t="s">
        <v>9</v>
      </c>
      <c r="B17" t="s">
        <v>123</v>
      </c>
      <c r="C17" t="s">
        <v>20</v>
      </c>
      <c r="D17" t="s">
        <v>122</v>
      </c>
      <c r="E17" t="s">
        <v>124</v>
      </c>
      <c r="F17">
        <v>13000</v>
      </c>
      <c r="G17">
        <v>815</v>
      </c>
      <c r="H17">
        <v>2239</v>
      </c>
      <c r="I17">
        <v>2014</v>
      </c>
      <c r="J17" t="s">
        <v>174</v>
      </c>
      <c r="K17" t="s">
        <v>174</v>
      </c>
      <c r="L17" s="2" t="s">
        <v>174</v>
      </c>
      <c r="M17" s="3">
        <f>prijzenblad!$B$2</f>
        <v>100</v>
      </c>
      <c r="N17" s="3">
        <f>prijzenblad!$C$2</f>
        <v>50</v>
      </c>
      <c r="O17" s="3">
        <f>F17*prijzenblad!$D$2</f>
        <v>104</v>
      </c>
      <c r="P17" s="3">
        <f t="shared" ref="P17:P25" si="1">SUM(M17:O17)</f>
        <v>254</v>
      </c>
      <c r="Q17" s="3">
        <f>prijzenblad!$E$2</f>
        <v>50</v>
      </c>
    </row>
    <row r="18" spans="1:17" x14ac:dyDescent="0.25">
      <c r="A18" t="s">
        <v>9</v>
      </c>
      <c r="B18" t="s">
        <v>125</v>
      </c>
      <c r="C18" t="s">
        <v>20</v>
      </c>
      <c r="D18" t="s">
        <v>122</v>
      </c>
      <c r="E18" t="s">
        <v>126</v>
      </c>
      <c r="F18">
        <v>13000</v>
      </c>
      <c r="G18">
        <v>815</v>
      </c>
      <c r="H18">
        <v>2646</v>
      </c>
      <c r="I18">
        <v>2014</v>
      </c>
      <c r="J18" t="s">
        <v>174</v>
      </c>
      <c r="K18" t="s">
        <v>174</v>
      </c>
      <c r="L18" s="2" t="s">
        <v>174</v>
      </c>
      <c r="M18" s="3">
        <f>prijzenblad!$B$2</f>
        <v>100</v>
      </c>
      <c r="N18" s="3">
        <f>prijzenblad!$C$2</f>
        <v>50</v>
      </c>
      <c r="O18" s="3">
        <f>F18*prijzenblad!$D$2</f>
        <v>104</v>
      </c>
      <c r="P18" s="3">
        <f t="shared" si="1"/>
        <v>254</v>
      </c>
      <c r="Q18" s="3">
        <f>prijzenblad!$E$2</f>
        <v>50</v>
      </c>
    </row>
    <row r="19" spans="1:17" x14ac:dyDescent="0.25">
      <c r="A19" t="s">
        <v>9</v>
      </c>
      <c r="B19" t="s">
        <v>50</v>
      </c>
      <c r="C19" t="s">
        <v>20</v>
      </c>
      <c r="D19" t="s">
        <v>134</v>
      </c>
      <c r="E19" t="s">
        <v>51</v>
      </c>
      <c r="F19">
        <v>10800</v>
      </c>
      <c r="G19">
        <v>780</v>
      </c>
      <c r="H19">
        <v>4230</v>
      </c>
      <c r="I19">
        <v>2012</v>
      </c>
      <c r="J19" t="s">
        <v>174</v>
      </c>
      <c r="K19" t="s">
        <v>174</v>
      </c>
      <c r="L19" s="2" t="s">
        <v>174</v>
      </c>
      <c r="M19" s="3">
        <f>prijzenblad!$B$2</f>
        <v>100</v>
      </c>
      <c r="N19" s="3">
        <f>prijzenblad!$C$2</f>
        <v>50</v>
      </c>
      <c r="O19" s="3">
        <f>F19*prijzenblad!$D$2</f>
        <v>86.4</v>
      </c>
      <c r="P19" s="3">
        <f t="shared" si="1"/>
        <v>236.4</v>
      </c>
      <c r="Q19" s="3">
        <f>prijzenblad!$E$2</f>
        <v>50</v>
      </c>
    </row>
    <row r="20" spans="1:17" x14ac:dyDescent="0.25">
      <c r="A20" t="s">
        <v>9</v>
      </c>
      <c r="B20" t="s">
        <v>135</v>
      </c>
      <c r="C20" t="s">
        <v>20</v>
      </c>
      <c r="D20" t="s">
        <v>134</v>
      </c>
      <c r="E20" t="s">
        <v>136</v>
      </c>
      <c r="F20">
        <v>10800</v>
      </c>
      <c r="G20">
        <v>780</v>
      </c>
      <c r="H20">
        <v>982</v>
      </c>
      <c r="I20">
        <v>2012</v>
      </c>
      <c r="J20" t="s">
        <v>174</v>
      </c>
      <c r="K20" t="s">
        <v>174</v>
      </c>
      <c r="L20" s="2" t="s">
        <v>174</v>
      </c>
      <c r="M20" s="3">
        <f>prijzenblad!$B$2</f>
        <v>100</v>
      </c>
      <c r="N20" s="3">
        <f>prijzenblad!$C$2</f>
        <v>50</v>
      </c>
      <c r="O20" s="3">
        <f>F20*prijzenblad!$D$2</f>
        <v>86.4</v>
      </c>
      <c r="P20" s="3">
        <f t="shared" si="1"/>
        <v>236.4</v>
      </c>
      <c r="Q20" s="3">
        <f>prijzenblad!$E$2</f>
        <v>50</v>
      </c>
    </row>
    <row r="21" spans="1:17" x14ac:dyDescent="0.25">
      <c r="A21" t="s">
        <v>9</v>
      </c>
      <c r="B21" t="s">
        <v>137</v>
      </c>
      <c r="C21" t="s">
        <v>20</v>
      </c>
      <c r="D21" t="s">
        <v>134</v>
      </c>
      <c r="E21" t="s">
        <v>138</v>
      </c>
      <c r="F21">
        <v>10800</v>
      </c>
      <c r="G21">
        <v>780</v>
      </c>
      <c r="H21">
        <v>1604</v>
      </c>
      <c r="I21">
        <v>2012</v>
      </c>
      <c r="J21" t="s">
        <v>174</v>
      </c>
      <c r="K21" t="s">
        <v>174</v>
      </c>
      <c r="L21" s="2" t="s">
        <v>174</v>
      </c>
      <c r="M21" s="3">
        <f>prijzenblad!$B$2</f>
        <v>100</v>
      </c>
      <c r="N21" s="3">
        <f>prijzenblad!$C$2</f>
        <v>50</v>
      </c>
      <c r="O21" s="3">
        <f>F21*prijzenblad!$D$2</f>
        <v>86.4</v>
      </c>
      <c r="P21" s="3">
        <f t="shared" si="1"/>
        <v>236.4</v>
      </c>
      <c r="Q21" s="3">
        <f>prijzenblad!$E$2</f>
        <v>50</v>
      </c>
    </row>
    <row r="22" spans="1:17" x14ac:dyDescent="0.25">
      <c r="A22" t="s">
        <v>9</v>
      </c>
      <c r="B22" t="s">
        <v>142</v>
      </c>
      <c r="C22" t="s">
        <v>20</v>
      </c>
      <c r="D22" t="s">
        <v>143</v>
      </c>
      <c r="E22" t="s">
        <v>144</v>
      </c>
      <c r="F22">
        <v>10800</v>
      </c>
      <c r="G22">
        <v>780</v>
      </c>
      <c r="H22">
        <v>7280</v>
      </c>
      <c r="I22">
        <v>2012</v>
      </c>
      <c r="J22" t="s">
        <v>174</v>
      </c>
      <c r="K22" t="s">
        <v>174</v>
      </c>
      <c r="L22" s="2" t="s">
        <v>174</v>
      </c>
      <c r="M22" s="3">
        <f>prijzenblad!$B$2</f>
        <v>100</v>
      </c>
      <c r="N22" s="3">
        <f>prijzenblad!$C$2</f>
        <v>50</v>
      </c>
      <c r="O22" s="3">
        <f>F22*prijzenblad!$D$2</f>
        <v>86.4</v>
      </c>
      <c r="P22" s="3">
        <f t="shared" si="1"/>
        <v>236.4</v>
      </c>
      <c r="Q22" s="3">
        <f>prijzenblad!$E$2</f>
        <v>50</v>
      </c>
    </row>
    <row r="23" spans="1:17" x14ac:dyDescent="0.25">
      <c r="A23" t="s">
        <v>187</v>
      </c>
      <c r="B23" t="s">
        <v>52</v>
      </c>
      <c r="C23" t="s">
        <v>20</v>
      </c>
      <c r="D23" t="s">
        <v>81</v>
      </c>
      <c r="E23" t="s">
        <v>53</v>
      </c>
      <c r="F23">
        <v>29045</v>
      </c>
      <c r="G23">
        <v>1390</v>
      </c>
      <c r="H23">
        <v>256</v>
      </c>
      <c r="I23">
        <v>2019</v>
      </c>
      <c r="J23" t="s">
        <v>174</v>
      </c>
      <c r="K23" t="s">
        <v>174</v>
      </c>
      <c r="L23" s="2" t="s">
        <v>174</v>
      </c>
      <c r="M23" s="3">
        <f>prijzenblad!$B$2</f>
        <v>100</v>
      </c>
      <c r="N23" s="3">
        <f>prijzenblad!$C$2</f>
        <v>50</v>
      </c>
      <c r="O23" s="3">
        <f>F23*prijzenblad!$D$2</f>
        <v>232.36</v>
      </c>
      <c r="P23" s="3">
        <f t="shared" si="1"/>
        <v>382.36</v>
      </c>
      <c r="Q23" s="3">
        <f>prijzenblad!$E$2</f>
        <v>50</v>
      </c>
    </row>
    <row r="24" spans="1:17" x14ac:dyDescent="0.25">
      <c r="A24" t="s">
        <v>187</v>
      </c>
      <c r="B24" t="s">
        <v>62</v>
      </c>
      <c r="C24" t="s">
        <v>20</v>
      </c>
      <c r="D24" t="s">
        <v>111</v>
      </c>
      <c r="E24" t="s">
        <v>63</v>
      </c>
      <c r="F24">
        <v>44475</v>
      </c>
      <c r="G24">
        <v>1712</v>
      </c>
      <c r="H24">
        <v>8578</v>
      </c>
      <c r="I24">
        <v>2019</v>
      </c>
      <c r="J24" s="2" t="s">
        <v>174</v>
      </c>
      <c r="K24" s="2" t="s">
        <v>174</v>
      </c>
      <c r="L24" s="2" t="s">
        <v>174</v>
      </c>
      <c r="M24" s="3">
        <f>prijzenblad!$B$2</f>
        <v>100</v>
      </c>
      <c r="N24" s="3">
        <f>prijzenblad!$C$2</f>
        <v>50</v>
      </c>
      <c r="O24" s="3">
        <f>F24*prijzenblad!$D$2</f>
        <v>355.8</v>
      </c>
      <c r="P24" s="3">
        <f t="shared" si="1"/>
        <v>505.8</v>
      </c>
      <c r="Q24" s="3">
        <f>prijzenblad!$E$2</f>
        <v>50</v>
      </c>
    </row>
    <row r="25" spans="1:17" x14ac:dyDescent="0.25">
      <c r="A25" t="s">
        <v>9</v>
      </c>
      <c r="B25" t="s">
        <v>97</v>
      </c>
      <c r="C25" t="s">
        <v>11</v>
      </c>
      <c r="D25" t="s">
        <v>98</v>
      </c>
      <c r="E25" t="s">
        <v>99</v>
      </c>
      <c r="F25">
        <v>20000</v>
      </c>
      <c r="G25">
        <v>3300</v>
      </c>
      <c r="H25">
        <v>2330</v>
      </c>
      <c r="I25">
        <v>2011</v>
      </c>
      <c r="J25" t="s">
        <v>174</v>
      </c>
      <c r="K25" t="s">
        <v>174</v>
      </c>
      <c r="L25" s="2" t="s">
        <v>174</v>
      </c>
      <c r="M25" s="3">
        <f>prijzenblad!$B$3</f>
        <v>50</v>
      </c>
      <c r="N25" s="3">
        <f>prijzenblad!$C$3</f>
        <v>50</v>
      </c>
      <c r="O25" s="3">
        <f>F25*prijzenblad!$D$3</f>
        <v>100</v>
      </c>
      <c r="P25" s="3">
        <f t="shared" si="1"/>
        <v>200</v>
      </c>
      <c r="Q25" s="3">
        <f>prijzenblad!$E$3</f>
        <v>50</v>
      </c>
    </row>
    <row r="26" spans="1:17" x14ac:dyDescent="0.25">
      <c r="A26" t="s">
        <v>9</v>
      </c>
      <c r="B26" t="s">
        <v>66</v>
      </c>
      <c r="C26" t="s">
        <v>11</v>
      </c>
      <c r="D26" t="s">
        <v>87</v>
      </c>
      <c r="E26" t="s">
        <v>67</v>
      </c>
      <c r="F26">
        <v>44000</v>
      </c>
      <c r="G26">
        <v>3000</v>
      </c>
      <c r="H26">
        <v>3898</v>
      </c>
      <c r="I26">
        <v>2015</v>
      </c>
      <c r="J26" t="s">
        <v>174</v>
      </c>
      <c r="K26" t="s">
        <v>174</v>
      </c>
      <c r="L26" s="2" t="s">
        <v>174</v>
      </c>
      <c r="M26" s="3">
        <f>prijzenblad!$B$3</f>
        <v>50</v>
      </c>
      <c r="N26" s="3">
        <f>prijzenblad!$C$3</f>
        <v>50</v>
      </c>
      <c r="O26" s="3">
        <f>F26*prijzenblad!$D$3</f>
        <v>220</v>
      </c>
      <c r="P26" s="3">
        <f t="shared" ref="P26:P58" si="2">SUM(M26:O26)</f>
        <v>320</v>
      </c>
      <c r="Q26" s="3">
        <f>prijzenblad!$E$3</f>
        <v>50</v>
      </c>
    </row>
    <row r="27" spans="1:17" x14ac:dyDescent="0.25">
      <c r="A27" t="s">
        <v>9</v>
      </c>
      <c r="B27" t="s">
        <v>88</v>
      </c>
      <c r="C27" t="s">
        <v>11</v>
      </c>
      <c r="D27" t="s">
        <v>89</v>
      </c>
      <c r="E27" t="s">
        <v>90</v>
      </c>
      <c r="F27">
        <v>44000</v>
      </c>
      <c r="G27">
        <v>3000</v>
      </c>
      <c r="H27">
        <v>4136</v>
      </c>
      <c r="I27">
        <v>2015</v>
      </c>
      <c r="J27" t="s">
        <v>174</v>
      </c>
      <c r="K27" t="s">
        <v>174</v>
      </c>
      <c r="L27" s="2" t="s">
        <v>174</v>
      </c>
      <c r="M27" s="3">
        <f>prijzenblad!$B$3</f>
        <v>50</v>
      </c>
      <c r="N27" s="3">
        <f>prijzenblad!$C$3</f>
        <v>50</v>
      </c>
      <c r="O27" s="3">
        <f>F27*prijzenblad!$D$3</f>
        <v>220</v>
      </c>
      <c r="P27" s="3">
        <f t="shared" si="2"/>
        <v>320</v>
      </c>
      <c r="Q27" s="3">
        <f>prijzenblad!$E$3</f>
        <v>50</v>
      </c>
    </row>
    <row r="28" spans="1:17" x14ac:dyDescent="0.25">
      <c r="A28" t="s">
        <v>9</v>
      </c>
      <c r="B28" t="s">
        <v>103</v>
      </c>
      <c r="C28" t="s">
        <v>11</v>
      </c>
      <c r="D28" t="s">
        <v>104</v>
      </c>
      <c r="E28" t="s">
        <v>105</v>
      </c>
      <c r="F28">
        <v>60200</v>
      </c>
      <c r="G28">
        <v>2100</v>
      </c>
      <c r="H28">
        <v>1567</v>
      </c>
      <c r="I28">
        <v>2023</v>
      </c>
      <c r="J28" t="s">
        <v>174</v>
      </c>
      <c r="K28" t="s">
        <v>174</v>
      </c>
      <c r="L28" s="2" t="s">
        <v>174</v>
      </c>
      <c r="M28" s="3">
        <f>prijzenblad!$B$3</f>
        <v>50</v>
      </c>
      <c r="N28" s="3">
        <f>prijzenblad!$C$3</f>
        <v>50</v>
      </c>
      <c r="O28" s="3">
        <f>F28*prijzenblad!$D$3</f>
        <v>301</v>
      </c>
      <c r="P28" s="3">
        <f t="shared" si="2"/>
        <v>401</v>
      </c>
      <c r="Q28" s="3">
        <f>prijzenblad!$E$3</f>
        <v>50</v>
      </c>
    </row>
    <row r="29" spans="1:17" x14ac:dyDescent="0.25">
      <c r="A29" t="s">
        <v>9</v>
      </c>
      <c r="B29" t="s">
        <v>60</v>
      </c>
      <c r="C29" t="s">
        <v>11</v>
      </c>
      <c r="D29" t="s">
        <v>87</v>
      </c>
      <c r="E29" t="s">
        <v>61</v>
      </c>
      <c r="F29">
        <v>44000</v>
      </c>
      <c r="G29">
        <v>3000</v>
      </c>
      <c r="H29">
        <v>1841</v>
      </c>
      <c r="I29">
        <v>2015</v>
      </c>
      <c r="J29" t="s">
        <v>174</v>
      </c>
      <c r="K29" t="s">
        <v>174</v>
      </c>
      <c r="L29" s="2" t="s">
        <v>174</v>
      </c>
      <c r="M29" s="3">
        <f>prijzenblad!$B$3</f>
        <v>50</v>
      </c>
      <c r="N29" s="3">
        <f>prijzenblad!$C$3</f>
        <v>50</v>
      </c>
      <c r="O29" s="3">
        <f>F29*prijzenblad!$D$3</f>
        <v>220</v>
      </c>
      <c r="P29" s="3">
        <f t="shared" si="2"/>
        <v>320</v>
      </c>
      <c r="Q29" s="3">
        <f>prijzenblad!$E$3</f>
        <v>50</v>
      </c>
    </row>
    <row r="30" spans="1:17" x14ac:dyDescent="0.25">
      <c r="A30" t="s">
        <v>9</v>
      </c>
      <c r="B30" t="s">
        <v>58</v>
      </c>
      <c r="C30" t="s">
        <v>11</v>
      </c>
      <c r="D30" t="s">
        <v>127</v>
      </c>
      <c r="E30" t="s">
        <v>59</v>
      </c>
      <c r="F30">
        <v>42000</v>
      </c>
      <c r="G30">
        <v>3000</v>
      </c>
      <c r="H30">
        <v>7911</v>
      </c>
      <c r="I30">
        <v>2014</v>
      </c>
      <c r="J30" t="s">
        <v>174</v>
      </c>
      <c r="K30" t="s">
        <v>174</v>
      </c>
      <c r="L30" s="2" t="s">
        <v>174</v>
      </c>
      <c r="M30" s="3">
        <f>prijzenblad!$B$3</f>
        <v>50</v>
      </c>
      <c r="N30" s="3">
        <f>prijzenblad!$C$3</f>
        <v>50</v>
      </c>
      <c r="O30" s="3">
        <f>F30*prijzenblad!$D$3</f>
        <v>210</v>
      </c>
      <c r="P30" s="3">
        <f t="shared" si="2"/>
        <v>310</v>
      </c>
      <c r="Q30" s="3">
        <f>prijzenblad!$E$3</f>
        <v>50</v>
      </c>
    </row>
    <row r="31" spans="1:17" x14ac:dyDescent="0.25">
      <c r="A31" t="s">
        <v>9</v>
      </c>
      <c r="B31" t="s">
        <v>38</v>
      </c>
      <c r="C31" t="s">
        <v>11</v>
      </c>
      <c r="D31" t="s">
        <v>127</v>
      </c>
      <c r="E31" t="s">
        <v>39</v>
      </c>
      <c r="F31">
        <v>42000</v>
      </c>
      <c r="G31">
        <v>3000</v>
      </c>
      <c r="H31">
        <v>8194</v>
      </c>
      <c r="I31">
        <v>2014</v>
      </c>
      <c r="J31" t="s">
        <v>174</v>
      </c>
      <c r="K31" t="s">
        <v>174</v>
      </c>
      <c r="L31" s="2" t="s">
        <v>174</v>
      </c>
      <c r="M31" s="3">
        <f>prijzenblad!$B$3</f>
        <v>50</v>
      </c>
      <c r="N31" s="3">
        <f>prijzenblad!$C$3</f>
        <v>50</v>
      </c>
      <c r="O31" s="3">
        <f>F31*prijzenblad!$D$3</f>
        <v>210</v>
      </c>
      <c r="P31" s="3">
        <f t="shared" si="2"/>
        <v>310</v>
      </c>
      <c r="Q31" s="3">
        <f>prijzenblad!$E$3</f>
        <v>50</v>
      </c>
    </row>
    <row r="32" spans="1:17" x14ac:dyDescent="0.25">
      <c r="A32" t="s">
        <v>9</v>
      </c>
      <c r="B32" t="s">
        <v>22</v>
      </c>
      <c r="C32" t="s">
        <v>11</v>
      </c>
      <c r="D32" t="s">
        <v>127</v>
      </c>
      <c r="E32" t="s">
        <v>23</v>
      </c>
      <c r="F32">
        <v>42000</v>
      </c>
      <c r="G32">
        <v>3000</v>
      </c>
      <c r="H32">
        <v>1835</v>
      </c>
      <c r="I32">
        <v>2014</v>
      </c>
      <c r="J32" t="s">
        <v>174</v>
      </c>
      <c r="K32" t="s">
        <v>174</v>
      </c>
      <c r="L32" s="2" t="s">
        <v>174</v>
      </c>
      <c r="M32" s="3">
        <f>prijzenblad!$B$3</f>
        <v>50</v>
      </c>
      <c r="N32" s="3">
        <f>prijzenblad!$C$3</f>
        <v>50</v>
      </c>
      <c r="O32" s="3">
        <f>F32*prijzenblad!$D$3</f>
        <v>210</v>
      </c>
      <c r="P32" s="3">
        <f t="shared" si="2"/>
        <v>310</v>
      </c>
      <c r="Q32" s="3">
        <f>prijzenblad!$E$3</f>
        <v>50</v>
      </c>
    </row>
    <row r="33" spans="1:17" x14ac:dyDescent="0.25">
      <c r="A33" t="s">
        <v>9</v>
      </c>
      <c r="B33" t="s">
        <v>10</v>
      </c>
      <c r="C33" t="s">
        <v>11</v>
      </c>
      <c r="D33" t="s">
        <v>130</v>
      </c>
      <c r="E33" t="s">
        <v>12</v>
      </c>
      <c r="F33">
        <v>29476</v>
      </c>
      <c r="G33">
        <v>3000</v>
      </c>
      <c r="H33">
        <v>6574</v>
      </c>
      <c r="I33">
        <v>2013</v>
      </c>
      <c r="J33" t="s">
        <v>174</v>
      </c>
      <c r="K33" t="s">
        <v>174</v>
      </c>
      <c r="L33" s="2" t="s">
        <v>174</v>
      </c>
      <c r="M33" s="3">
        <f>prijzenblad!$B$3</f>
        <v>50</v>
      </c>
      <c r="N33" s="3">
        <f>prijzenblad!$C$3</f>
        <v>50</v>
      </c>
      <c r="O33" s="3">
        <f>F33*prijzenblad!$D$3</f>
        <v>147.38</v>
      </c>
      <c r="P33" s="3">
        <f t="shared" si="2"/>
        <v>247.38</v>
      </c>
      <c r="Q33" s="3">
        <f>prijzenblad!$E$3</f>
        <v>50</v>
      </c>
    </row>
    <row r="34" spans="1:17" x14ac:dyDescent="0.25">
      <c r="A34" t="s">
        <v>9</v>
      </c>
      <c r="B34" t="s">
        <v>131</v>
      </c>
      <c r="C34" t="s">
        <v>11</v>
      </c>
      <c r="D34" t="s">
        <v>130</v>
      </c>
      <c r="E34" t="s">
        <v>132</v>
      </c>
      <c r="F34">
        <v>29476</v>
      </c>
      <c r="G34">
        <v>3000</v>
      </c>
      <c r="H34">
        <v>2283</v>
      </c>
      <c r="I34">
        <v>2013</v>
      </c>
      <c r="J34" t="s">
        <v>174</v>
      </c>
      <c r="K34" t="s">
        <v>174</v>
      </c>
      <c r="L34" s="2" t="s">
        <v>174</v>
      </c>
      <c r="M34" s="3">
        <f>prijzenblad!$B$3</f>
        <v>50</v>
      </c>
      <c r="N34" s="3">
        <f>prijzenblad!$C$3</f>
        <v>50</v>
      </c>
      <c r="O34" s="3">
        <f>F34*prijzenblad!$D$3</f>
        <v>147.38</v>
      </c>
      <c r="P34" s="3">
        <f t="shared" si="2"/>
        <v>247.38</v>
      </c>
      <c r="Q34" s="3">
        <f>prijzenblad!$E$3</f>
        <v>50</v>
      </c>
    </row>
    <row r="35" spans="1:17" x14ac:dyDescent="0.25">
      <c r="A35" t="s">
        <v>9</v>
      </c>
      <c r="B35" t="s">
        <v>24</v>
      </c>
      <c r="C35" t="s">
        <v>11</v>
      </c>
      <c r="D35" t="s">
        <v>133</v>
      </c>
      <c r="E35" t="s">
        <v>25</v>
      </c>
      <c r="F35">
        <v>25585</v>
      </c>
      <c r="G35">
        <v>3000</v>
      </c>
      <c r="H35">
        <v>9383</v>
      </c>
      <c r="I35">
        <v>2013</v>
      </c>
      <c r="J35" t="s">
        <v>174</v>
      </c>
      <c r="K35" t="s">
        <v>174</v>
      </c>
      <c r="L35" s="2" t="s">
        <v>174</v>
      </c>
      <c r="M35" s="3">
        <f>prijzenblad!$B$3</f>
        <v>50</v>
      </c>
      <c r="N35" s="3">
        <f>prijzenblad!$C$3</f>
        <v>50</v>
      </c>
      <c r="O35" s="3">
        <f>F35*prijzenblad!$D$3</f>
        <v>127.925</v>
      </c>
      <c r="P35" s="3">
        <f t="shared" si="2"/>
        <v>227.92500000000001</v>
      </c>
      <c r="Q35" s="3">
        <f>prijzenblad!$E$3</f>
        <v>50</v>
      </c>
    </row>
    <row r="36" spans="1:17" x14ac:dyDescent="0.25">
      <c r="A36" t="s">
        <v>9</v>
      </c>
      <c r="B36" t="s">
        <v>54</v>
      </c>
      <c r="C36" t="s">
        <v>11</v>
      </c>
      <c r="D36" t="s">
        <v>145</v>
      </c>
      <c r="E36" t="s">
        <v>55</v>
      </c>
      <c r="F36">
        <v>20900</v>
      </c>
      <c r="G36">
        <v>1970</v>
      </c>
      <c r="H36">
        <v>9544</v>
      </c>
      <c r="I36">
        <v>2011</v>
      </c>
      <c r="J36" t="s">
        <v>174</v>
      </c>
      <c r="K36" t="s">
        <v>174</v>
      </c>
      <c r="L36" s="2" t="s">
        <v>174</v>
      </c>
      <c r="M36" s="3">
        <f>prijzenblad!$B$3</f>
        <v>50</v>
      </c>
      <c r="N36" s="3">
        <f>prijzenblad!$C$3</f>
        <v>50</v>
      </c>
      <c r="O36" s="3">
        <f>F36*prijzenblad!$D$3</f>
        <v>104.5</v>
      </c>
      <c r="P36" s="3">
        <f t="shared" si="2"/>
        <v>204.5</v>
      </c>
      <c r="Q36" s="3">
        <f>prijzenblad!$E$3</f>
        <v>50</v>
      </c>
    </row>
    <row r="37" spans="1:17" x14ac:dyDescent="0.25">
      <c r="A37" t="s">
        <v>9</v>
      </c>
      <c r="B37" t="s">
        <v>148</v>
      </c>
      <c r="C37" t="s">
        <v>11</v>
      </c>
      <c r="D37" t="s">
        <v>149</v>
      </c>
      <c r="E37" t="s">
        <v>150</v>
      </c>
      <c r="F37">
        <v>34000</v>
      </c>
      <c r="G37">
        <v>2698</v>
      </c>
      <c r="H37">
        <v>5470</v>
      </c>
      <c r="I37">
        <v>2011</v>
      </c>
      <c r="J37" t="s">
        <v>174</v>
      </c>
      <c r="K37" t="s">
        <v>174</v>
      </c>
      <c r="L37" s="2" t="s">
        <v>174</v>
      </c>
      <c r="M37" s="3">
        <f>prijzenblad!$B$3</f>
        <v>50</v>
      </c>
      <c r="N37" s="3">
        <f>prijzenblad!$C$3</f>
        <v>50</v>
      </c>
      <c r="O37" s="3">
        <f>F37*prijzenblad!$D$3</f>
        <v>170</v>
      </c>
      <c r="P37" s="3">
        <f t="shared" si="2"/>
        <v>270</v>
      </c>
      <c r="Q37" s="3">
        <f>prijzenblad!$E$3</f>
        <v>50</v>
      </c>
    </row>
    <row r="38" spans="1:17" x14ac:dyDescent="0.25">
      <c r="A38" t="s">
        <v>9</v>
      </c>
      <c r="B38" t="s">
        <v>151</v>
      </c>
      <c r="C38" t="s">
        <v>11</v>
      </c>
      <c r="D38" t="s">
        <v>152</v>
      </c>
      <c r="E38" t="s">
        <v>153</v>
      </c>
      <c r="F38">
        <v>31638</v>
      </c>
      <c r="G38">
        <v>2943</v>
      </c>
      <c r="H38">
        <v>170</v>
      </c>
      <c r="I38">
        <v>2009</v>
      </c>
      <c r="J38" t="s">
        <v>174</v>
      </c>
      <c r="K38" t="s">
        <v>174</v>
      </c>
      <c r="L38" s="2" t="s">
        <v>174</v>
      </c>
      <c r="M38" s="3">
        <f>prijzenblad!$B$3</f>
        <v>50</v>
      </c>
      <c r="N38" s="3">
        <f>prijzenblad!$C$3</f>
        <v>50</v>
      </c>
      <c r="O38" s="3">
        <f>F38*prijzenblad!$D$3</f>
        <v>158.19</v>
      </c>
      <c r="P38" s="3">
        <f t="shared" si="2"/>
        <v>258.19</v>
      </c>
      <c r="Q38" s="3">
        <f>prijzenblad!$E$3</f>
        <v>50</v>
      </c>
    </row>
    <row r="39" spans="1:17" x14ac:dyDescent="0.25">
      <c r="A39" t="s">
        <v>9</v>
      </c>
      <c r="B39" t="s">
        <v>154</v>
      </c>
      <c r="C39" t="s">
        <v>11</v>
      </c>
      <c r="D39" t="s">
        <v>152</v>
      </c>
      <c r="E39" t="s">
        <v>155</v>
      </c>
      <c r="F39">
        <v>31638</v>
      </c>
      <c r="G39">
        <v>2943</v>
      </c>
      <c r="H39">
        <v>392</v>
      </c>
      <c r="I39">
        <v>2009</v>
      </c>
      <c r="J39" t="s">
        <v>174</v>
      </c>
      <c r="K39" t="s">
        <v>174</v>
      </c>
      <c r="L39" s="2" t="s">
        <v>174</v>
      </c>
      <c r="M39" s="3">
        <f>prijzenblad!$B$3</f>
        <v>50</v>
      </c>
      <c r="N39" s="3">
        <f>prijzenblad!$C$3</f>
        <v>50</v>
      </c>
      <c r="O39" s="3">
        <f>F39*prijzenblad!$D$3</f>
        <v>158.19</v>
      </c>
      <c r="P39" s="3">
        <f t="shared" si="2"/>
        <v>258.19</v>
      </c>
      <c r="Q39" s="3">
        <f>prijzenblad!$E$3</f>
        <v>50</v>
      </c>
    </row>
    <row r="40" spans="1:17" x14ac:dyDescent="0.25">
      <c r="A40" t="s">
        <v>9</v>
      </c>
      <c r="B40" t="s">
        <v>156</v>
      </c>
      <c r="C40" t="s">
        <v>11</v>
      </c>
      <c r="D40" t="s">
        <v>157</v>
      </c>
      <c r="E40" t="s">
        <v>158</v>
      </c>
      <c r="F40">
        <v>24750</v>
      </c>
      <c r="G40">
        <v>3500</v>
      </c>
      <c r="H40">
        <v>7055</v>
      </c>
      <c r="I40">
        <v>2009</v>
      </c>
      <c r="J40" t="s">
        <v>174</v>
      </c>
      <c r="K40" t="s">
        <v>174</v>
      </c>
      <c r="L40" s="2" t="s">
        <v>174</v>
      </c>
      <c r="M40" s="3">
        <f>prijzenblad!$B$3</f>
        <v>50</v>
      </c>
      <c r="N40" s="3">
        <f>prijzenblad!$C$3</f>
        <v>50</v>
      </c>
      <c r="O40" s="3">
        <f>F40*prijzenblad!$D$3</f>
        <v>123.75</v>
      </c>
      <c r="P40" s="3">
        <f t="shared" si="2"/>
        <v>223.75</v>
      </c>
      <c r="Q40" s="3">
        <f>prijzenblad!$E$3</f>
        <v>50</v>
      </c>
    </row>
    <row r="41" spans="1:17" x14ac:dyDescent="0.25">
      <c r="A41" t="s">
        <v>9</v>
      </c>
      <c r="B41" t="s">
        <v>30</v>
      </c>
      <c r="C41" t="s">
        <v>11</v>
      </c>
      <c r="D41" t="s">
        <v>157</v>
      </c>
      <c r="E41" t="s">
        <v>31</v>
      </c>
      <c r="F41">
        <v>43724</v>
      </c>
      <c r="G41">
        <v>3500</v>
      </c>
      <c r="H41">
        <v>9001</v>
      </c>
      <c r="I41">
        <v>2009</v>
      </c>
      <c r="J41" t="s">
        <v>174</v>
      </c>
      <c r="K41" t="s">
        <v>174</v>
      </c>
      <c r="L41" s="2" t="s">
        <v>174</v>
      </c>
      <c r="M41" s="3">
        <f>prijzenblad!$B$3</f>
        <v>50</v>
      </c>
      <c r="N41" s="3">
        <f>prijzenblad!$C$3</f>
        <v>50</v>
      </c>
      <c r="O41" s="3">
        <f>F41*prijzenblad!$D$3</f>
        <v>218.62</v>
      </c>
      <c r="P41" s="3">
        <f t="shared" si="2"/>
        <v>318.62</v>
      </c>
      <c r="Q41" s="3">
        <f>prijzenblad!$E$3</f>
        <v>50</v>
      </c>
    </row>
    <row r="42" spans="1:17" x14ac:dyDescent="0.25">
      <c r="A42" t="s">
        <v>9</v>
      </c>
      <c r="B42" t="s">
        <v>15</v>
      </c>
      <c r="C42" t="s">
        <v>11</v>
      </c>
      <c r="D42" t="s">
        <v>157</v>
      </c>
      <c r="E42" t="s">
        <v>16</v>
      </c>
      <c r="F42">
        <v>43724</v>
      </c>
      <c r="G42">
        <v>3500</v>
      </c>
      <c r="H42">
        <v>8892</v>
      </c>
      <c r="I42">
        <v>2009</v>
      </c>
      <c r="J42" t="s">
        <v>174</v>
      </c>
      <c r="K42" t="s">
        <v>174</v>
      </c>
      <c r="L42" s="2" t="s">
        <v>174</v>
      </c>
      <c r="M42" s="3">
        <f>prijzenblad!$B$3</f>
        <v>50</v>
      </c>
      <c r="N42" s="3">
        <f>prijzenblad!$C$3</f>
        <v>50</v>
      </c>
      <c r="O42" s="3">
        <f>F42*prijzenblad!$D$3</f>
        <v>218.62</v>
      </c>
      <c r="P42" s="3">
        <f t="shared" si="2"/>
        <v>318.62</v>
      </c>
      <c r="Q42" s="3">
        <f>prijzenblad!$E$3</f>
        <v>50</v>
      </c>
    </row>
    <row r="43" spans="1:17" x14ac:dyDescent="0.25">
      <c r="A43" t="s">
        <v>9</v>
      </c>
      <c r="B43" t="s">
        <v>159</v>
      </c>
      <c r="C43" t="s">
        <v>11</v>
      </c>
      <c r="D43" t="s">
        <v>157</v>
      </c>
      <c r="E43" t="s">
        <v>160</v>
      </c>
      <c r="F43">
        <v>43724</v>
      </c>
      <c r="G43">
        <v>3500</v>
      </c>
      <c r="H43">
        <v>8881</v>
      </c>
      <c r="I43">
        <v>2009</v>
      </c>
      <c r="J43" t="s">
        <v>174</v>
      </c>
      <c r="K43" t="s">
        <v>174</v>
      </c>
      <c r="L43" s="2" t="s">
        <v>174</v>
      </c>
      <c r="M43" s="3">
        <f>prijzenblad!$B$3</f>
        <v>50</v>
      </c>
      <c r="N43" s="3">
        <f>prijzenblad!$C$3</f>
        <v>50</v>
      </c>
      <c r="O43" s="3">
        <f>F43*prijzenblad!$D$3</f>
        <v>218.62</v>
      </c>
      <c r="P43" s="3">
        <f t="shared" si="2"/>
        <v>318.62</v>
      </c>
      <c r="Q43" s="3">
        <f>prijzenblad!$E$3</f>
        <v>50</v>
      </c>
    </row>
    <row r="44" spans="1:17" x14ac:dyDescent="0.25">
      <c r="A44" t="s">
        <v>9</v>
      </c>
      <c r="B44" t="s">
        <v>161</v>
      </c>
      <c r="C44" t="s">
        <v>11</v>
      </c>
      <c r="D44" t="s">
        <v>157</v>
      </c>
      <c r="E44" t="s">
        <v>162</v>
      </c>
      <c r="F44">
        <v>43724</v>
      </c>
      <c r="G44">
        <v>3500</v>
      </c>
      <c r="H44">
        <v>8727</v>
      </c>
      <c r="I44">
        <v>2009</v>
      </c>
      <c r="J44" t="s">
        <v>174</v>
      </c>
      <c r="K44" t="s">
        <v>174</v>
      </c>
      <c r="L44" s="2" t="s">
        <v>174</v>
      </c>
      <c r="M44" s="3">
        <f>prijzenblad!$B$3</f>
        <v>50</v>
      </c>
      <c r="N44" s="3">
        <f>prijzenblad!$C$3</f>
        <v>50</v>
      </c>
      <c r="O44" s="3">
        <f>F44*prijzenblad!$D$3</f>
        <v>218.62</v>
      </c>
      <c r="P44" s="3">
        <f t="shared" si="2"/>
        <v>318.62</v>
      </c>
      <c r="Q44" s="3">
        <f>prijzenblad!$E$3</f>
        <v>50</v>
      </c>
    </row>
    <row r="45" spans="1:17" x14ac:dyDescent="0.25">
      <c r="A45" t="s">
        <v>9</v>
      </c>
      <c r="B45" t="s">
        <v>26</v>
      </c>
      <c r="C45" t="s">
        <v>11</v>
      </c>
      <c r="D45" t="s">
        <v>157</v>
      </c>
      <c r="E45" t="s">
        <v>27</v>
      </c>
      <c r="F45">
        <v>43727</v>
      </c>
      <c r="G45">
        <v>3500</v>
      </c>
      <c r="H45">
        <v>8642</v>
      </c>
      <c r="I45">
        <v>2009</v>
      </c>
      <c r="J45" t="s">
        <v>174</v>
      </c>
      <c r="K45" t="s">
        <v>174</v>
      </c>
      <c r="L45" s="2" t="s">
        <v>174</v>
      </c>
      <c r="M45" s="3">
        <f>prijzenblad!$B$3</f>
        <v>50</v>
      </c>
      <c r="N45" s="3">
        <f>prijzenblad!$C$3</f>
        <v>50</v>
      </c>
      <c r="O45" s="3">
        <f>F45*prijzenblad!$D$3</f>
        <v>218.63499999999999</v>
      </c>
      <c r="P45" s="3">
        <f t="shared" si="2"/>
        <v>318.63499999999999</v>
      </c>
      <c r="Q45" s="3">
        <f>prijzenblad!$E$3</f>
        <v>50</v>
      </c>
    </row>
    <row r="46" spans="1:17" x14ac:dyDescent="0.25">
      <c r="A46" t="s">
        <v>9</v>
      </c>
      <c r="B46" t="s">
        <v>164</v>
      </c>
      <c r="C46" t="s">
        <v>11</v>
      </c>
      <c r="D46" t="s">
        <v>165</v>
      </c>
      <c r="E46" t="s">
        <v>166</v>
      </c>
      <c r="F46">
        <v>43000</v>
      </c>
      <c r="G46">
        <v>3300</v>
      </c>
      <c r="H46">
        <v>2119</v>
      </c>
      <c r="I46">
        <v>2009</v>
      </c>
      <c r="J46" t="s">
        <v>174</v>
      </c>
      <c r="K46" t="s">
        <v>174</v>
      </c>
      <c r="L46" s="2" t="s">
        <v>174</v>
      </c>
      <c r="M46" s="3">
        <f>prijzenblad!$B$3</f>
        <v>50</v>
      </c>
      <c r="N46" s="3">
        <f>prijzenblad!$C$3</f>
        <v>50</v>
      </c>
      <c r="O46" s="3">
        <f>F46*prijzenblad!$D$3</f>
        <v>215</v>
      </c>
      <c r="P46" s="3">
        <f t="shared" si="2"/>
        <v>315</v>
      </c>
      <c r="Q46" s="3">
        <f>prijzenblad!$E$3</f>
        <v>50</v>
      </c>
    </row>
    <row r="47" spans="1:17" x14ac:dyDescent="0.25">
      <c r="A47" t="s">
        <v>9</v>
      </c>
      <c r="B47" t="s">
        <v>167</v>
      </c>
      <c r="C47" t="s">
        <v>11</v>
      </c>
      <c r="D47" t="s">
        <v>163</v>
      </c>
      <c r="E47" t="s">
        <v>168</v>
      </c>
      <c r="F47">
        <v>15000</v>
      </c>
      <c r="G47">
        <v>1995</v>
      </c>
      <c r="H47">
        <v>3834</v>
      </c>
      <c r="I47">
        <v>2009</v>
      </c>
      <c r="J47" t="s">
        <v>174</v>
      </c>
      <c r="K47" t="s">
        <v>174</v>
      </c>
      <c r="L47" s="2" t="s">
        <v>174</v>
      </c>
      <c r="M47" s="3">
        <f>prijzenblad!$B$3</f>
        <v>50</v>
      </c>
      <c r="N47" s="3">
        <f>prijzenblad!$C$3</f>
        <v>50</v>
      </c>
      <c r="O47" s="3">
        <f>F47*prijzenblad!$D$3</f>
        <v>75</v>
      </c>
      <c r="P47" s="3">
        <f t="shared" si="2"/>
        <v>175</v>
      </c>
      <c r="Q47" s="3">
        <f>prijzenblad!$E$3</f>
        <v>50</v>
      </c>
    </row>
    <row r="48" spans="1:17" x14ac:dyDescent="0.25">
      <c r="A48" t="s">
        <v>9</v>
      </c>
      <c r="B48" t="s">
        <v>169</v>
      </c>
      <c r="C48" t="s">
        <v>11</v>
      </c>
      <c r="D48" t="s">
        <v>163</v>
      </c>
      <c r="E48" t="s">
        <v>170</v>
      </c>
      <c r="F48">
        <v>15000</v>
      </c>
      <c r="G48">
        <v>1995</v>
      </c>
      <c r="H48">
        <v>1505</v>
      </c>
      <c r="I48">
        <v>2009</v>
      </c>
      <c r="J48" t="s">
        <v>174</v>
      </c>
      <c r="K48" t="s">
        <v>174</v>
      </c>
      <c r="L48" s="2" t="s">
        <v>174</v>
      </c>
      <c r="M48" s="3">
        <f>prijzenblad!$B$3</f>
        <v>50</v>
      </c>
      <c r="N48" s="3">
        <f>prijzenblad!$C$3</f>
        <v>50</v>
      </c>
      <c r="O48" s="3">
        <f>F48*prijzenblad!$D$3</f>
        <v>75</v>
      </c>
      <c r="P48" s="3">
        <f t="shared" si="2"/>
        <v>175</v>
      </c>
      <c r="Q48" s="3">
        <f>prijzenblad!$E$3</f>
        <v>50</v>
      </c>
    </row>
    <row r="49" spans="1:17" x14ac:dyDescent="0.25">
      <c r="A49" t="s">
        <v>9</v>
      </c>
      <c r="B49" t="s">
        <v>171</v>
      </c>
      <c r="C49" t="s">
        <v>11</v>
      </c>
      <c r="D49" t="s">
        <v>172</v>
      </c>
      <c r="E49" t="s">
        <v>173</v>
      </c>
      <c r="F49">
        <v>29000</v>
      </c>
      <c r="G49">
        <v>3300</v>
      </c>
      <c r="H49">
        <v>6293</v>
      </c>
      <c r="I49">
        <v>2013</v>
      </c>
      <c r="J49" t="s">
        <v>174</v>
      </c>
      <c r="K49" t="s">
        <v>174</v>
      </c>
      <c r="L49" s="2" t="s">
        <v>174</v>
      </c>
      <c r="M49" s="3">
        <f>prijzenblad!$B$3</f>
        <v>50</v>
      </c>
      <c r="N49" s="3">
        <f>prijzenblad!$C$3</f>
        <v>50</v>
      </c>
      <c r="O49" s="3">
        <f>F49*prijzenblad!$D$3</f>
        <v>145</v>
      </c>
      <c r="P49" s="3">
        <f t="shared" si="2"/>
        <v>245</v>
      </c>
      <c r="Q49" s="3">
        <f>prijzenblad!$E$3</f>
        <v>50</v>
      </c>
    </row>
    <row r="50" spans="1:17" x14ac:dyDescent="0.25">
      <c r="A50" t="s">
        <v>187</v>
      </c>
      <c r="B50" t="s">
        <v>40</v>
      </c>
      <c r="C50" t="s">
        <v>11</v>
      </c>
      <c r="D50" t="s">
        <v>112</v>
      </c>
      <c r="E50" t="s">
        <v>41</v>
      </c>
      <c r="F50">
        <v>58357</v>
      </c>
      <c r="G50">
        <v>1960</v>
      </c>
      <c r="H50">
        <v>8938</v>
      </c>
      <c r="I50">
        <v>2019</v>
      </c>
      <c r="J50" s="2" t="s">
        <v>174</v>
      </c>
      <c r="K50" s="2" t="s">
        <v>174</v>
      </c>
      <c r="L50" s="2" t="s">
        <v>174</v>
      </c>
      <c r="M50" s="3">
        <f>prijzenblad!$B$3</f>
        <v>50</v>
      </c>
      <c r="N50" s="3">
        <f>prijzenblad!$C$3</f>
        <v>50</v>
      </c>
      <c r="O50" s="3">
        <f>F50*prijzenblad!$D$3</f>
        <v>291.78500000000003</v>
      </c>
      <c r="P50" s="3">
        <f t="shared" si="2"/>
        <v>391.78500000000003</v>
      </c>
      <c r="Q50" s="3">
        <f>prijzenblad!$E$3</f>
        <v>50</v>
      </c>
    </row>
    <row r="51" spans="1:17" x14ac:dyDescent="0.25">
      <c r="A51" t="s">
        <v>187</v>
      </c>
      <c r="B51" t="s">
        <v>42</v>
      </c>
      <c r="C51" t="s">
        <v>11</v>
      </c>
      <c r="D51" t="s">
        <v>116</v>
      </c>
      <c r="E51" t="s">
        <v>43</v>
      </c>
      <c r="F51">
        <v>50000</v>
      </c>
      <c r="G51">
        <v>3500</v>
      </c>
      <c r="H51">
        <v>9768</v>
      </c>
      <c r="I51">
        <v>2016</v>
      </c>
      <c r="J51" s="2" t="s">
        <v>174</v>
      </c>
      <c r="K51" s="2" t="s">
        <v>174</v>
      </c>
      <c r="L51" s="2" t="s">
        <v>174</v>
      </c>
      <c r="M51" s="3">
        <f>prijzenblad!$B$3</f>
        <v>50</v>
      </c>
      <c r="N51" s="3">
        <f>prijzenblad!$C$3</f>
        <v>50</v>
      </c>
      <c r="O51" s="3">
        <f>F51*prijzenblad!$D$3</f>
        <v>250</v>
      </c>
      <c r="P51" s="3">
        <f t="shared" si="2"/>
        <v>350</v>
      </c>
      <c r="Q51" s="3">
        <f>prijzenblad!$E$3</f>
        <v>50</v>
      </c>
    </row>
    <row r="52" spans="1:17" x14ac:dyDescent="0.25">
      <c r="A52" t="s">
        <v>187</v>
      </c>
      <c r="B52" t="s">
        <v>46</v>
      </c>
      <c r="C52" t="s">
        <v>11</v>
      </c>
      <c r="D52" t="s">
        <v>163</v>
      </c>
      <c r="E52" t="s">
        <v>47</v>
      </c>
      <c r="F52">
        <v>14750</v>
      </c>
      <c r="G52">
        <v>1995</v>
      </c>
      <c r="H52">
        <v>9125</v>
      </c>
      <c r="I52">
        <v>2009</v>
      </c>
      <c r="J52" t="s">
        <v>174</v>
      </c>
      <c r="K52" t="s">
        <v>174</v>
      </c>
      <c r="L52" s="2" t="s">
        <v>174</v>
      </c>
      <c r="M52" s="3">
        <f>prijzenblad!$B$3</f>
        <v>50</v>
      </c>
      <c r="N52" s="3">
        <f>prijzenblad!$C$3</f>
        <v>50</v>
      </c>
      <c r="O52" s="3">
        <f>F52*prijzenblad!$D$3</f>
        <v>73.75</v>
      </c>
      <c r="P52" s="3">
        <f t="shared" si="2"/>
        <v>173.75</v>
      </c>
      <c r="Q52" s="3">
        <f>prijzenblad!$E$3</f>
        <v>50</v>
      </c>
    </row>
    <row r="53" spans="1:17" x14ac:dyDescent="0.25">
      <c r="A53" t="s">
        <v>188</v>
      </c>
      <c r="B53" t="s">
        <v>72</v>
      </c>
      <c r="C53" t="s">
        <v>11</v>
      </c>
      <c r="D53" t="s">
        <v>82</v>
      </c>
      <c r="E53" t="s">
        <v>73</v>
      </c>
      <c r="F53">
        <v>38900</v>
      </c>
      <c r="G53">
        <v>3000</v>
      </c>
      <c r="H53">
        <v>6919</v>
      </c>
      <c r="I53">
        <v>2019</v>
      </c>
      <c r="J53" t="s">
        <v>174</v>
      </c>
      <c r="K53" t="s">
        <v>174</v>
      </c>
      <c r="L53" s="2" t="s">
        <v>174</v>
      </c>
      <c r="M53" s="3">
        <f>prijzenblad!$B$3</f>
        <v>50</v>
      </c>
      <c r="N53" s="3">
        <f>prijzenblad!$C$3</f>
        <v>50</v>
      </c>
      <c r="O53" s="3">
        <f>F53*prijzenblad!$D$3</f>
        <v>194.5</v>
      </c>
      <c r="P53" s="3">
        <f t="shared" si="2"/>
        <v>294.5</v>
      </c>
      <c r="Q53" s="3">
        <f>prijzenblad!$E$3</f>
        <v>50</v>
      </c>
    </row>
    <row r="54" spans="1:17" x14ac:dyDescent="0.25">
      <c r="A54" t="s">
        <v>188</v>
      </c>
      <c r="B54" t="s">
        <v>83</v>
      </c>
      <c r="C54" t="s">
        <v>11</v>
      </c>
      <c r="D54" t="s">
        <v>84</v>
      </c>
      <c r="E54" t="s">
        <v>85</v>
      </c>
      <c r="F54">
        <v>38900</v>
      </c>
      <c r="G54">
        <v>3000</v>
      </c>
      <c r="H54">
        <v>6920</v>
      </c>
      <c r="I54">
        <v>2019</v>
      </c>
      <c r="J54" t="s">
        <v>174</v>
      </c>
      <c r="K54" t="s">
        <v>174</v>
      </c>
      <c r="L54" s="2" t="s">
        <v>174</v>
      </c>
      <c r="M54" s="3">
        <f>prijzenblad!$B$3</f>
        <v>50</v>
      </c>
      <c r="N54" s="3">
        <f>prijzenblad!$C$3</f>
        <v>50</v>
      </c>
      <c r="O54" s="3">
        <f>F54*prijzenblad!$D$3</f>
        <v>194.5</v>
      </c>
      <c r="P54" s="3">
        <f t="shared" si="2"/>
        <v>294.5</v>
      </c>
      <c r="Q54" s="3">
        <f>prijzenblad!$E$3</f>
        <v>50</v>
      </c>
    </row>
    <row r="55" spans="1:17" x14ac:dyDescent="0.25">
      <c r="A55" t="s">
        <v>188</v>
      </c>
      <c r="B55" t="s">
        <v>64</v>
      </c>
      <c r="C55" t="s">
        <v>11</v>
      </c>
      <c r="D55" t="s">
        <v>117</v>
      </c>
      <c r="E55" t="s">
        <v>65</v>
      </c>
      <c r="F55">
        <v>69063</v>
      </c>
      <c r="G55">
        <v>1895</v>
      </c>
      <c r="H55">
        <v>6536</v>
      </c>
      <c r="I55">
        <v>2018</v>
      </c>
      <c r="J55" s="2" t="s">
        <v>174</v>
      </c>
      <c r="K55" s="2" t="s">
        <v>174</v>
      </c>
      <c r="L55" s="2" t="s">
        <v>174</v>
      </c>
      <c r="M55" s="3">
        <f>prijzenblad!$B$3</f>
        <v>50</v>
      </c>
      <c r="N55" s="3">
        <f>prijzenblad!$C$3</f>
        <v>50</v>
      </c>
      <c r="O55" s="3">
        <f>F55*prijzenblad!$D$3</f>
        <v>345.315</v>
      </c>
      <c r="P55" s="3">
        <f t="shared" si="2"/>
        <v>445.315</v>
      </c>
      <c r="Q55" s="3">
        <f>prijzenblad!$E$3</f>
        <v>50</v>
      </c>
    </row>
    <row r="56" spans="1:17" x14ac:dyDescent="0.25">
      <c r="A56" t="s">
        <v>5</v>
      </c>
      <c r="B56" t="s">
        <v>119</v>
      </c>
      <c r="C56" t="s">
        <v>11</v>
      </c>
      <c r="D56" t="s">
        <v>120</v>
      </c>
      <c r="E56" t="s">
        <v>121</v>
      </c>
      <c r="F56">
        <v>28209</v>
      </c>
      <c r="G56">
        <v>2698</v>
      </c>
      <c r="H56">
        <v>4706</v>
      </c>
      <c r="I56">
        <v>2015</v>
      </c>
      <c r="J56" t="s">
        <v>174</v>
      </c>
      <c r="K56" t="s">
        <v>174</v>
      </c>
      <c r="L56" s="2" t="s">
        <v>174</v>
      </c>
      <c r="M56" s="3">
        <f>prijzenblad!$B$3</f>
        <v>50</v>
      </c>
      <c r="N56" s="3">
        <f>prijzenblad!$C$3</f>
        <v>50</v>
      </c>
      <c r="O56" s="3">
        <f>F56*prijzenblad!$D$3</f>
        <v>141.04500000000002</v>
      </c>
      <c r="P56" s="3">
        <f t="shared" si="2"/>
        <v>241.04500000000002</v>
      </c>
      <c r="Q56" s="3">
        <f>prijzenblad!$E$3</f>
        <v>50</v>
      </c>
    </row>
    <row r="57" spans="1:17" x14ac:dyDescent="0.25">
      <c r="A57" t="s">
        <v>5</v>
      </c>
      <c r="B57" t="s">
        <v>139</v>
      </c>
      <c r="C57" t="s">
        <v>11</v>
      </c>
      <c r="D57" t="s">
        <v>140</v>
      </c>
      <c r="E57" t="s">
        <v>141</v>
      </c>
      <c r="F57">
        <v>31640</v>
      </c>
      <c r="G57">
        <v>2932</v>
      </c>
      <c r="H57">
        <v>2834</v>
      </c>
      <c r="I57">
        <v>2012</v>
      </c>
      <c r="J57" t="s">
        <v>174</v>
      </c>
      <c r="K57" t="s">
        <v>174</v>
      </c>
      <c r="L57" s="2" t="s">
        <v>174</v>
      </c>
      <c r="M57" s="3">
        <f>prijzenblad!$B$3</f>
        <v>50</v>
      </c>
      <c r="N57" s="3">
        <f>prijzenblad!$C$3</f>
        <v>50</v>
      </c>
      <c r="O57" s="3">
        <f>F57*prijzenblad!$D$3</f>
        <v>158.20000000000002</v>
      </c>
      <c r="P57" s="3">
        <f t="shared" si="2"/>
        <v>258.20000000000005</v>
      </c>
      <c r="Q57" s="3">
        <f>prijzenblad!$E$3</f>
        <v>50</v>
      </c>
    </row>
    <row r="58" spans="1:17" x14ac:dyDescent="0.25">
      <c r="A58" t="s">
        <v>5</v>
      </c>
      <c r="B58" t="s">
        <v>146</v>
      </c>
      <c r="C58" t="s">
        <v>11</v>
      </c>
      <c r="D58" t="s">
        <v>145</v>
      </c>
      <c r="E58" t="s">
        <v>147</v>
      </c>
      <c r="F58">
        <v>20900</v>
      </c>
      <c r="G58">
        <v>1970</v>
      </c>
      <c r="H58">
        <v>9543</v>
      </c>
      <c r="I58">
        <v>2011</v>
      </c>
      <c r="J58" t="s">
        <v>174</v>
      </c>
      <c r="K58" t="s">
        <v>174</v>
      </c>
      <c r="L58" s="2" t="s">
        <v>174</v>
      </c>
      <c r="M58" s="3">
        <f>prijzenblad!$B$3</f>
        <v>50</v>
      </c>
      <c r="N58" s="3">
        <f>prijzenblad!$C$3</f>
        <v>50</v>
      </c>
      <c r="O58" s="3">
        <f>F58*prijzenblad!$D$3</f>
        <v>104.5</v>
      </c>
      <c r="P58" s="3">
        <f t="shared" si="2"/>
        <v>204.5</v>
      </c>
      <c r="Q58" s="3">
        <f>prijzenblad!$E$3</f>
        <v>50</v>
      </c>
    </row>
    <row r="59" spans="1:17" x14ac:dyDescent="0.25">
      <c r="A59" t="s">
        <v>9</v>
      </c>
      <c r="B59" t="s">
        <v>113</v>
      </c>
      <c r="C59" t="s">
        <v>96</v>
      </c>
      <c r="D59" t="s">
        <v>114</v>
      </c>
      <c r="E59" t="s">
        <v>115</v>
      </c>
      <c r="F59">
        <v>6668</v>
      </c>
      <c r="G59">
        <v>738</v>
      </c>
      <c r="H59">
        <v>937</v>
      </c>
      <c r="I59">
        <v>2019</v>
      </c>
      <c r="J59" t="s">
        <v>175</v>
      </c>
      <c r="K59" t="s">
        <v>174</v>
      </c>
      <c r="L59" s="2" t="s">
        <v>175</v>
      </c>
      <c r="N59" s="3">
        <f>prijzenblad!$C$5</f>
        <v>50</v>
      </c>
      <c r="O59" s="3">
        <f>F59*prijzenblad!$D$5</f>
        <v>33.340000000000003</v>
      </c>
    </row>
    <row r="60" spans="1:17" x14ac:dyDescent="0.25">
      <c r="J60" s="2"/>
      <c r="K60" s="2"/>
      <c r="L60" s="2"/>
    </row>
    <row r="61" spans="1:17" x14ac:dyDescent="0.25">
      <c r="J61" s="2"/>
      <c r="K61" s="2"/>
      <c r="L61" s="2"/>
    </row>
    <row r="62" spans="1:17" x14ac:dyDescent="0.25">
      <c r="J62" s="2"/>
      <c r="K62" s="2"/>
      <c r="L62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c758afed-645b-4816-b4e1-c11516858c12</TitusGUID>
  <TitusMetadata xmlns="">eyJucyI6Imh0dHA6XC9cL3d3dy50aXR1cy5jb21cL25zXC9BT04iLCJwcm9wcyI6W3sibiI6IkFvbkNsYXNzaWZpY2F0aW9uIiwidmFscyI6W3sidmFsdWUiOiJBRENfY2xhc3NfMTAwIn1dfSx7Im4iOiJBb25SZXN0cmljdGVkIiwidmFscyI6W119LHsibiI6IkFvblZpc3VhbE1hcmtpbmdzIiwidmFscyI6W119XX0=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5C75D250-8C7F-47C7-98A2-6416FA7236C3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objecten 15 aug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Stoopendaal</dc:creator>
  <cp:lastModifiedBy>Meryl Freire</cp:lastModifiedBy>
  <dcterms:created xsi:type="dcterms:W3CDTF">2013-11-26T11:28:49Z</dcterms:created>
  <dcterms:modified xsi:type="dcterms:W3CDTF">2023-09-19T09:50:21Z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c758afed-645b-4816-b4e1-c11516858c12</vt:lpwstr>
  </property>
  <property fmtid="{D5CDD505-2E9C-101B-9397-08002B2CF9AE}" pid="3" name="AonClassification">
    <vt:lpwstr>ADC_class_100</vt:lpwstr>
  </property>
</Properties>
</file>