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 Sociaal &amp; Cultureel\Molenlanden\IBMN-2022-MOL-KB-001 Jeugdprofessionals\03 programma van eisen\Publicatie\"/>
    </mc:Choice>
  </mc:AlternateContent>
  <xr:revisionPtr revIDLastSave="0" documentId="13_ncr:1_{FD025717-BF22-43E6-87CB-852865F346F1}" xr6:coauthVersionLast="36" xr6:coauthVersionMax="36" xr10:uidLastSave="{00000000-0000-0000-0000-000000000000}"/>
  <workbookProtection workbookAlgorithmName="SHA-512" workbookHashValue="0SsSFk/JHWbjHKREWFY388UF+NurtItk0bjigGTKX2TN+6AZ0IB3TAAVk4dZ5+Jd/Xy4EL2pW1vcQVE1HdVdBg==" workbookSaltValue="UYG/DJo1YiG7Wre6BKUpxg==" workbookSpinCount="100000" lockStructure="1"/>
  <bookViews>
    <workbookView xWindow="0" yWindow="0" windowWidth="23040" windowHeight="8772" xr2:uid="{54A0430A-14BB-46DC-B3B6-4CDF2BB25B8B}"/>
  </bookViews>
  <sheets>
    <sheet name="schoolcijfermethod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" l="1"/>
  <c r="G6" i="3"/>
  <c r="J18" i="3"/>
  <c r="I18" i="3"/>
  <c r="H18" i="3"/>
  <c r="G18" i="3"/>
  <c r="F18" i="3"/>
  <c r="H15" i="3"/>
  <c r="J15" i="3"/>
  <c r="J12" i="3"/>
  <c r="H12" i="3"/>
  <c r="J21" i="3"/>
  <c r="I21" i="3"/>
  <c r="H21" i="3"/>
  <c r="G21" i="3"/>
  <c r="J7" i="3"/>
  <c r="I7" i="3"/>
  <c r="G7" i="3"/>
  <c r="F7" i="3"/>
  <c r="J6" i="3"/>
  <c r="I15" i="3"/>
  <c r="G15" i="3"/>
  <c r="F21" i="3"/>
  <c r="F15" i="3"/>
  <c r="I12" i="3"/>
  <c r="G12" i="3"/>
  <c r="G24" i="3" s="1"/>
  <c r="F12" i="3"/>
  <c r="G26" i="3" l="1"/>
  <c r="H7" i="3"/>
  <c r="H24" i="3"/>
  <c r="H26" i="3" l="1"/>
  <c r="I24" i="3"/>
  <c r="I26" i="3" s="1"/>
  <c r="F24" i="3"/>
  <c r="F26" i="3" s="1"/>
  <c r="J24" i="3"/>
  <c r="J26" i="3" s="1"/>
</calcChain>
</file>

<file path=xl/sharedStrings.xml><?xml version="1.0" encoding="utf-8"?>
<sst xmlns="http://schemas.openxmlformats.org/spreadsheetml/2006/main" count="45" uniqueCount="27">
  <si>
    <t>Onderdeel G1</t>
  </si>
  <si>
    <t>Inschrijver 1</t>
  </si>
  <si>
    <t>Inschrijver 2</t>
  </si>
  <si>
    <t>Inschrijver 3</t>
  </si>
  <si>
    <t>Inschrijver 4</t>
  </si>
  <si>
    <t>Inschrijver 5</t>
  </si>
  <si>
    <t>Inschrijfprijs</t>
  </si>
  <si>
    <t>Onderdeel G2</t>
  </si>
  <si>
    <t>G.2.1
‘Ondersteuning cliënten’</t>
  </si>
  <si>
    <t>G.2.2
‘Transformatie (-doelstellingen)’</t>
  </si>
  <si>
    <t>G.2.3 
‘Versterken lokale sociale infrastructuur’</t>
  </si>
  <si>
    <t xml:space="preserve">G.2.4
‘Professionele organisatie inclusief interview’ </t>
  </si>
  <si>
    <t>uitgesloten</t>
  </si>
  <si>
    <t>uitgesloten (te hoog)</t>
  </si>
  <si>
    <t>door te hoge inschrijfprijs</t>
  </si>
  <si>
    <t>Rangorde Gunning</t>
  </si>
  <si>
    <t>Inschrijver 6</t>
  </si>
  <si>
    <t>Bijlage D: Beoordelingsmatrix</t>
  </si>
  <si>
    <t>Cijfer behaald</t>
  </si>
  <si>
    <t>Totaal  Kwaliteit</t>
  </si>
  <si>
    <t xml:space="preserve">Cijfer behaald </t>
  </si>
  <si>
    <t>Gewogen eindrapportcijfer Kwaliteit en Prijs</t>
  </si>
  <si>
    <t>Gewogen cijfer meetellend voor gunning (40%)</t>
  </si>
  <si>
    <t xml:space="preserve">Gewogen cijfer meetellend voor gunning (9%) </t>
  </si>
  <si>
    <t>Gewogen cijfer meetellend voor gunning (18%)</t>
  </si>
  <si>
    <t xml:space="preserve">Gewogen cijfer meetellend voor gunning (12%) </t>
  </si>
  <si>
    <t xml:space="preserve">Gewogen cijfer meetellend voor gunning (21%)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</si>
</sst>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  <font>
      <sz val="10"/>
      <name val="Trebuchet MS"/>
      <family val="2"/>
    </font>
    <font>
      <sz val="10"/>
      <name val="Tahoma"/>
      <family val="2"/>
    </font>
    <font>
      <b/>
      <sz val="10"/>
      <name val="Trebuchet MS"/>
      <family val="2"/>
    </font>
    <font>
      <sz val="12"/>
      <color theme="1"/>
      <name val="Calibri"/>
      <family val="2"/>
      <scheme val="minor"/>
    </font>
    <font>
      <b/>
      <sz val="14"/>
      <name val="Trebuchet MS"/>
      <family val="2"/>
    </font>
    <font>
      <b/>
      <sz val="10"/>
      <color rgb="FF00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7" fillId="0" borderId="0"/>
  </cellStyleXfs>
  <cellXfs count="52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Border="1"/>
    <xf numFmtId="0" fontId="3" fillId="0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right" vertical="center"/>
    </xf>
    <xf numFmtId="8" fontId="4" fillId="0" borderId="0" xfId="0" applyNumberFormat="1" applyFont="1"/>
    <xf numFmtId="44" fontId="4" fillId="0" borderId="0" xfId="0" applyNumberFormat="1" applyFont="1"/>
    <xf numFmtId="0" fontId="4" fillId="0" borderId="0" xfId="0" applyFont="1" applyAlignme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44" fontId="4" fillId="0" borderId="0" xfId="1" applyFont="1" applyFill="1" applyBorder="1" applyAlignment="1"/>
    <xf numFmtId="165" fontId="4" fillId="4" borderId="3" xfId="1" applyNumberFormat="1" applyFont="1" applyFill="1" applyBorder="1" applyAlignment="1">
      <alignment horizontal="center" vertical="center" wrapText="1"/>
    </xf>
    <xf numFmtId="4" fontId="4" fillId="3" borderId="3" xfId="1" applyNumberFormat="1" applyFont="1" applyFill="1" applyBorder="1" applyAlignment="1">
      <alignment horizontal="center" vertical="center" wrapText="1"/>
    </xf>
    <xf numFmtId="4" fontId="4" fillId="4" borderId="3" xfId="1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wrapText="1"/>
    </xf>
    <xf numFmtId="4" fontId="4" fillId="0" borderId="0" xfId="0" applyNumberFormat="1" applyFont="1" applyAlignment="1"/>
    <xf numFmtId="10" fontId="4" fillId="0" borderId="0" xfId="0" applyNumberFormat="1" applyFont="1" applyAlignment="1"/>
    <xf numFmtId="0" fontId="6" fillId="0" borderId="0" xfId="2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/>
    <xf numFmtId="0" fontId="4" fillId="0" borderId="0" xfId="0" applyFont="1" applyFill="1"/>
    <xf numFmtId="0" fontId="4" fillId="0" borderId="4" xfId="2" applyFont="1" applyBorder="1" applyAlignment="1">
      <alignment horizontal="center" vertical="center" wrapText="1"/>
    </xf>
    <xf numFmtId="165" fontId="4" fillId="3" borderId="4" xfId="1" applyNumberFormat="1" applyFont="1" applyFill="1" applyBorder="1" applyAlignment="1">
      <alignment horizontal="center" vertical="center" wrapText="1"/>
    </xf>
    <xf numFmtId="164" fontId="6" fillId="3" borderId="0" xfId="0" applyNumberFormat="1" applyFont="1" applyFill="1" applyBorder="1" applyAlignment="1">
      <alignment horizontal="center" vertical="center"/>
    </xf>
    <xf numFmtId="0" fontId="4" fillId="5" borderId="3" xfId="2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/>
    </xf>
    <xf numFmtId="165" fontId="4" fillId="5" borderId="3" xfId="1" applyNumberFormat="1" applyFont="1" applyFill="1" applyBorder="1" applyAlignment="1">
      <alignment horizontal="center" vertical="center" wrapText="1"/>
    </xf>
    <xf numFmtId="165" fontId="4" fillId="4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165" fontId="4" fillId="6" borderId="3" xfId="1" applyNumberFormat="1" applyFont="1" applyFill="1" applyBorder="1" applyAlignment="1">
      <alignment horizontal="center" vertical="center" wrapText="1"/>
    </xf>
    <xf numFmtId="4" fontId="4" fillId="7" borderId="3" xfId="1" applyNumberFormat="1" applyFont="1" applyFill="1" applyBorder="1" applyAlignment="1">
      <alignment horizontal="center" vertical="center" wrapText="1"/>
    </xf>
    <xf numFmtId="2" fontId="4" fillId="5" borderId="3" xfId="1" applyNumberFormat="1" applyFont="1" applyFill="1" applyBorder="1" applyAlignment="1">
      <alignment horizontal="center" vertical="center" wrapText="1"/>
    </xf>
    <xf numFmtId="9" fontId="4" fillId="0" borderId="0" xfId="0" applyNumberFormat="1" applyFont="1" applyAlignment="1"/>
    <xf numFmtId="9" fontId="4" fillId="0" borderId="0" xfId="1" applyNumberFormat="1" applyFont="1" applyFill="1" applyBorder="1" applyAlignment="1"/>
    <xf numFmtId="2" fontId="4" fillId="0" borderId="3" xfId="1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6" fillId="2" borderId="0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4" fillId="0" borderId="3" xfId="2" applyFont="1" applyBorder="1" applyAlignment="1">
      <alignment horizontal="center" vertical="center" wrapText="1"/>
    </xf>
    <xf numFmtId="0" fontId="4" fillId="5" borderId="5" xfId="2" applyFont="1" applyFill="1" applyBorder="1" applyAlignment="1">
      <alignment horizontal="center" vertical="center" wrapText="1"/>
    </xf>
    <xf numFmtId="0" fontId="6" fillId="5" borderId="6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</cellXfs>
  <cellStyles count="4">
    <cellStyle name="Standaard" xfId="0" builtinId="0"/>
    <cellStyle name="Standaard 3" xfId="3" xr:uid="{1916F131-0922-460D-8DEC-3A51B376D2D4}"/>
    <cellStyle name="Standaard_Beoordeling Accountants 10-09-08" xfId="2" xr:uid="{603F36BF-160A-461D-BDC0-5A38838F9F6D}"/>
    <cellStyle name="Valuta" xfId="1" builtinId="4"/>
  </cellStyles>
  <dxfs count="0"/>
  <tableStyles count="0" defaultTableStyle="TableStyleMedium2" defaultPivotStyle="PivotStyleLight16"/>
  <colors>
    <mruColors>
      <color rgb="FF00CCFF"/>
      <color rgb="FF0000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286F-A512-448B-AE22-72DE175E5675}">
  <sheetPr>
    <pageSetUpPr fitToPage="1"/>
  </sheetPr>
  <dimension ref="B1:O30"/>
  <sheetViews>
    <sheetView tabSelected="1" zoomScale="60" zoomScaleNormal="60" workbookViewId="0">
      <selection activeCell="M12" sqref="M12"/>
    </sheetView>
  </sheetViews>
  <sheetFormatPr defaultColWidth="9.109375" defaultRowHeight="14.4" x14ac:dyDescent="0.35"/>
  <cols>
    <col min="1" max="1" width="6.109375" style="2" customWidth="1"/>
    <col min="2" max="2" width="31.44140625" style="2" customWidth="1"/>
    <col min="3" max="3" width="39.88671875" style="2" customWidth="1"/>
    <col min="4" max="4" width="1.6640625" style="2" customWidth="1"/>
    <col min="5" max="10" width="18.33203125" style="10" customWidth="1"/>
    <col min="11" max="14" width="9.109375" style="2"/>
    <col min="15" max="15" width="13.21875" style="2" bestFit="1" customWidth="1"/>
    <col min="16" max="16384" width="9.109375" style="2"/>
  </cols>
  <sheetData>
    <row r="1" spans="2:15" ht="54.6" customHeight="1" x14ac:dyDescent="0.35"/>
    <row r="2" spans="2:15" s="1" customFormat="1" ht="34.799999999999997" customHeight="1" x14ac:dyDescent="0.3">
      <c r="B2" s="42" t="s">
        <v>17</v>
      </c>
      <c r="C2" s="42"/>
      <c r="D2" s="42"/>
      <c r="E2" s="42"/>
      <c r="F2" s="42"/>
      <c r="G2" s="42"/>
      <c r="H2" s="42"/>
      <c r="I2" s="42"/>
      <c r="J2" s="42"/>
    </row>
    <row r="3" spans="2:15" ht="28.8" customHeight="1" x14ac:dyDescent="0.35">
      <c r="E3" s="3"/>
      <c r="F3" s="3"/>
      <c r="G3" s="3"/>
      <c r="H3" s="4"/>
      <c r="I3" s="4"/>
      <c r="J3" s="4"/>
    </row>
    <row r="4" spans="2:15" x14ac:dyDescent="0.35">
      <c r="B4" s="43" t="s">
        <v>0</v>
      </c>
      <c r="C4" s="44"/>
      <c r="D4" s="5"/>
      <c r="E4" s="19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16</v>
      </c>
    </row>
    <row r="5" spans="2:15" ht="30" customHeight="1" x14ac:dyDescent="0.35">
      <c r="B5" s="45" t="s">
        <v>6</v>
      </c>
      <c r="C5" s="45"/>
      <c r="D5" s="7"/>
      <c r="E5" s="18">
        <v>2584000.0099999998</v>
      </c>
      <c r="F5" s="17">
        <v>2584000</v>
      </c>
      <c r="G5" s="17">
        <v>2500000</v>
      </c>
      <c r="H5" s="17">
        <v>2164000</v>
      </c>
      <c r="I5" s="37">
        <v>2144000</v>
      </c>
      <c r="J5" s="37">
        <v>2000000</v>
      </c>
      <c r="O5" s="8"/>
    </row>
    <row r="6" spans="2:15" ht="30" customHeight="1" x14ac:dyDescent="0.35">
      <c r="B6" s="45" t="s">
        <v>20</v>
      </c>
      <c r="C6" s="45"/>
      <c r="D6" s="7"/>
      <c r="E6" s="18"/>
      <c r="F6" s="41">
        <v>6</v>
      </c>
      <c r="G6" s="41">
        <f>I6-((G5-I5)/(F5-I5)*(I6-F6))</f>
        <v>6.7636363636363637</v>
      </c>
      <c r="H6" s="41">
        <f>I6-((H5-I5)/(F5-I5)*(I6-F6))</f>
        <v>9.8181818181818183</v>
      </c>
      <c r="I6" s="41">
        <v>10</v>
      </c>
      <c r="J6" s="41">
        <f>I6</f>
        <v>10</v>
      </c>
      <c r="O6" s="8"/>
    </row>
    <row r="7" spans="2:15" s="34" customFormat="1" ht="39.6" customHeight="1" x14ac:dyDescent="0.3">
      <c r="B7" s="46" t="s">
        <v>22</v>
      </c>
      <c r="C7" s="47"/>
      <c r="D7" s="35"/>
      <c r="E7" s="16" t="s">
        <v>13</v>
      </c>
      <c r="F7" s="38">
        <f>F6*40%</f>
        <v>2.4000000000000004</v>
      </c>
      <c r="G7" s="38">
        <f t="shared" ref="G7:J7" si="0">G6*40%</f>
        <v>2.7054545454545456</v>
      </c>
      <c r="H7" s="38">
        <f>H6*40%</f>
        <v>3.9272727272727277</v>
      </c>
      <c r="I7" s="38">
        <f t="shared" si="0"/>
        <v>4</v>
      </c>
      <c r="J7" s="38">
        <f t="shared" si="0"/>
        <v>4</v>
      </c>
    </row>
    <row r="8" spans="2:15" ht="27.6" customHeight="1" x14ac:dyDescent="0.35">
      <c r="I8" s="2"/>
      <c r="J8" s="2"/>
    </row>
    <row r="9" spans="2:15" s="11" customFormat="1" x14ac:dyDescent="0.35">
      <c r="B9" s="43" t="s">
        <v>7</v>
      </c>
      <c r="C9" s="44"/>
      <c r="D9" s="5"/>
      <c r="E9" s="6" t="s">
        <v>1</v>
      </c>
      <c r="F9" s="6" t="s">
        <v>2</v>
      </c>
      <c r="G9" s="6" t="s">
        <v>3</v>
      </c>
      <c r="H9" s="6" t="s">
        <v>4</v>
      </c>
      <c r="I9" s="6" t="s">
        <v>5</v>
      </c>
      <c r="J9" s="6" t="s">
        <v>16</v>
      </c>
      <c r="O9" s="2"/>
    </row>
    <row r="10" spans="2:15" s="25" customFormat="1" x14ac:dyDescent="0.35">
      <c r="B10" s="22"/>
      <c r="C10" s="22"/>
      <c r="D10" s="23"/>
      <c r="E10" s="24"/>
      <c r="F10" s="24"/>
      <c r="G10" s="24"/>
      <c r="H10" s="24"/>
      <c r="I10" s="24"/>
      <c r="J10" s="24"/>
      <c r="O10" s="26"/>
    </row>
    <row r="11" spans="2:15" ht="29.4" customHeight="1" x14ac:dyDescent="0.35">
      <c r="B11" s="49" t="s">
        <v>8</v>
      </c>
      <c r="C11" s="27" t="s">
        <v>20</v>
      </c>
      <c r="D11" s="29"/>
      <c r="E11" s="33" t="s">
        <v>12</v>
      </c>
      <c r="F11" s="28">
        <v>10</v>
      </c>
      <c r="G11" s="28">
        <v>10</v>
      </c>
      <c r="H11" s="28">
        <v>7</v>
      </c>
      <c r="I11" s="28">
        <v>9</v>
      </c>
      <c r="J11" s="28">
        <v>7</v>
      </c>
      <c r="O11" s="9"/>
    </row>
    <row r="12" spans="2:15" ht="28.8" x14ac:dyDescent="0.35">
      <c r="B12" s="50"/>
      <c r="C12" s="30" t="s">
        <v>24</v>
      </c>
      <c r="D12" s="31"/>
      <c r="E12" s="16" t="s">
        <v>14</v>
      </c>
      <c r="F12" s="38">
        <f>F11*18%</f>
        <v>1.7999999999999998</v>
      </c>
      <c r="G12" s="38">
        <f t="shared" ref="G12:I12" si="1">G11*18%</f>
        <v>1.7999999999999998</v>
      </c>
      <c r="H12" s="38">
        <f>H11*18%</f>
        <v>1.26</v>
      </c>
      <c r="I12" s="38">
        <f t="shared" si="1"/>
        <v>1.6199999999999999</v>
      </c>
      <c r="J12" s="38">
        <f>J11*18%</f>
        <v>1.26</v>
      </c>
    </row>
    <row r="13" spans="2:15" ht="4.8" customHeight="1" x14ac:dyDescent="0.35">
      <c r="C13" s="12"/>
    </row>
    <row r="14" spans="2:15" ht="29.4" customHeight="1" x14ac:dyDescent="0.35">
      <c r="B14" s="49" t="s">
        <v>9</v>
      </c>
      <c r="C14" s="27" t="s">
        <v>18</v>
      </c>
      <c r="D14" s="29"/>
      <c r="E14" s="33" t="s">
        <v>12</v>
      </c>
      <c r="F14" s="28">
        <v>6</v>
      </c>
      <c r="G14" s="28">
        <v>6</v>
      </c>
      <c r="H14" s="28">
        <v>7</v>
      </c>
      <c r="I14" s="28">
        <v>8</v>
      </c>
      <c r="J14" s="28">
        <v>8</v>
      </c>
      <c r="O14" s="9"/>
    </row>
    <row r="15" spans="2:15" ht="28.8" x14ac:dyDescent="0.35">
      <c r="B15" s="50"/>
      <c r="C15" s="30" t="s">
        <v>23</v>
      </c>
      <c r="D15" s="31"/>
      <c r="E15" s="16" t="s">
        <v>14</v>
      </c>
      <c r="F15" s="38">
        <f>F14*9%</f>
        <v>0.54</v>
      </c>
      <c r="G15" s="38">
        <f t="shared" ref="G15:I15" si="2">G14*9%</f>
        <v>0.54</v>
      </c>
      <c r="H15" s="38">
        <f>H14*9%</f>
        <v>0.63</v>
      </c>
      <c r="I15" s="38">
        <f t="shared" si="2"/>
        <v>0.72</v>
      </c>
      <c r="J15" s="38">
        <f>J14*9%</f>
        <v>0.72</v>
      </c>
    </row>
    <row r="16" spans="2:15" ht="4.8" customHeight="1" x14ac:dyDescent="0.35">
      <c r="C16" s="12"/>
    </row>
    <row r="17" spans="2:15" ht="29.4" customHeight="1" x14ac:dyDescent="0.35">
      <c r="B17" s="49" t="s">
        <v>10</v>
      </c>
      <c r="C17" s="27" t="s">
        <v>20</v>
      </c>
      <c r="D17" s="29"/>
      <c r="E17" s="33" t="s">
        <v>12</v>
      </c>
      <c r="F17" s="28">
        <v>6</v>
      </c>
      <c r="G17" s="28">
        <v>7</v>
      </c>
      <c r="H17" s="28">
        <v>8</v>
      </c>
      <c r="I17" s="28">
        <v>8</v>
      </c>
      <c r="J17" s="28">
        <v>10</v>
      </c>
      <c r="O17" s="9"/>
    </row>
    <row r="18" spans="2:15" ht="28.8" x14ac:dyDescent="0.35">
      <c r="B18" s="50"/>
      <c r="C18" s="30" t="s">
        <v>25</v>
      </c>
      <c r="D18" s="31"/>
      <c r="E18" s="16" t="s">
        <v>14</v>
      </c>
      <c r="F18" s="38">
        <f>F17*12%</f>
        <v>0.72</v>
      </c>
      <c r="G18" s="38">
        <f>G17*12%</f>
        <v>0.84</v>
      </c>
      <c r="H18" s="38">
        <f t="shared" ref="H18:J18" si="3">H17*12%</f>
        <v>0.96</v>
      </c>
      <c r="I18" s="38">
        <f t="shared" si="3"/>
        <v>0.96</v>
      </c>
      <c r="J18" s="38">
        <f t="shared" si="3"/>
        <v>1.2</v>
      </c>
    </row>
    <row r="19" spans="2:15" ht="4.8" customHeight="1" x14ac:dyDescent="0.35">
      <c r="C19" s="12"/>
    </row>
    <row r="20" spans="2:15" ht="29.4" customHeight="1" x14ac:dyDescent="0.35">
      <c r="B20" s="49" t="s">
        <v>11</v>
      </c>
      <c r="C20" s="27" t="s">
        <v>20</v>
      </c>
      <c r="D20" s="29"/>
      <c r="E20" s="33" t="s">
        <v>12</v>
      </c>
      <c r="F20" s="28">
        <v>6</v>
      </c>
      <c r="G20" s="28">
        <v>10</v>
      </c>
      <c r="H20" s="28">
        <v>7</v>
      </c>
      <c r="I20" s="28">
        <v>9</v>
      </c>
      <c r="J20" s="28">
        <v>8</v>
      </c>
      <c r="O20" s="9"/>
    </row>
    <row r="21" spans="2:15" ht="28.8" x14ac:dyDescent="0.35">
      <c r="B21" s="50"/>
      <c r="C21" s="30" t="s">
        <v>26</v>
      </c>
      <c r="D21" s="31"/>
      <c r="E21" s="16" t="s">
        <v>14</v>
      </c>
      <c r="F21" s="38">
        <f>F20*21%</f>
        <v>1.26</v>
      </c>
      <c r="G21" s="38">
        <f t="shared" ref="G21:J21" si="4">G20*21%</f>
        <v>2.1</v>
      </c>
      <c r="H21" s="38">
        <f t="shared" si="4"/>
        <v>1.47</v>
      </c>
      <c r="I21" s="38">
        <f t="shared" si="4"/>
        <v>1.89</v>
      </c>
      <c r="J21" s="38">
        <f t="shared" si="4"/>
        <v>1.68</v>
      </c>
    </row>
    <row r="22" spans="2:15" ht="4.8" customHeight="1" x14ac:dyDescent="0.35">
      <c r="C22" s="12"/>
      <c r="F22" s="39"/>
      <c r="G22" s="39"/>
      <c r="H22" s="39"/>
      <c r="I22" s="39"/>
      <c r="J22" s="39"/>
    </row>
    <row r="23" spans="2:15" ht="6" customHeight="1" x14ac:dyDescent="0.35">
      <c r="C23" s="13"/>
      <c r="D23" s="14"/>
      <c r="E23" s="15"/>
      <c r="F23" s="40"/>
      <c r="G23" s="40"/>
      <c r="H23" s="40"/>
      <c r="I23" s="40"/>
      <c r="J23" s="40"/>
    </row>
    <row r="24" spans="2:15" s="34" customFormat="1" ht="36" customHeight="1" x14ac:dyDescent="0.3">
      <c r="B24" s="51" t="s">
        <v>19</v>
      </c>
      <c r="C24" s="51"/>
      <c r="D24" s="35"/>
      <c r="E24" s="16" t="s">
        <v>12</v>
      </c>
      <c r="F24" s="38">
        <f>SUM(F12,F15,F18,F21)</f>
        <v>4.3199999999999994</v>
      </c>
      <c r="G24" s="38">
        <f>SUM(G12,G15,G18,G21)</f>
        <v>5.2799999999999994</v>
      </c>
      <c r="H24" s="38">
        <f t="shared" ref="H24" si="5">SUM(H12,H15,H18,H21)</f>
        <v>4.32</v>
      </c>
      <c r="I24" s="38">
        <f>SUM(I12,I15,I18,I21)</f>
        <v>5.1899999999999995</v>
      </c>
      <c r="J24" s="38">
        <f t="shared" ref="J24" si="6">SUM(J12,J15,J18,J21)</f>
        <v>4.8599999999999994</v>
      </c>
    </row>
    <row r="25" spans="2:15" ht="7.2" customHeight="1" x14ac:dyDescent="0.35">
      <c r="D25" s="14"/>
      <c r="E25" s="15"/>
      <c r="F25" s="40"/>
      <c r="G25" s="40"/>
      <c r="H25" s="40"/>
      <c r="I25" s="40"/>
      <c r="J25" s="40"/>
    </row>
    <row r="26" spans="2:15" s="34" customFormat="1" ht="36" customHeight="1" x14ac:dyDescent="0.3">
      <c r="B26" s="48" t="s">
        <v>21</v>
      </c>
      <c r="C26" s="48"/>
      <c r="D26" s="35"/>
      <c r="E26" s="16" t="s">
        <v>12</v>
      </c>
      <c r="F26" s="38">
        <f>F24+F7</f>
        <v>6.72</v>
      </c>
      <c r="G26" s="38">
        <f>G24+G7</f>
        <v>7.9854545454545445</v>
      </c>
      <c r="H26" s="38">
        <f t="shared" ref="H26:J26" si="7">H24+H7</f>
        <v>8.247272727272728</v>
      </c>
      <c r="I26" s="38">
        <f t="shared" si="7"/>
        <v>9.19</v>
      </c>
      <c r="J26" s="38">
        <f t="shared" si="7"/>
        <v>8.86</v>
      </c>
    </row>
    <row r="27" spans="2:15" s="34" customFormat="1" ht="36" customHeight="1" x14ac:dyDescent="0.3">
      <c r="B27" s="48" t="s">
        <v>15</v>
      </c>
      <c r="C27" s="48"/>
      <c r="D27" s="35"/>
      <c r="E27" s="16" t="s">
        <v>12</v>
      </c>
      <c r="F27" s="32">
        <v>5</v>
      </c>
      <c r="G27" s="32">
        <v>4</v>
      </c>
      <c r="H27" s="32">
        <v>3</v>
      </c>
      <c r="I27" s="36">
        <v>1</v>
      </c>
      <c r="J27" s="32">
        <v>2</v>
      </c>
    </row>
    <row r="28" spans="2:15" x14ac:dyDescent="0.35">
      <c r="F28" s="20"/>
      <c r="G28" s="20"/>
    </row>
    <row r="30" spans="2:15" x14ac:dyDescent="0.35">
      <c r="H30" s="21"/>
    </row>
  </sheetData>
  <mergeCells count="13">
    <mergeCell ref="B27:C27"/>
    <mergeCell ref="B11:B12"/>
    <mergeCell ref="B14:B15"/>
    <mergeCell ref="B17:B18"/>
    <mergeCell ref="B20:B21"/>
    <mergeCell ref="B24:C24"/>
    <mergeCell ref="B26:C26"/>
    <mergeCell ref="B2:J2"/>
    <mergeCell ref="B4:C4"/>
    <mergeCell ref="B5:C5"/>
    <mergeCell ref="B6:C6"/>
    <mergeCell ref="B9:C9"/>
    <mergeCell ref="B7:C7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schoolcijfermethode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Bouwmeester</dc:creator>
  <cp:lastModifiedBy>Koen Bouwmeester</cp:lastModifiedBy>
  <cp:lastPrinted>2023-05-12T11:21:17Z</cp:lastPrinted>
  <dcterms:created xsi:type="dcterms:W3CDTF">2023-03-20T21:47:46Z</dcterms:created>
  <dcterms:modified xsi:type="dcterms:W3CDTF">2023-05-16T08:50:44Z</dcterms:modified>
</cp:coreProperties>
</file>