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provincieutrecht-my.sharepoint.com/personal/p25117_provincie-utrecht_nl/Documents/Aanbestedingen/EA/Audiovisuele middelen vergaderzalen/04. Nota van inlichtingen/Nr. 2/"/>
    </mc:Choice>
  </mc:AlternateContent>
  <xr:revisionPtr revIDLastSave="0" documentId="8_{595C6F01-814D-46A8-8100-837CEDEEDF7E}" xr6:coauthVersionLast="47" xr6:coauthVersionMax="47" xr10:uidLastSave="{00000000-0000-0000-0000-000000000000}"/>
  <bookViews>
    <workbookView xWindow="-120" yWindow="-120" windowWidth="29040" windowHeight="15720" tabRatio="816" xr2:uid="{C469E34F-1677-4F32-A698-859818D21566}"/>
  </bookViews>
  <sheets>
    <sheet name="Voorblad" sheetId="8" r:id="rId1"/>
    <sheet name="Totaal AV als Koop" sheetId="2" r:id="rId2"/>
    <sheet name="Totaal AVaaS" sheetId="9" r:id="rId3"/>
    <sheet name="Prijznbld AVaaS A,B,C,D,E,F,I" sheetId="1" r:id="rId4"/>
    <sheet name="Referentiesets (A,B,C,D)" sheetId="3" r:id="rId5"/>
    <sheet name="Schermen narrowcasting (E,F)" sheetId="6" r:id="rId6"/>
    <sheet name="Hergebruik (H)" sheetId="4" r:id="rId7"/>
    <sheet name="Ruimtereserveringssysteem (I,J)" sheetId="10" r:id="rId8"/>
    <sheet name="Beheer en Onderhoud (K)" sheetId="5" r:id="rId9"/>
    <sheet name="Uurtarieven (L)" sheetId="7" r:id="rId10"/>
  </sheets>
  <definedNames>
    <definedName name="_xlnm.Print_Area" localSheetId="8">'Beheer en Onderhoud (K)'!$A$1:$D$16</definedName>
    <definedName name="_xlnm.Print_Area" localSheetId="4">'Referentiesets (A,B,C,D)'!$A$1:$H$59</definedName>
    <definedName name="_xlnm.Print_Area" localSheetId="7">'Ruimtereserveringssysteem (I,J)'!$A$1:$G$27</definedName>
    <definedName name="_xlnm.Print_Area" localSheetId="5">'Schermen narrowcasting (E,F)'!$A$1:$G$26</definedName>
    <definedName name="_xlnm.Print_Area" localSheetId="1">'Totaal AV als Koop'!$B$1:$H$43</definedName>
    <definedName name="_xlnm.Print_Area" localSheetId="2">'Totaal AVaaS'!$B$1:$H$37</definedName>
    <definedName name="_xlnm.Print_Area" localSheetId="9">'Uurtarieven (L)'!$A$1:$D$8</definedName>
    <definedName name="_xlnm.Print_Area" localSheetId="0">Voorblad!$B$1:$J$23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5" i="1" l="1"/>
  <c r="D27" i="1"/>
  <c r="D26" i="1"/>
  <c r="D5" i="1"/>
  <c r="D12" i="1"/>
  <c r="D11" i="1"/>
  <c r="D10" i="1"/>
  <c r="D36" i="1"/>
  <c r="K52" i="3" l="1"/>
  <c r="J52" i="3"/>
  <c r="L52" i="3" s="1"/>
  <c r="H52" i="3"/>
  <c r="K51" i="3"/>
  <c r="J51" i="3"/>
  <c r="L51" i="3" s="1"/>
  <c r="H51" i="3"/>
  <c r="K50" i="3"/>
  <c r="J50" i="3"/>
  <c r="L50" i="3" s="1"/>
  <c r="H50" i="3"/>
  <c r="L48" i="3"/>
  <c r="H48" i="3"/>
  <c r="L47" i="3"/>
  <c r="H47" i="3"/>
  <c r="L46" i="3"/>
  <c r="H46" i="3"/>
  <c r="L45" i="3"/>
  <c r="H45" i="3"/>
  <c r="L44" i="3"/>
  <c r="H44" i="3"/>
  <c r="L43" i="3"/>
  <c r="H43" i="3"/>
  <c r="L42" i="3"/>
  <c r="H42" i="3"/>
  <c r="L41" i="3"/>
  <c r="H41" i="3"/>
  <c r="L40" i="3"/>
  <c r="H40" i="3"/>
  <c r="L39" i="3"/>
  <c r="H39" i="3"/>
  <c r="K34" i="3"/>
  <c r="J34" i="3"/>
  <c r="H34" i="3"/>
  <c r="K33" i="3"/>
  <c r="J33" i="3"/>
  <c r="L33" i="3" s="1"/>
  <c r="H33" i="3"/>
  <c r="K32" i="3"/>
  <c r="J32" i="3"/>
  <c r="L32" i="3" s="1"/>
  <c r="H32" i="3"/>
  <c r="L30" i="3"/>
  <c r="H30" i="3"/>
  <c r="L29" i="3"/>
  <c r="H29" i="3"/>
  <c r="L28" i="3"/>
  <c r="H28" i="3"/>
  <c r="L27" i="3"/>
  <c r="H27" i="3"/>
  <c r="L26" i="3"/>
  <c r="H26" i="3"/>
  <c r="L25" i="3"/>
  <c r="H25" i="3"/>
  <c r="L24" i="3"/>
  <c r="H24" i="3"/>
  <c r="L23" i="3"/>
  <c r="H23" i="3"/>
  <c r="L22" i="3"/>
  <c r="H22" i="3"/>
  <c r="L21" i="3"/>
  <c r="H21" i="3"/>
  <c r="K16" i="3"/>
  <c r="J16" i="3"/>
  <c r="L16" i="3" s="1"/>
  <c r="K15" i="3"/>
  <c r="J15" i="3"/>
  <c r="K14" i="3"/>
  <c r="J14" i="3"/>
  <c r="L12" i="3"/>
  <c r="L11" i="3"/>
  <c r="L10" i="3"/>
  <c r="L9" i="3"/>
  <c r="L8" i="3"/>
  <c r="L7" i="3"/>
  <c r="L6" i="3"/>
  <c r="L5" i="3"/>
  <c r="L4" i="3"/>
  <c r="L3" i="3"/>
  <c r="D21" i="10"/>
  <c r="H20" i="2" s="1"/>
  <c r="C21" i="10"/>
  <c r="G20" i="2" s="1"/>
  <c r="C16" i="5"/>
  <c r="D10" i="5"/>
  <c r="C10" i="5"/>
  <c r="G25" i="2" s="1"/>
  <c r="D16" i="5"/>
  <c r="D27" i="10"/>
  <c r="C27" i="10"/>
  <c r="D16" i="1"/>
  <c r="D17" i="1"/>
  <c r="D32" i="1"/>
  <c r="D19" i="9" s="1"/>
  <c r="D22" i="1"/>
  <c r="D23" i="1"/>
  <c r="D6" i="1"/>
  <c r="D7" i="1"/>
  <c r="D14" i="9" l="1"/>
  <c r="D13" i="9"/>
  <c r="D11" i="9"/>
  <c r="D10" i="9"/>
  <c r="D9" i="9"/>
  <c r="H53" i="3"/>
  <c r="H35" i="3"/>
  <c r="L14" i="3"/>
  <c r="L34" i="3"/>
  <c r="L35" i="3" s="1"/>
  <c r="L53" i="3"/>
  <c r="L15" i="3"/>
  <c r="H19" i="9"/>
  <c r="D33" i="1"/>
  <c r="H25" i="2"/>
  <c r="H26" i="2" s="1"/>
  <c r="G10" i="10"/>
  <c r="G9" i="10"/>
  <c r="G8" i="10"/>
  <c r="G7" i="10"/>
  <c r="G6" i="10"/>
  <c r="G5" i="10"/>
  <c r="G4" i="10"/>
  <c r="G3" i="10"/>
  <c r="D6" i="7"/>
  <c r="D7" i="7"/>
  <c r="G14" i="4"/>
  <c r="G13" i="4"/>
  <c r="G12" i="4"/>
  <c r="G11" i="4"/>
  <c r="G10" i="4"/>
  <c r="G9" i="4"/>
  <c r="G8" i="4"/>
  <c r="G7" i="4"/>
  <c r="G6" i="4"/>
  <c r="G5" i="4"/>
  <c r="H58" i="3"/>
  <c r="H57" i="3"/>
  <c r="D4" i="7"/>
  <c r="D5" i="7"/>
  <c r="D3" i="7"/>
  <c r="G23" i="6"/>
  <c r="G22" i="6"/>
  <c r="G21" i="6"/>
  <c r="G20" i="6"/>
  <c r="G19" i="6"/>
  <c r="G18" i="6"/>
  <c r="G17" i="6"/>
  <c r="G16" i="6"/>
  <c r="G10" i="6"/>
  <c r="G9" i="6"/>
  <c r="G8" i="6"/>
  <c r="G7" i="6"/>
  <c r="G6" i="6"/>
  <c r="G5" i="6"/>
  <c r="G4" i="6"/>
  <c r="G3" i="6"/>
  <c r="H16" i="3"/>
  <c r="H15" i="3"/>
  <c r="H14" i="3"/>
  <c r="H12" i="3"/>
  <c r="H11" i="3"/>
  <c r="H10" i="3"/>
  <c r="H9" i="3"/>
  <c r="H8" i="3"/>
  <c r="H7" i="3"/>
  <c r="H6" i="3"/>
  <c r="H5" i="3"/>
  <c r="H4" i="3"/>
  <c r="H3" i="3"/>
  <c r="L17" i="3" l="1"/>
  <c r="M53" i="3"/>
  <c r="D11" i="2" s="1"/>
  <c r="M35" i="3"/>
  <c r="D10" i="2" s="1"/>
  <c r="H59" i="3"/>
  <c r="H20" i="9"/>
  <c r="G19" i="9"/>
  <c r="G14" i="9"/>
  <c r="H14" i="9"/>
  <c r="G11" i="10"/>
  <c r="D19" i="2" s="1"/>
  <c r="D8" i="7"/>
  <c r="D18" i="1"/>
  <c r="D12" i="9" s="1"/>
  <c r="G26" i="2"/>
  <c r="G24" i="6"/>
  <c r="G11" i="6"/>
  <c r="D13" i="2" s="1"/>
  <c r="G15" i="4"/>
  <c r="D15" i="9" s="1"/>
  <c r="H17" i="3"/>
  <c r="M17" i="3" l="1"/>
  <c r="D9" i="2" s="1"/>
  <c r="G9" i="2" s="1"/>
  <c r="G20" i="9"/>
  <c r="D14" i="2"/>
  <c r="G10" i="9"/>
  <c r="H10" i="9"/>
  <c r="G11" i="9"/>
  <c r="H11" i="9"/>
  <c r="G13" i="9"/>
  <c r="H13" i="9"/>
  <c r="G19" i="2"/>
  <c r="H19" i="2"/>
  <c r="G11" i="2"/>
  <c r="H11" i="2"/>
  <c r="G13" i="2"/>
  <c r="H13" i="2"/>
  <c r="G10" i="2"/>
  <c r="H10" i="2"/>
  <c r="G29" i="2"/>
  <c r="G30" i="2" s="1"/>
  <c r="G23" i="9"/>
  <c r="G24" i="9" s="1"/>
  <c r="D15" i="2"/>
  <c r="D12" i="2"/>
  <c r="H9" i="2" l="1"/>
  <c r="H14" i="2"/>
  <c r="G14" i="2"/>
  <c r="H21" i="2"/>
  <c r="G12" i="9"/>
  <c r="H12" i="9"/>
  <c r="G15" i="9"/>
  <c r="H15" i="9"/>
  <c r="G21" i="2"/>
  <c r="G12" i="2"/>
  <c r="H12" i="2"/>
  <c r="G15" i="2"/>
  <c r="H15" i="2"/>
  <c r="G16" i="2" l="1"/>
  <c r="H16" i="2"/>
  <c r="G33" i="2" l="1"/>
  <c r="G9" i="9" l="1"/>
  <c r="G16" i="9" s="1"/>
  <c r="H9" i="9"/>
  <c r="H16" i="9" s="1"/>
  <c r="G27" i="9" l="1"/>
</calcChain>
</file>

<file path=xl/sharedStrings.xml><?xml version="1.0" encoding="utf-8"?>
<sst xmlns="http://schemas.openxmlformats.org/spreadsheetml/2006/main" count="321" uniqueCount="159">
  <si>
    <t>Aanbesteding 'Audiovisuele middelen vergaderzalen' 20811 Provincie Utrecht</t>
  </si>
  <si>
    <t>U kunt óf voor 'AV als Koop' óf voor 'AVaaS' een aanbieding doen, niet voor allebei.</t>
  </si>
  <si>
    <t>Voor 'AV als Koop': vul de tabbladen Referentiesets, Schermen narrowcasting, Hergebruik, Ruimtereserveringssysteem, Beheer en Onderhoud en Uurtarieven in.</t>
  </si>
  <si>
    <t>Voor 'AVaaS': vul de tabbladen Prijzenblad AVaaS, Hergebruik en Uurtarieven in</t>
  </si>
  <si>
    <t>In beide mogelijkheden houden we een bandbreedte aan tussen de initiele uitvraag en de verwachte groei gedurende de looptijd van het contract. Dit is terug te zien in de tabbladen Totaal AV als koop , Totaal AVaaS, Ruimtereserveringssysteem en Beheer en Onderhoud. De prijzen van beide kolommen tellen voor 50% mee.</t>
  </si>
  <si>
    <t>De optionele diensten tellen voor 25% mee in het totaal.</t>
  </si>
  <si>
    <t>U vult de gele velden in.</t>
  </si>
  <si>
    <t xml:space="preserve">U vult de tarieven en omschrijving in  van alle componenten. </t>
  </si>
  <si>
    <t>De tabbladen 'Totaal als Koop' en 'Totaal AVaaS' berekenen het Gunningscriterium Prijs met formules, deze kunt u niet wijzigen.</t>
  </si>
  <si>
    <t>Bij de tabbladen Referentiesets, Schermen narrowcasting en Hergebuik kunt U extra rijen tussenvoegen indien nodig. Let daarbij op dat  (1) u de formules die prijs x aantal berekenen kopieert naar de ingevoegde regel(s) en dat (2) het Totaal veld, de juiste berekening maakt. Aanbestedende dienst zal de ingediende Prijzenbladen controleren en is gerechtigd eventuele ontbrekende of foutieve berekeningen te corrigeren en de alsdan na correctie ontstane 'Fictieve Prijs' toe te passen als vergelijkingsprijs voor het Gunningscriterium Prijs.</t>
  </si>
  <si>
    <t>Voor alle tarieven geldt dat de prijs exclusief BTW wordt gebruikt voor de berekening van Gunningscriterium Prijs</t>
  </si>
  <si>
    <t xml:space="preserve">U dient dit prijzenblad in als Ecxel file en tevens als Pdf file. </t>
  </si>
  <si>
    <t>Naam Inschrijver</t>
  </si>
  <si>
    <t>Ingevuld door (naam en functie)</t>
  </si>
  <si>
    <t xml:space="preserve">Datum </t>
  </si>
  <si>
    <t>Totaal Inschrijfprijs (Levering wordt eigendom van PU)</t>
  </si>
  <si>
    <t>We berekenen twee prijzen:</t>
  </si>
  <si>
    <t>1. een prijs uitgaande van de initiele uitvraag van 68 vergadersets en 12 schermen tbv narrowcasting</t>
  </si>
  <si>
    <t>2. een prijs inclusief groei gedurende de contractperiode naar 100 vergadersets en 26 schermen tbv narrowcasting</t>
  </si>
  <si>
    <t>Beide prijzen tellen voor 50% mee in het tabblad totaal AV als Koop</t>
  </si>
  <si>
    <t>Levering en installatie:</t>
  </si>
  <si>
    <t>Unit prijs excl. BTW</t>
  </si>
  <si>
    <t>Aantal (initieel)</t>
  </si>
  <si>
    <t>Aantal (incl groei)</t>
  </si>
  <si>
    <t>Totaalprijs (initieel) excl. BTW</t>
  </si>
  <si>
    <t>Totaalprijs (incl groei) excl. BTW</t>
  </si>
  <si>
    <t>A.</t>
  </si>
  <si>
    <t>Referentieset klein</t>
  </si>
  <si>
    <t>B.</t>
  </si>
  <si>
    <t>Referentieset middel</t>
  </si>
  <si>
    <t>C.</t>
  </si>
  <si>
    <t>Referentieset groot</t>
  </si>
  <si>
    <t>D.</t>
  </si>
  <si>
    <t>Losse componenten</t>
  </si>
  <si>
    <t>E.</t>
  </si>
  <si>
    <t>Schermen narrowcasting 55 inch</t>
  </si>
  <si>
    <t>F.</t>
  </si>
  <si>
    <t>Schermen narrowcasting 75 inch</t>
  </si>
  <si>
    <t>H.</t>
  </si>
  <si>
    <t>Hergebruik</t>
  </si>
  <si>
    <r>
      <t xml:space="preserve">Optionele levering en installatie
</t>
    </r>
    <r>
      <rPr>
        <b/>
        <sz val="10"/>
        <color theme="1"/>
        <rFont val="Corbel"/>
        <family val="2"/>
      </rPr>
      <t>(telt voor 25% mee)</t>
    </r>
  </si>
  <si>
    <t>I.</t>
  </si>
  <si>
    <t>Ruimtereserveringssystemen (optioneel)</t>
  </si>
  <si>
    <t>J.</t>
  </si>
  <si>
    <t>Beheer en Onderhoud ruimtereserveringssystemen (optioneel, 4 jaar)</t>
  </si>
  <si>
    <t>Beheer, Onderhoud en Ondersteuning</t>
  </si>
  <si>
    <t>K.</t>
  </si>
  <si>
    <t>Beheer, Onderhoud en ondersteuning (5 jaar)</t>
  </si>
  <si>
    <t>Uurtarieven van Opdrachtnemer</t>
  </si>
  <si>
    <t>Totaalprijs excl. BTW</t>
  </si>
  <si>
    <t>L.</t>
  </si>
  <si>
    <t>Totaal Uurtarieven</t>
  </si>
  <si>
    <t>Inschrijfprijs (Koop):</t>
  </si>
  <si>
    <t>Totale kosten</t>
  </si>
  <si>
    <t>Totaal Inschrijfprijs (AVaaS: levering als een dienst)</t>
  </si>
  <si>
    <t>Levering, installatie, beheer, onderhoud en ondersteuning:</t>
  </si>
  <si>
    <t>Prijs per 5 jaar excl. BTW</t>
  </si>
  <si>
    <t>Totaal</t>
  </si>
  <si>
    <r>
      <t xml:space="preserve">Optionele diensten
</t>
    </r>
    <r>
      <rPr>
        <sz val="10"/>
        <rFont val="Corbel "/>
      </rPr>
      <t>(telt voor 25% mee)</t>
    </r>
  </si>
  <si>
    <t>Prijs per 4 jaar excl. BTW</t>
  </si>
  <si>
    <t>Ruimtereserveringssystemen</t>
  </si>
  <si>
    <t>Inschrijfprijs (AVaaS):</t>
  </si>
  <si>
    <t>Prijzenblad Audiovisuele middelen as-a-service</t>
  </si>
  <si>
    <t>Levering van onderstaande AV-middelen is conform specificaties in het PvE en inclusief installatie, beheer, onderhoud en ondersteuning</t>
  </si>
  <si>
    <t>AV-middelen (A,B,C)</t>
  </si>
  <si>
    <t>Maandelijksterugkerende Prijs voor AVaaS (inclusief muurbeugels resp. trolley)</t>
  </si>
  <si>
    <t>prijs per ruimte per maand muur montage (ex BTW)</t>
  </si>
  <si>
    <t>prijs per ruimte maand montage op trolley (ex BTW)</t>
  </si>
  <si>
    <t>Prijs per jaar 
(ex BTW)</t>
  </si>
  <si>
    <t>Av-middelen vergaderzaal 'Klein'</t>
  </si>
  <si>
    <t>Av-middelen vergaderzaal 'Middel'</t>
  </si>
  <si>
    <t>Av-middelen vergaderzaal 'Groot'</t>
  </si>
  <si>
    <t>Eenmalige prijs voor installatiekosten, programmeerkosten en kleinmaterialen</t>
  </si>
  <si>
    <t>prijs per ruimte eenmalig muur montage (ex BTW)</t>
  </si>
  <si>
    <t>prijs per ruimte eenmalig montage op trolley (ex BTW)</t>
  </si>
  <si>
    <t>Prijs eenmalig 
(ex BTW)</t>
  </si>
  <si>
    <t>Losse componenten (D)</t>
  </si>
  <si>
    <t>prijs per stuk per maand (ex BTW)</t>
  </si>
  <si>
    <t>Aantal</t>
  </si>
  <si>
    <t>Elektrisch in hoogte verstelbare trolley</t>
  </si>
  <si>
    <t>Tafelmicrofoon</t>
  </si>
  <si>
    <t>Schermen tbv narrowcasting (E,F)</t>
  </si>
  <si>
    <t>prijs per stuk per maand muur montage (ex BTW)</t>
  </si>
  <si>
    <t>prijs per stuk maand montage op trolley (ex BTW)</t>
  </si>
  <si>
    <t>schermen 55 inch</t>
  </si>
  <si>
    <t>schermen 75 inch</t>
  </si>
  <si>
    <t>prijs per stuk eenmalig muur montage 
(ex BTW)</t>
  </si>
  <si>
    <t>prijs per stuk eenmalig montage op trolley 
(ex BTW)</t>
  </si>
  <si>
    <t>Prijs eenmalig (ex BTW)</t>
  </si>
  <si>
    <r>
      <t xml:space="preserve">Optionele diensten (I) 
</t>
    </r>
    <r>
      <rPr>
        <sz val="12"/>
        <color rgb="FFFFFFFF"/>
        <rFont val="Corbel"/>
        <family val="2"/>
      </rPr>
      <t>Uitgaande van 4 jaar (telt voor 25% mee)</t>
    </r>
  </si>
  <si>
    <t>Maandelijksterugkerende Prijs voor AVaaS (exclusief speciale maatgevoerde bevestigingen, zie NvI vraag 26)</t>
  </si>
  <si>
    <t>Prijs per jaar (ex BTW)</t>
  </si>
  <si>
    <t>Ruimtereserveringssystemen 10 inch</t>
  </si>
  <si>
    <t>Formule (omzetten van kosten naar dienstprijs)</t>
  </si>
  <si>
    <t>Geef hieronder de formule op die u hanteert bij het berekenen van AVaaS voor producten waar nog geen prijsstelling voor is opgegeven:</t>
  </si>
  <si>
    <t>Formule  (prijs per maand)</t>
  </si>
  <si>
    <t>Toelichting op de formule</t>
  </si>
  <si>
    <t>Rekenvoorbeeld als een uitbreiding 25.000 euro kost (prijs per maand)</t>
  </si>
  <si>
    <t>A. Referentieset klein</t>
  </si>
  <si>
    <t>Muur Montage</t>
  </si>
  <si>
    <t>Montage op Trolley</t>
  </si>
  <si>
    <t>Groep</t>
  </si>
  <si>
    <t>Merk</t>
  </si>
  <si>
    <t>Type</t>
  </si>
  <si>
    <t>Uitvoering</t>
  </si>
  <si>
    <t>Prijs per stuk (in Euro excl BTW)</t>
  </si>
  <si>
    <t>Aantal componenten per ruimte</t>
  </si>
  <si>
    <t>Totaalprijs  (in Euro excl BTW)</t>
  </si>
  <si>
    <t>Soort apparatuur</t>
  </si>
  <si>
    <t>Installatiemateriaal (per item te specificeren)</t>
  </si>
  <si>
    <t>Installatiekosten</t>
  </si>
  <si>
    <t>Prijs per uur (in Euro excl BTW)</t>
  </si>
  <si>
    <t>Aantal uren</t>
  </si>
  <si>
    <t>Programmeren</t>
  </si>
  <si>
    <t>90% Muur, 10% Trolley</t>
  </si>
  <si>
    <t>Subtotaal Referentieset klein</t>
  </si>
  <si>
    <t>B. Referentieset middel</t>
  </si>
  <si>
    <t>Subtotaal Referentieset middel</t>
  </si>
  <si>
    <t>C. Referentieset groot</t>
  </si>
  <si>
    <t>Installatiemateriaal</t>
  </si>
  <si>
    <t>Subtotaal referentieset groot</t>
  </si>
  <si>
    <t>D. Losse componenten</t>
  </si>
  <si>
    <t>Apparatuur</t>
  </si>
  <si>
    <t>Aantal componenten</t>
  </si>
  <si>
    <t>Subtotaal losse onderdelen</t>
  </si>
  <si>
    <t>E. Schermen tbv narrowcasting 55 inch</t>
  </si>
  <si>
    <t>Aantal componenten per scherm</t>
  </si>
  <si>
    <t>Subtotaal</t>
  </si>
  <si>
    <t>F. Schermen tbv narrowcasting 75 inch</t>
  </si>
  <si>
    <t>H. Hergebruik bestaande onderdelen</t>
  </si>
  <si>
    <t>Specificeer hier de  onderdelen die in aanmerking komen voor hergebruik (merk, type, aantallen) en wat dat scheelt in kosten</t>
  </si>
  <si>
    <t>Het totaal bedrag wordt in mindering gebracht op het tabblad totaal bij levering en Installatie</t>
  </si>
  <si>
    <t>Onderdelen</t>
  </si>
  <si>
    <t>Subtotaal hergebruik</t>
  </si>
  <si>
    <t>I. Ruimte reserveringssystemen 10 inch (optioneel)</t>
  </si>
  <si>
    <t>J. Beheer en Onderhoud Ruimte reserveringssystemen (optioneel)</t>
  </si>
  <si>
    <t xml:space="preserve">Het betreft optionele dienstverlening. We verwachtte dit niet in het eerste jaar, vandaar dat er maar vier jaar wordt meegerekend. 
We berekenen twee prijzen:
- een prijs uitgaande 68 stuks (huidige aantal vergaderruimtes) 
- een prijs uitgaande 100 stuks (mogelijke groei van vergaderruimtes)
Beide prijzen tellen voor 50% mee in het tabblad totaal AV als Koop
</t>
  </si>
  <si>
    <t>Toelichting</t>
  </si>
  <si>
    <t>Totaalprijs 68 stuks 
(in Euro excl BTW)</t>
  </si>
  <si>
    <t>Totaalprijs 100 stuks 
(in Euro excl BTW)</t>
  </si>
  <si>
    <t>Eenmalige  kosten beheer en onderhoud (exclusief speciale maatgevoerde bevestigingen, zie NvI vraag 26)</t>
  </si>
  <si>
    <t>Totaal eenmalige kosten</t>
  </si>
  <si>
    <t>Jaarlijkste kosten (12 maal het maandbedrag)</t>
  </si>
  <si>
    <t>Totaal jaarlijkse kosten</t>
  </si>
  <si>
    <t>K. Beheer, onderhoud en ondersteuning</t>
  </si>
  <si>
    <t xml:space="preserve">Het betreft beheer, onderhoud en ondersteuning conform specificatie in het PvE.
We vragen twee prijzen:
- een prijs uitgaande van de initiele uitvraag van 68 vergadersets en 12 schermen tbv narrowcasting
- een prijs inculsief groei naar 100 vergadersets en 26 schermen tbv narrowcasting
Beide prijzen tellen voor 50% mee in het tabblad totaal AV als Koop
</t>
  </si>
  <si>
    <t>Totaalprijs initiele uitvraag (in Euro excl BTW)</t>
  </si>
  <si>
    <t>Totaalprijs incl groei (in Euro excl BTW)</t>
  </si>
  <si>
    <t>Eenmalige  kosten beheer en onderhoud</t>
  </si>
  <si>
    <t>L. Uurtarieven</t>
  </si>
  <si>
    <t>Medewerker</t>
  </si>
  <si>
    <t>all-in tarief per uur incl o.a. reis en verblijfkosten etc. (excl BTW)</t>
  </si>
  <si>
    <t>Aantal uren fictief</t>
  </si>
  <si>
    <t>Programmeur</t>
  </si>
  <si>
    <t>Projectleider</t>
  </si>
  <si>
    <t>Installatiemedewerker</t>
  </si>
  <si>
    <t>Medewerker ondersteuning vergaderingen</t>
  </si>
  <si>
    <t>Medewerker evenementenondersteuning</t>
  </si>
  <si>
    <t>Totaal uurtarieven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</si>
</sst>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quot;\ #,##0.00"/>
    <numFmt numFmtId="165" formatCode="_ [$€-413]\ * #,##0.00_ ;_ [$€-413]\ * \-#,##0.00_ ;_ [$€-413]\ * &quot;-&quot;??_ ;_ @_ "/>
    <numFmt numFmtId="166" formatCode="_ [$€-2]\ * #,##0.00_ ;_ [$€-2]\ * \-#,##0.00_ ;_ [$€-2]\ * &quot;-&quot;??_ ;_ @_ "/>
    <numFmt numFmtId="167" formatCode="[$-413]d\ mmmm\ yyyy;@"/>
  </numFmts>
  <fonts count="30">
    <font>
      <sz val="9"/>
      <color theme="1"/>
      <name val="Verdana"/>
      <family val="2"/>
    </font>
    <font>
      <sz val="10"/>
      <color theme="1"/>
      <name val="Corbel"/>
      <family val="2"/>
    </font>
    <font>
      <b/>
      <sz val="10"/>
      <color theme="1"/>
      <name val="Corbel"/>
      <family val="2"/>
    </font>
    <font>
      <sz val="12"/>
      <color theme="1"/>
      <name val="Corbel"/>
      <family val="2"/>
    </font>
    <font>
      <sz val="9"/>
      <color theme="1"/>
      <name val="Verdana"/>
      <family val="2"/>
    </font>
    <font>
      <sz val="10"/>
      <color theme="0"/>
      <name val="Corbel "/>
    </font>
    <font>
      <sz val="10"/>
      <name val="Corbel "/>
    </font>
    <font>
      <sz val="10"/>
      <color theme="1"/>
      <name val="Corbel "/>
    </font>
    <font>
      <b/>
      <sz val="10"/>
      <color theme="1"/>
      <name val="Corbel "/>
    </font>
    <font>
      <b/>
      <sz val="10"/>
      <name val="Corbel "/>
    </font>
    <font>
      <sz val="16"/>
      <color theme="0"/>
      <name val="Corbel "/>
    </font>
    <font>
      <sz val="9"/>
      <color theme="1"/>
      <name val="Corbel"/>
      <family val="2"/>
    </font>
    <font>
      <sz val="11"/>
      <color theme="0"/>
      <name val="Corbel"/>
      <family val="2"/>
    </font>
    <font>
      <sz val="10"/>
      <color theme="0"/>
      <name val="Corbel"/>
      <family val="2"/>
    </font>
    <font>
      <b/>
      <sz val="10"/>
      <name val="Corbel"/>
      <family val="2"/>
    </font>
    <font>
      <b/>
      <sz val="11"/>
      <color theme="1"/>
      <name val="Corbel"/>
      <family val="2"/>
    </font>
    <font>
      <sz val="11"/>
      <color theme="1"/>
      <name val="Corbel"/>
      <family val="2"/>
    </font>
    <font>
      <b/>
      <sz val="12"/>
      <color theme="1"/>
      <name val="Corbel"/>
      <family val="2"/>
    </font>
    <font>
      <b/>
      <sz val="10"/>
      <color theme="0"/>
      <name val="Corbel "/>
    </font>
    <font>
      <sz val="11"/>
      <name val="Calibri"/>
      <family val="2"/>
      <scheme val="minor"/>
    </font>
    <font>
      <b/>
      <sz val="16"/>
      <color theme="0"/>
      <name val="Corbel "/>
    </font>
    <font>
      <b/>
      <sz val="9"/>
      <color theme="1"/>
      <name val="Corbel "/>
    </font>
    <font>
      <sz val="16"/>
      <color theme="0"/>
      <name val="Corbel"/>
      <family val="2"/>
    </font>
    <font>
      <b/>
      <sz val="16"/>
      <color theme="1"/>
      <name val="Calibri"/>
      <family val="2"/>
      <scheme val="minor"/>
    </font>
    <font>
      <sz val="10"/>
      <name val="Corbel"/>
      <family val="2"/>
    </font>
    <font>
      <sz val="10"/>
      <color rgb="FF000000"/>
      <name val="Corbel "/>
    </font>
    <font>
      <sz val="10"/>
      <color rgb="FF000000"/>
      <name val="Corbel"/>
      <family val="2"/>
    </font>
    <font>
      <sz val="16"/>
      <color rgb="FFFFFFFF"/>
      <name val="Corbel"/>
      <family val="2"/>
    </font>
    <font>
      <sz val="12"/>
      <color rgb="FFFFFFFF"/>
      <name val="Corbel"/>
      <family val="2"/>
    </font>
    <font>
      <sz val="14"/>
      <color theme="0"/>
      <name val="Corbel "/>
    </font>
  </fonts>
  <fills count="11">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4" tint="-0.249977111117893"/>
        <bgColor indexed="64"/>
      </patternFill>
    </fill>
    <fill>
      <patternFill patternType="solid">
        <fgColor indexed="9"/>
        <bgColor indexed="64"/>
      </patternFill>
    </fill>
    <fill>
      <patternFill patternType="solid">
        <fgColor theme="4" tint="0.59999389629810485"/>
        <bgColor indexed="64"/>
      </patternFill>
    </fill>
    <fill>
      <patternFill patternType="solid">
        <fgColor theme="0" tint="-4.9989318521683403E-2"/>
        <bgColor indexed="64"/>
      </patternFill>
    </fill>
  </fills>
  <borders count="4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thin">
        <color indexed="64"/>
      </top>
      <bottom/>
      <diagonal/>
    </border>
    <border>
      <left/>
      <right style="medium">
        <color rgb="FF000000"/>
      </right>
      <top/>
      <bottom/>
      <diagonal/>
    </border>
    <border>
      <left style="medium">
        <color rgb="FF000000"/>
      </left>
      <right style="thin">
        <color indexed="64"/>
      </right>
      <top style="thin">
        <color indexed="64"/>
      </top>
      <bottom/>
      <diagonal/>
    </border>
    <border>
      <left style="medium">
        <color rgb="FF000000"/>
      </left>
      <right style="thin">
        <color indexed="64"/>
      </right>
      <top/>
      <bottom style="thin">
        <color indexed="64"/>
      </bottom>
      <diagonal/>
    </border>
    <border>
      <left style="thin">
        <color auto="1"/>
      </left>
      <right style="medium">
        <color rgb="FF000000"/>
      </right>
      <top style="thin">
        <color auto="1"/>
      </top>
      <bottom style="thin">
        <color auto="1"/>
      </bottom>
      <diagonal/>
    </border>
    <border>
      <left style="medium">
        <color rgb="FF000000"/>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auto="1"/>
      </left>
      <right style="medium">
        <color rgb="FF000000"/>
      </right>
      <top/>
      <bottom style="thin">
        <color auto="1"/>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auto="1"/>
      </left>
      <right style="medium">
        <color rgb="FF000000"/>
      </right>
      <top style="thin">
        <color auto="1"/>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auto="1"/>
      </right>
      <top style="medium">
        <color rgb="FF000000"/>
      </top>
      <bottom style="thin">
        <color auto="1"/>
      </bottom>
      <diagonal/>
    </border>
    <border>
      <left style="thin">
        <color auto="1"/>
      </left>
      <right/>
      <top style="medium">
        <color rgb="FF000000"/>
      </top>
      <bottom style="thin">
        <color auto="1"/>
      </bottom>
      <diagonal/>
    </border>
    <border>
      <left/>
      <right style="thin">
        <color indexed="64"/>
      </right>
      <top style="medium">
        <color rgb="FF000000"/>
      </top>
      <bottom style="thin">
        <color indexed="64"/>
      </bottom>
      <diagonal/>
    </border>
    <border>
      <left/>
      <right style="medium">
        <color rgb="FF000000"/>
      </right>
      <top style="medium">
        <color rgb="FF000000"/>
      </top>
      <bottom style="thin">
        <color indexed="64"/>
      </bottom>
      <diagonal/>
    </border>
    <border>
      <left/>
      <right style="medium">
        <color rgb="FF000000"/>
      </right>
      <top style="thin">
        <color indexed="64"/>
      </top>
      <bottom/>
      <diagonal/>
    </border>
    <border>
      <left style="medium">
        <color rgb="FF000000"/>
      </left>
      <right/>
      <top/>
      <bottom/>
      <diagonal/>
    </border>
  </borders>
  <cellStyleXfs count="3">
    <xf numFmtId="0" fontId="0" fillId="0" borderId="0"/>
    <xf numFmtId="44" fontId="4" fillId="0" borderId="0" applyFont="0" applyFill="0" applyBorder="0" applyAlignment="0" applyProtection="0"/>
    <xf numFmtId="9" fontId="4" fillId="0" borderId="0" applyFont="0" applyFill="0" applyBorder="0" applyAlignment="0" applyProtection="0"/>
  </cellStyleXfs>
  <cellXfs count="252">
    <xf numFmtId="0" fontId="0" fillId="0" borderId="0" xfId="0"/>
    <xf numFmtId="0" fontId="1" fillId="0" borderId="0" xfId="0" applyFont="1"/>
    <xf numFmtId="0" fontId="1" fillId="0" borderId="1" xfId="0" applyFont="1" applyBorder="1"/>
    <xf numFmtId="0" fontId="7" fillId="0" borderId="0" xfId="0" applyFont="1" applyAlignment="1">
      <alignment vertical="top"/>
    </xf>
    <xf numFmtId="44" fontId="7" fillId="0" borderId="5" xfId="1" applyFont="1" applyBorder="1" applyAlignment="1" applyProtection="1">
      <alignment vertical="top"/>
    </xf>
    <xf numFmtId="44" fontId="5" fillId="0" borderId="1" xfId="1" applyFont="1" applyFill="1" applyBorder="1" applyAlignment="1" applyProtection="1">
      <alignment vertical="top" wrapText="1"/>
    </xf>
    <xf numFmtId="0" fontId="7" fillId="2" borderId="0" xfId="0" applyFont="1" applyFill="1" applyAlignment="1">
      <alignment vertical="top"/>
    </xf>
    <xf numFmtId="0" fontId="7" fillId="2" borderId="0" xfId="0" applyFont="1" applyFill="1" applyAlignment="1">
      <alignment vertical="top" wrapText="1"/>
    </xf>
    <xf numFmtId="44" fontId="7" fillId="2" borderId="0" xfId="1" applyFont="1" applyFill="1" applyAlignment="1" applyProtection="1">
      <alignment vertical="top"/>
    </xf>
    <xf numFmtId="9" fontId="6" fillId="2" borderId="0" xfId="2" applyFont="1" applyFill="1" applyAlignment="1" applyProtection="1">
      <alignment vertical="top"/>
    </xf>
    <xf numFmtId="0" fontId="7" fillId="2" borderId="0" xfId="0" applyFont="1" applyFill="1" applyAlignment="1">
      <alignment horizontal="left"/>
    </xf>
    <xf numFmtId="0" fontId="7" fillId="0" borderId="0" xfId="0" applyFont="1" applyAlignment="1">
      <alignment horizontal="left" vertical="top"/>
    </xf>
    <xf numFmtId="0" fontId="7" fillId="0" borderId="0" xfId="0" applyFont="1" applyAlignment="1">
      <alignment vertical="top" wrapText="1"/>
    </xf>
    <xf numFmtId="44" fontId="7" fillId="0" borderId="0" xfId="1" applyFont="1" applyAlignment="1" applyProtection="1">
      <alignment vertical="top"/>
    </xf>
    <xf numFmtId="9" fontId="6" fillId="0" borderId="0" xfId="2" applyFont="1" applyAlignment="1" applyProtection="1">
      <alignment vertical="top"/>
    </xf>
    <xf numFmtId="0" fontId="11" fillId="0" borderId="0" xfId="0" applyFont="1"/>
    <xf numFmtId="0" fontId="1" fillId="0" borderId="0" xfId="0" applyFont="1" applyAlignment="1">
      <alignment vertical="top"/>
    </xf>
    <xf numFmtId="0" fontId="10" fillId="0" borderId="0" xfId="0" applyFont="1" applyAlignment="1">
      <alignment vertical="top"/>
    </xf>
    <xf numFmtId="0" fontId="1" fillId="0" borderId="1" xfId="0" applyFont="1" applyBorder="1" applyAlignment="1">
      <alignment vertical="top"/>
    </xf>
    <xf numFmtId="44" fontId="5" fillId="0" borderId="0" xfId="1" applyFont="1" applyFill="1" applyAlignment="1" applyProtection="1">
      <alignment vertical="top"/>
    </xf>
    <xf numFmtId="0" fontId="8" fillId="0" borderId="0" xfId="0" applyFont="1" applyAlignment="1">
      <alignment vertical="top"/>
    </xf>
    <xf numFmtId="44" fontId="7" fillId="0" borderId="1" xfId="1" applyFont="1" applyBorder="1" applyAlignment="1" applyProtection="1">
      <alignment vertical="top"/>
    </xf>
    <xf numFmtId="0" fontId="7" fillId="2" borderId="0" xfId="0" applyFont="1" applyFill="1" applyAlignment="1">
      <alignment horizontal="center" vertical="top" wrapText="1"/>
    </xf>
    <xf numFmtId="9" fontId="6" fillId="2" borderId="0" xfId="2" applyFont="1" applyFill="1" applyAlignment="1" applyProtection="1">
      <alignment horizontal="center" vertical="top"/>
    </xf>
    <xf numFmtId="0" fontId="8" fillId="0" borderId="0" xfId="0" applyFont="1" applyAlignment="1">
      <alignment vertical="top" wrapText="1"/>
    </xf>
    <xf numFmtId="44" fontId="8" fillId="0" borderId="0" xfId="1" applyFont="1" applyFill="1" applyBorder="1" applyAlignment="1" applyProtection="1">
      <alignment horizontal="center" vertical="top"/>
    </xf>
    <xf numFmtId="0" fontId="8" fillId="0" borderId="0" xfId="0" applyFont="1" applyAlignment="1">
      <alignment horizontal="center" vertical="top"/>
    </xf>
    <xf numFmtId="44" fontId="8" fillId="0" borderId="0" xfId="1" applyFont="1" applyFill="1" applyBorder="1" applyAlignment="1" applyProtection="1">
      <alignment vertical="top"/>
    </xf>
    <xf numFmtId="44" fontId="1" fillId="0" borderId="1" xfId="1" applyFont="1" applyBorder="1" applyAlignment="1" applyProtection="1">
      <alignment vertical="top"/>
    </xf>
    <xf numFmtId="165" fontId="15" fillId="5" borderId="15" xfId="0" applyNumberFormat="1" applyFont="1" applyFill="1" applyBorder="1" applyAlignment="1">
      <alignment vertical="top"/>
    </xf>
    <xf numFmtId="0" fontId="11" fillId="0" borderId="0" xfId="0" applyFont="1" applyAlignment="1">
      <alignment vertical="top"/>
    </xf>
    <xf numFmtId="0" fontId="11" fillId="0" borderId="0" xfId="0" applyFont="1" applyAlignment="1">
      <alignment horizontal="center" vertical="top"/>
    </xf>
    <xf numFmtId="0" fontId="16" fillId="0" borderId="11" xfId="0" applyFont="1" applyBorder="1" applyAlignment="1">
      <alignment horizontal="center" vertical="top"/>
    </xf>
    <xf numFmtId="0" fontId="16" fillId="0" borderId="0" xfId="0" applyFont="1" applyAlignment="1">
      <alignment vertical="top"/>
    </xf>
    <xf numFmtId="165" fontId="16" fillId="0" borderId="0" xfId="0" applyNumberFormat="1" applyFont="1" applyAlignment="1">
      <alignment vertical="top"/>
    </xf>
    <xf numFmtId="0" fontId="16" fillId="0" borderId="0" xfId="0" applyFont="1" applyAlignment="1">
      <alignment horizontal="center" vertical="top"/>
    </xf>
    <xf numFmtId="165" fontId="16" fillId="0" borderId="12" xfId="0" applyNumberFormat="1" applyFont="1" applyBorder="1" applyAlignment="1">
      <alignment vertical="top"/>
    </xf>
    <xf numFmtId="0" fontId="16" fillId="5" borderId="13" xfId="0" applyFont="1" applyFill="1" applyBorder="1" applyAlignment="1">
      <alignment vertical="top"/>
    </xf>
    <xf numFmtId="0" fontId="16" fillId="5" borderId="14" xfId="0" applyFont="1" applyFill="1" applyBorder="1" applyAlignment="1">
      <alignment vertical="top"/>
    </xf>
    <xf numFmtId="0" fontId="16" fillId="5" borderId="14" xfId="0" applyFont="1" applyFill="1" applyBorder="1" applyAlignment="1">
      <alignment horizontal="center" vertical="top"/>
    </xf>
    <xf numFmtId="0" fontId="17" fillId="4" borderId="8" xfId="0" applyFont="1" applyFill="1" applyBorder="1" applyAlignment="1">
      <alignment vertical="top"/>
    </xf>
    <xf numFmtId="0" fontId="3" fillId="4" borderId="9" xfId="0" applyFont="1" applyFill="1" applyBorder="1" applyAlignment="1">
      <alignment vertical="top" wrapText="1"/>
    </xf>
    <xf numFmtId="0" fontId="17" fillId="4" borderId="9" xfId="0" applyFont="1" applyFill="1" applyBorder="1" applyAlignment="1">
      <alignment horizontal="center" vertical="top" wrapText="1"/>
    </xf>
    <xf numFmtId="0" fontId="17" fillId="4" borderId="10" xfId="0" applyFont="1" applyFill="1" applyBorder="1" applyAlignment="1">
      <alignment horizontal="center" vertical="top" wrapText="1"/>
    </xf>
    <xf numFmtId="165" fontId="16" fillId="0" borderId="0" xfId="1" applyNumberFormat="1" applyFont="1" applyBorder="1" applyAlignment="1">
      <alignment vertical="top"/>
    </xf>
    <xf numFmtId="0" fontId="3" fillId="4" borderId="9" xfId="0" applyFont="1" applyFill="1" applyBorder="1" applyAlignment="1">
      <alignment vertical="top"/>
    </xf>
    <xf numFmtId="165" fontId="16" fillId="5" borderId="14" xfId="0" applyNumberFormat="1" applyFont="1" applyFill="1" applyBorder="1" applyAlignment="1">
      <alignment vertical="top"/>
    </xf>
    <xf numFmtId="165" fontId="16" fillId="0" borderId="15" xfId="0" applyNumberFormat="1" applyFont="1" applyBorder="1" applyAlignment="1">
      <alignment vertical="top"/>
    </xf>
    <xf numFmtId="0" fontId="17" fillId="6" borderId="8" xfId="0" applyFont="1" applyFill="1" applyBorder="1" applyAlignment="1">
      <alignment vertical="top"/>
    </xf>
    <xf numFmtId="0" fontId="3" fillId="6" borderId="9" xfId="0" applyFont="1" applyFill="1" applyBorder="1" applyAlignment="1">
      <alignment vertical="top"/>
    </xf>
    <xf numFmtId="0" fontId="7" fillId="3" borderId="5" xfId="0" applyFont="1" applyFill="1" applyBorder="1" applyAlignment="1" applyProtection="1">
      <alignment vertical="top" wrapText="1"/>
      <protection locked="0"/>
    </xf>
    <xf numFmtId="0" fontId="7" fillId="3" borderId="5" xfId="0" applyFont="1" applyFill="1" applyBorder="1" applyAlignment="1" applyProtection="1">
      <alignment horizontal="center" vertical="top"/>
      <protection locked="0"/>
    </xf>
    <xf numFmtId="0" fontId="17" fillId="6" borderId="10" xfId="0" applyFont="1" applyFill="1" applyBorder="1" applyAlignment="1">
      <alignment horizontal="center" vertical="top" wrapText="1"/>
    </xf>
    <xf numFmtId="0" fontId="8" fillId="6" borderId="4" xfId="0" applyFont="1" applyFill="1" applyBorder="1" applyAlignment="1">
      <alignment vertical="top" wrapText="1"/>
    </xf>
    <xf numFmtId="0" fontId="8" fillId="6" borderId="1" xfId="0" applyFont="1" applyFill="1" applyBorder="1" applyAlignment="1">
      <alignment vertical="top" wrapText="1"/>
    </xf>
    <xf numFmtId="44" fontId="8" fillId="6" borderId="1" xfId="1" applyFont="1" applyFill="1" applyBorder="1" applyAlignment="1" applyProtection="1">
      <alignment horizontal="center" vertical="top"/>
    </xf>
    <xf numFmtId="0" fontId="8" fillId="6" borderId="1" xfId="0" applyFont="1" applyFill="1" applyBorder="1" applyAlignment="1">
      <alignment horizontal="center" vertical="top"/>
    </xf>
    <xf numFmtId="44" fontId="8" fillId="6" borderId="1" xfId="1" applyFont="1" applyFill="1" applyBorder="1" applyAlignment="1" applyProtection="1">
      <alignment vertical="top"/>
    </xf>
    <xf numFmtId="44" fontId="8" fillId="6" borderId="5" xfId="1" applyFont="1" applyFill="1" applyBorder="1" applyAlignment="1" applyProtection="1">
      <alignment vertical="top"/>
    </xf>
    <xf numFmtId="0" fontId="10" fillId="7" borderId="0" xfId="0" applyFont="1" applyFill="1" applyAlignment="1">
      <alignment vertical="top"/>
    </xf>
    <xf numFmtId="0" fontId="5" fillId="7" borderId="0" xfId="0" applyFont="1" applyFill="1" applyAlignment="1">
      <alignment vertical="top"/>
    </xf>
    <xf numFmtId="0" fontId="5" fillId="7" borderId="0" xfId="0" applyFont="1" applyFill="1" applyAlignment="1">
      <alignment vertical="top" wrapText="1"/>
    </xf>
    <xf numFmtId="9" fontId="6" fillId="7" borderId="0" xfId="2" applyFont="1" applyFill="1" applyAlignment="1" applyProtection="1">
      <alignment vertical="top"/>
    </xf>
    <xf numFmtId="0" fontId="5" fillId="7" borderId="0" xfId="0" applyFont="1" applyFill="1" applyAlignment="1">
      <alignment horizontal="center" vertical="top" wrapText="1"/>
    </xf>
    <xf numFmtId="9" fontId="6" fillId="7" borderId="0" xfId="2" applyFont="1" applyFill="1" applyAlignment="1" applyProtection="1">
      <alignment horizontal="center" vertical="top"/>
    </xf>
    <xf numFmtId="0" fontId="9" fillId="4" borderId="1" xfId="0" applyFont="1" applyFill="1" applyBorder="1" applyAlignment="1">
      <alignment vertical="top" wrapText="1"/>
    </xf>
    <xf numFmtId="44" fontId="9" fillId="4" borderId="1" xfId="1" applyFont="1" applyFill="1" applyBorder="1" applyAlignment="1" applyProtection="1">
      <alignment horizontal="center" vertical="top" wrapText="1"/>
    </xf>
    <xf numFmtId="0" fontId="9" fillId="4" borderId="1" xfId="0" applyFont="1" applyFill="1" applyBorder="1" applyAlignment="1">
      <alignment horizontal="center" vertical="top" wrapText="1"/>
    </xf>
    <xf numFmtId="44" fontId="9" fillId="4" borderId="3" xfId="1" applyFont="1" applyFill="1" applyBorder="1" applyAlignment="1" applyProtection="1">
      <alignment horizontal="left" vertical="top" wrapText="1"/>
    </xf>
    <xf numFmtId="44" fontId="9" fillId="4" borderId="1" xfId="1" applyFont="1" applyFill="1" applyBorder="1" applyAlignment="1" applyProtection="1">
      <alignment horizontal="left" vertical="top" wrapText="1"/>
    </xf>
    <xf numFmtId="0" fontId="8" fillId="0" borderId="4" xfId="0" applyFont="1" applyBorder="1" applyAlignment="1">
      <alignment vertical="top"/>
    </xf>
    <xf numFmtId="44" fontId="18" fillId="0" borderId="1" xfId="1" applyFont="1" applyFill="1" applyBorder="1" applyAlignment="1" applyProtection="1">
      <alignment vertical="top" wrapText="1"/>
    </xf>
    <xf numFmtId="0" fontId="19" fillId="0" borderId="0" xfId="0" applyFont="1" applyAlignment="1" applyProtection="1">
      <alignment vertical="center" wrapText="1"/>
      <protection locked="0"/>
    </xf>
    <xf numFmtId="0" fontId="8" fillId="0" borderId="5" xfId="0" applyFont="1" applyBorder="1" applyAlignment="1" applyProtection="1">
      <alignment vertical="top" wrapText="1"/>
      <protection locked="0"/>
    </xf>
    <xf numFmtId="0" fontId="8" fillId="2" borderId="0" xfId="0" applyFont="1" applyFill="1" applyAlignment="1">
      <alignment vertical="top"/>
    </xf>
    <xf numFmtId="0" fontId="20" fillId="7" borderId="0" xfId="0" applyFont="1" applyFill="1" applyAlignment="1">
      <alignment vertical="top"/>
    </xf>
    <xf numFmtId="0" fontId="8" fillId="0" borderId="1" xfId="0" applyFont="1" applyBorder="1" applyAlignment="1">
      <alignment vertical="top"/>
    </xf>
    <xf numFmtId="0" fontId="7" fillId="3" borderId="5" xfId="0" applyFont="1" applyFill="1" applyBorder="1" applyAlignment="1" applyProtection="1">
      <alignment vertical="top"/>
      <protection locked="0"/>
    </xf>
    <xf numFmtId="44" fontId="9" fillId="4" borderId="1" xfId="1" applyFont="1" applyFill="1" applyBorder="1" applyAlignment="1" applyProtection="1">
      <alignment vertical="top" wrapText="1"/>
    </xf>
    <xf numFmtId="0" fontId="21" fillId="0" borderId="0" xfId="0" applyFont="1"/>
    <xf numFmtId="0" fontId="9" fillId="0" borderId="4" xfId="0" applyFont="1" applyBorder="1" applyAlignment="1">
      <alignment vertical="top"/>
    </xf>
    <xf numFmtId="0" fontId="14" fillId="5" borderId="1" xfId="0" applyFont="1" applyFill="1" applyBorder="1" applyAlignment="1">
      <alignment vertical="top" wrapText="1"/>
    </xf>
    <xf numFmtId="44" fontId="14" fillId="5" borderId="1" xfId="1" applyFont="1" applyFill="1" applyBorder="1" applyAlignment="1" applyProtection="1">
      <alignment horizontal="center" vertical="top" wrapText="1"/>
    </xf>
    <xf numFmtId="0" fontId="14" fillId="5" borderId="1" xfId="0" applyFont="1" applyFill="1" applyBorder="1" applyAlignment="1">
      <alignment horizontal="center" vertical="top" wrapText="1"/>
    </xf>
    <xf numFmtId="44" fontId="14" fillId="5" borderId="1" xfId="1" applyFont="1" applyFill="1" applyBorder="1" applyAlignment="1" applyProtection="1">
      <alignment horizontal="left" vertical="top" wrapText="1"/>
    </xf>
    <xf numFmtId="0" fontId="2" fillId="0" borderId="7" xfId="0" applyFont="1" applyBorder="1" applyAlignment="1">
      <alignment vertical="top"/>
    </xf>
    <xf numFmtId="0" fontId="1" fillId="3" borderId="5" xfId="0" applyFont="1" applyFill="1" applyBorder="1" applyAlignment="1" applyProtection="1">
      <alignment vertical="top" wrapText="1"/>
      <protection locked="0"/>
    </xf>
    <xf numFmtId="0" fontId="1" fillId="3" borderId="5" xfId="0" applyFont="1" applyFill="1" applyBorder="1" applyAlignment="1" applyProtection="1">
      <alignment horizontal="center" vertical="top"/>
      <protection locked="0"/>
    </xf>
    <xf numFmtId="0" fontId="1" fillId="2" borderId="0" xfId="0" applyFont="1" applyFill="1"/>
    <xf numFmtId="0" fontId="1" fillId="2" borderId="0" xfId="0" applyFont="1" applyFill="1" applyAlignment="1">
      <alignment horizontal="left"/>
    </xf>
    <xf numFmtId="0" fontId="0" fillId="7" borderId="0" xfId="0" applyFill="1"/>
    <xf numFmtId="0" fontId="8" fillId="6" borderId="1" xfId="0" applyFont="1" applyFill="1" applyBorder="1" applyAlignment="1">
      <alignment vertical="top"/>
    </xf>
    <xf numFmtId="44" fontId="2" fillId="6" borderId="1" xfId="1" applyFont="1" applyFill="1" applyBorder="1" applyAlignment="1" applyProtection="1">
      <alignment vertical="top"/>
    </xf>
    <xf numFmtId="0" fontId="1" fillId="3" borderId="1" xfId="0" applyFont="1" applyFill="1" applyBorder="1" applyAlignment="1" applyProtection="1">
      <alignment vertical="top" wrapText="1"/>
      <protection locked="0"/>
    </xf>
    <xf numFmtId="165" fontId="1" fillId="3" borderId="1" xfId="0" applyNumberFormat="1" applyFont="1" applyFill="1" applyBorder="1"/>
    <xf numFmtId="44" fontId="14" fillId="9" borderId="1" xfId="1" applyFont="1" applyFill="1" applyBorder="1" applyAlignment="1" applyProtection="1">
      <alignment vertical="top" wrapText="1"/>
    </xf>
    <xf numFmtId="44" fontId="14" fillId="9" borderId="1" xfId="1" applyFont="1" applyFill="1" applyBorder="1" applyAlignment="1" applyProtection="1">
      <alignment horizontal="left" vertical="top" wrapText="1"/>
    </xf>
    <xf numFmtId="166" fontId="1" fillId="3" borderId="1" xfId="0" applyNumberFormat="1" applyFont="1" applyFill="1" applyBorder="1" applyProtection="1">
      <protection locked="0"/>
    </xf>
    <xf numFmtId="166" fontId="1" fillId="0" borderId="1" xfId="1" applyNumberFormat="1" applyFont="1" applyBorder="1" applyAlignment="1" applyProtection="1">
      <alignment vertical="top"/>
    </xf>
    <xf numFmtId="44" fontId="0" fillId="0" borderId="0" xfId="0" applyNumberFormat="1"/>
    <xf numFmtId="0" fontId="7" fillId="2" borderId="5" xfId="0" applyFont="1" applyFill="1" applyBorder="1" applyAlignment="1">
      <alignment horizontal="center" vertical="top"/>
    </xf>
    <xf numFmtId="0" fontId="1" fillId="6" borderId="1" xfId="0" applyFont="1" applyFill="1" applyBorder="1"/>
    <xf numFmtId="164" fontId="2" fillId="6" borderId="1" xfId="0" applyNumberFormat="1" applyFont="1" applyFill="1" applyBorder="1"/>
    <xf numFmtId="3" fontId="2" fillId="6" borderId="1" xfId="0" applyNumberFormat="1" applyFont="1" applyFill="1" applyBorder="1" applyAlignment="1">
      <alignment horizontal="right"/>
    </xf>
    <xf numFmtId="164" fontId="2" fillId="6" borderId="1" xfId="0" applyNumberFormat="1" applyFont="1" applyFill="1" applyBorder="1" applyAlignment="1">
      <alignment horizontal="center"/>
    </xf>
    <xf numFmtId="0" fontId="2" fillId="6" borderId="1" xfId="0" applyFont="1" applyFill="1" applyBorder="1" applyAlignment="1">
      <alignment horizontal="right"/>
    </xf>
    <xf numFmtId="164" fontId="1" fillId="2" borderId="1" xfId="0" applyNumberFormat="1" applyFont="1" applyFill="1" applyBorder="1" applyAlignment="1">
      <alignment horizontal="center"/>
    </xf>
    <xf numFmtId="9" fontId="0" fillId="0" borderId="0" xfId="2" applyFont="1"/>
    <xf numFmtId="0" fontId="10" fillId="7" borderId="21" xfId="0" applyFont="1" applyFill="1" applyBorder="1" applyAlignment="1">
      <alignment vertical="top"/>
    </xf>
    <xf numFmtId="0" fontId="10" fillId="7" borderId="7" xfId="0" applyFont="1" applyFill="1" applyBorder="1" applyAlignment="1">
      <alignment vertical="top"/>
    </xf>
    <xf numFmtId="0" fontId="23" fillId="4" borderId="18" xfId="0" applyFont="1" applyFill="1" applyBorder="1"/>
    <xf numFmtId="0" fontId="0" fillId="4" borderId="19" xfId="0" applyFill="1" applyBorder="1"/>
    <xf numFmtId="0" fontId="0" fillId="4" borderId="20" xfId="0" applyFill="1" applyBorder="1"/>
    <xf numFmtId="0" fontId="0" fillId="0" borderId="22" xfId="0" applyBorder="1"/>
    <xf numFmtId="0" fontId="0" fillId="0" borderId="23" xfId="0" applyBorder="1"/>
    <xf numFmtId="0" fontId="2" fillId="2" borderId="22" xfId="0" applyFont="1" applyFill="1" applyBorder="1" applyAlignment="1">
      <alignment horizontal="left" vertical="top" wrapText="1"/>
    </xf>
    <xf numFmtId="0" fontId="2" fillId="2" borderId="0" xfId="0" applyFont="1" applyFill="1" applyAlignment="1">
      <alignment horizontal="left" vertical="top" wrapText="1"/>
    </xf>
    <xf numFmtId="0" fontId="2" fillId="2" borderId="23" xfId="0" applyFont="1" applyFill="1" applyBorder="1" applyAlignment="1">
      <alignment horizontal="left" vertical="top" wrapText="1"/>
    </xf>
    <xf numFmtId="0" fontId="15" fillId="0" borderId="14" xfId="0" applyFont="1" applyBorder="1" applyAlignment="1">
      <alignment horizontal="left" vertical="top"/>
    </xf>
    <xf numFmtId="165" fontId="15" fillId="5" borderId="14" xfId="0" applyNumberFormat="1" applyFont="1" applyFill="1" applyBorder="1" applyAlignment="1">
      <alignment vertical="top"/>
    </xf>
    <xf numFmtId="0" fontId="16" fillId="10" borderId="13" xfId="0" applyFont="1" applyFill="1" applyBorder="1" applyAlignment="1">
      <alignment vertical="top"/>
    </xf>
    <xf numFmtId="0" fontId="16" fillId="10" borderId="14" xfId="0" applyFont="1" applyFill="1" applyBorder="1" applyAlignment="1">
      <alignment vertical="top"/>
    </xf>
    <xf numFmtId="165" fontId="16" fillId="10" borderId="14" xfId="1" applyNumberFormat="1" applyFont="1" applyFill="1" applyBorder="1" applyAlignment="1">
      <alignment vertical="top"/>
    </xf>
    <xf numFmtId="0" fontId="16" fillId="10" borderId="14" xfId="0" applyFont="1" applyFill="1" applyBorder="1" applyAlignment="1">
      <alignment horizontal="center" vertical="top"/>
    </xf>
    <xf numFmtId="165" fontId="15" fillId="10" borderId="14" xfId="1" applyNumberFormat="1" applyFont="1" applyFill="1" applyBorder="1" applyAlignment="1">
      <alignment vertical="top"/>
    </xf>
    <xf numFmtId="165" fontId="16" fillId="10" borderId="15" xfId="0" applyNumberFormat="1" applyFont="1" applyFill="1" applyBorder="1" applyAlignment="1">
      <alignment vertical="top"/>
    </xf>
    <xf numFmtId="44" fontId="16" fillId="0" borderId="0" xfId="0" applyNumberFormat="1" applyFont="1"/>
    <xf numFmtId="3" fontId="1" fillId="2" borderId="1" xfId="0" applyNumberFormat="1" applyFont="1" applyFill="1" applyBorder="1" applyAlignment="1">
      <alignment horizontal="center"/>
    </xf>
    <xf numFmtId="0" fontId="15" fillId="5" borderId="14" xfId="0" applyFont="1" applyFill="1" applyBorder="1" applyAlignment="1">
      <alignment vertical="top"/>
    </xf>
    <xf numFmtId="49" fontId="1" fillId="0" borderId="0" xfId="0" applyNumberFormat="1" applyFont="1"/>
    <xf numFmtId="0" fontId="2" fillId="0" borderId="22" xfId="0" applyFont="1" applyBorder="1" applyAlignment="1">
      <alignment horizontal="left" vertical="top" wrapText="1"/>
    </xf>
    <xf numFmtId="0" fontId="2" fillId="0" borderId="0" xfId="0" applyFont="1" applyAlignment="1">
      <alignment horizontal="left" vertical="top" wrapText="1"/>
    </xf>
    <xf numFmtId="0" fontId="2" fillId="0" borderId="23" xfId="0" applyFont="1" applyBorder="1" applyAlignment="1">
      <alignment horizontal="left" vertical="top" wrapText="1"/>
    </xf>
    <xf numFmtId="0" fontId="10" fillId="7" borderId="24" xfId="0" applyFont="1" applyFill="1" applyBorder="1" applyAlignment="1">
      <alignment vertical="top"/>
    </xf>
    <xf numFmtId="0" fontId="5" fillId="7" borderId="25" xfId="0" applyFont="1" applyFill="1" applyBorder="1" applyAlignment="1">
      <alignment vertical="top"/>
    </xf>
    <xf numFmtId="0" fontId="5" fillId="7" borderId="25" xfId="0" applyFont="1" applyFill="1" applyBorder="1" applyAlignment="1">
      <alignment vertical="top" wrapText="1"/>
    </xf>
    <xf numFmtId="0" fontId="5" fillId="7" borderId="26" xfId="0" applyFont="1" applyFill="1" applyBorder="1" applyAlignment="1">
      <alignment vertical="top" wrapText="1"/>
    </xf>
    <xf numFmtId="0" fontId="25" fillId="0" borderId="28" xfId="0" applyFont="1" applyBorder="1" applyAlignment="1">
      <alignment vertical="top" wrapText="1"/>
    </xf>
    <xf numFmtId="0" fontId="2" fillId="0" borderId="30" xfId="0" applyFont="1" applyBorder="1" applyAlignment="1">
      <alignment vertical="top"/>
    </xf>
    <xf numFmtId="165" fontId="1" fillId="3" borderId="31" xfId="0" applyNumberFormat="1" applyFont="1" applyFill="1" applyBorder="1"/>
    <xf numFmtId="0" fontId="2" fillId="0" borderId="32" xfId="0" applyFont="1" applyBorder="1" applyAlignment="1">
      <alignment vertical="top"/>
    </xf>
    <xf numFmtId="0" fontId="14" fillId="4" borderId="33" xfId="0" applyFont="1" applyFill="1" applyBorder="1" applyAlignment="1">
      <alignment vertical="top" wrapText="1"/>
    </xf>
    <xf numFmtId="44" fontId="14" fillId="4" borderId="33" xfId="1" applyFont="1" applyFill="1" applyBorder="1" applyAlignment="1" applyProtection="1">
      <alignment horizontal="left" vertical="top" wrapText="1"/>
    </xf>
    <xf numFmtId="165" fontId="1" fillId="3" borderId="5" xfId="0" applyNumberFormat="1" applyFont="1" applyFill="1" applyBorder="1"/>
    <xf numFmtId="165" fontId="1" fillId="3" borderId="34" xfId="0" applyNumberFormat="1" applyFont="1" applyFill="1" applyBorder="1"/>
    <xf numFmtId="0" fontId="13" fillId="4" borderId="35" xfId="0" applyFont="1" applyFill="1" applyBorder="1" applyAlignment="1">
      <alignment vertical="top" wrapText="1"/>
    </xf>
    <xf numFmtId="44" fontId="14" fillId="4" borderId="36" xfId="1" applyFont="1" applyFill="1" applyBorder="1" applyAlignment="1" applyProtection="1">
      <alignment horizontal="left" vertical="top" wrapText="1"/>
    </xf>
    <xf numFmtId="0" fontId="2" fillId="0" borderId="29" xfId="0" applyFont="1" applyBorder="1" applyAlignment="1">
      <alignment vertical="top"/>
    </xf>
    <xf numFmtId="0" fontId="1" fillId="3" borderId="2" xfId="0" applyFont="1" applyFill="1" applyBorder="1" applyAlignment="1" applyProtection="1">
      <alignment vertical="top" wrapText="1"/>
      <protection locked="0"/>
    </xf>
    <xf numFmtId="0" fontId="2" fillId="6" borderId="33" xfId="0" applyFont="1" applyFill="1" applyBorder="1" applyAlignment="1" applyProtection="1">
      <alignment vertical="top" wrapText="1"/>
      <protection locked="0"/>
    </xf>
    <xf numFmtId="165" fontId="2" fillId="6" borderId="33" xfId="0" applyNumberFormat="1" applyFont="1" applyFill="1" applyBorder="1"/>
    <xf numFmtId="0" fontId="1" fillId="3" borderId="33" xfId="0" applyFont="1" applyFill="1" applyBorder="1" applyAlignment="1" applyProtection="1">
      <alignment vertical="top" wrapText="1"/>
      <protection locked="0"/>
    </xf>
    <xf numFmtId="165" fontId="1" fillId="3" borderId="33" xfId="0" applyNumberFormat="1" applyFont="1" applyFill="1" applyBorder="1"/>
    <xf numFmtId="0" fontId="2" fillId="6" borderId="35" xfId="0" applyFont="1" applyFill="1" applyBorder="1" applyAlignment="1">
      <alignment vertical="top" wrapText="1"/>
    </xf>
    <xf numFmtId="165" fontId="2" fillId="6" borderId="36" xfId="0" applyNumberFormat="1" applyFont="1" applyFill="1" applyBorder="1"/>
    <xf numFmtId="0" fontId="2" fillId="0" borderId="35" xfId="0" applyFont="1" applyBorder="1" applyAlignment="1">
      <alignment vertical="top" wrapText="1"/>
    </xf>
    <xf numFmtId="165" fontId="1" fillId="3" borderId="36" xfId="0" applyNumberFormat="1" applyFont="1" applyFill="1" applyBorder="1"/>
    <xf numFmtId="0" fontId="1" fillId="0" borderId="35" xfId="0" applyFont="1" applyBorder="1" applyAlignment="1">
      <alignment vertical="top"/>
    </xf>
    <xf numFmtId="0" fontId="2" fillId="6" borderId="38" xfId="0" applyFont="1" applyFill="1" applyBorder="1" applyAlignment="1">
      <alignment vertical="top" wrapText="1"/>
    </xf>
    <xf numFmtId="0" fontId="2" fillId="6" borderId="39" xfId="0" applyFont="1" applyFill="1" applyBorder="1" applyAlignment="1">
      <alignment vertical="top" wrapText="1"/>
    </xf>
    <xf numFmtId="166" fontId="2" fillId="6" borderId="39" xfId="0" applyNumberFormat="1" applyFont="1" applyFill="1" applyBorder="1" applyAlignment="1">
      <alignment vertical="top" wrapText="1"/>
    </xf>
    <xf numFmtId="166" fontId="2" fillId="6" borderId="40" xfId="0" applyNumberFormat="1" applyFont="1" applyFill="1" applyBorder="1" applyAlignment="1">
      <alignment vertical="top" wrapText="1"/>
    </xf>
    <xf numFmtId="0" fontId="22" fillId="7" borderId="41" xfId="0" applyFont="1" applyFill="1" applyBorder="1" applyAlignment="1">
      <alignment vertical="top"/>
    </xf>
    <xf numFmtId="0" fontId="12" fillId="7" borderId="42" xfId="0" applyFont="1" applyFill="1" applyBorder="1" applyAlignment="1">
      <alignment vertical="top"/>
    </xf>
    <xf numFmtId="0" fontId="12" fillId="7" borderId="43" xfId="0" applyFont="1" applyFill="1" applyBorder="1" applyAlignment="1">
      <alignment vertical="top"/>
    </xf>
    <xf numFmtId="0" fontId="12" fillId="7" borderId="44" xfId="0" applyFont="1" applyFill="1" applyBorder="1" applyAlignment="1">
      <alignment vertical="top"/>
    </xf>
    <xf numFmtId="44" fontId="14" fillId="4" borderId="33" xfId="1" applyFont="1" applyFill="1" applyBorder="1" applyAlignment="1" applyProtection="1">
      <alignment horizontal="center" vertical="top" wrapText="1"/>
    </xf>
    <xf numFmtId="44" fontId="14" fillId="4" borderId="36" xfId="1" applyFont="1" applyFill="1" applyBorder="1" applyAlignment="1" applyProtection="1">
      <alignment horizontal="center" vertical="top" wrapText="1"/>
    </xf>
    <xf numFmtId="0" fontId="1" fillId="10" borderId="13" xfId="0" applyFont="1" applyFill="1" applyBorder="1"/>
    <xf numFmtId="0" fontId="2" fillId="10" borderId="14" xfId="0" applyFont="1" applyFill="1" applyBorder="1"/>
    <xf numFmtId="0" fontId="2" fillId="10" borderId="14" xfId="0" applyFont="1" applyFill="1" applyBorder="1" applyAlignment="1">
      <alignment horizontal="right"/>
    </xf>
    <xf numFmtId="0" fontId="2" fillId="10" borderId="14" xfId="0" applyFont="1" applyFill="1" applyBorder="1" applyAlignment="1">
      <alignment horizontal="center"/>
    </xf>
    <xf numFmtId="0" fontId="11" fillId="2" borderId="0" xfId="0" applyFont="1" applyFill="1"/>
    <xf numFmtId="0" fontId="14" fillId="9" borderId="1" xfId="0" applyFont="1" applyFill="1" applyBorder="1" applyAlignment="1">
      <alignment horizontal="left" vertical="top" wrapText="1"/>
    </xf>
    <xf numFmtId="0" fontId="14" fillId="9" borderId="1" xfId="0" applyFont="1" applyFill="1" applyBorder="1" applyAlignment="1">
      <alignment vertical="top" wrapText="1"/>
    </xf>
    <xf numFmtId="0" fontId="1" fillId="0" borderId="1" xfId="0" applyFont="1" applyBorder="1" applyAlignment="1">
      <alignment horizontal="center" vertical="top"/>
    </xf>
    <xf numFmtId="0" fontId="2" fillId="6" borderId="1" xfId="0" applyFont="1" applyFill="1" applyBorder="1" applyAlignment="1">
      <alignment vertical="top" wrapText="1"/>
    </xf>
    <xf numFmtId="0" fontId="2" fillId="6" borderId="1" xfId="0" applyFont="1" applyFill="1" applyBorder="1" applyAlignment="1">
      <alignment vertical="top"/>
    </xf>
    <xf numFmtId="166" fontId="2" fillId="6" borderId="1" xfId="0" applyNumberFormat="1" applyFont="1" applyFill="1" applyBorder="1" applyAlignment="1">
      <alignment vertical="top" wrapText="1"/>
    </xf>
    <xf numFmtId="165" fontId="1" fillId="3" borderId="5" xfId="0" applyNumberFormat="1" applyFont="1" applyFill="1" applyBorder="1" applyProtection="1">
      <protection locked="0"/>
    </xf>
    <xf numFmtId="165" fontId="1" fillId="3" borderId="34" xfId="0" applyNumberFormat="1" applyFont="1" applyFill="1" applyBorder="1" applyProtection="1">
      <protection locked="0"/>
    </xf>
    <xf numFmtId="165" fontId="1" fillId="3" borderId="1" xfId="0" applyNumberFormat="1" applyFont="1" applyFill="1" applyBorder="1" applyProtection="1">
      <protection locked="0"/>
    </xf>
    <xf numFmtId="165" fontId="1" fillId="3" borderId="31" xfId="0" applyNumberFormat="1" applyFont="1" applyFill="1" applyBorder="1" applyProtection="1">
      <protection locked="0"/>
    </xf>
    <xf numFmtId="165" fontId="1" fillId="3" borderId="2" xfId="0" applyNumberFormat="1" applyFont="1" applyFill="1" applyBorder="1" applyProtection="1">
      <protection locked="0"/>
    </xf>
    <xf numFmtId="165" fontId="1" fillId="3" borderId="37" xfId="0" applyNumberFormat="1" applyFont="1" applyFill="1" applyBorder="1" applyProtection="1">
      <protection locked="0"/>
    </xf>
    <xf numFmtId="165" fontId="1" fillId="3" borderId="33" xfId="0" applyNumberFormat="1" applyFont="1" applyFill="1" applyBorder="1" applyProtection="1">
      <protection locked="0"/>
    </xf>
    <xf numFmtId="165" fontId="1" fillId="3" borderId="36" xfId="0" applyNumberFormat="1" applyFont="1" applyFill="1" applyBorder="1" applyProtection="1">
      <protection locked="0"/>
    </xf>
    <xf numFmtId="0" fontId="7" fillId="0" borderId="1" xfId="1" applyNumberFormat="1" applyFont="1" applyBorder="1" applyAlignment="1" applyProtection="1">
      <alignment vertical="top"/>
    </xf>
    <xf numFmtId="44" fontId="7" fillId="3" borderId="5" xfId="0" applyNumberFormat="1" applyFont="1" applyFill="1" applyBorder="1" applyAlignment="1" applyProtection="1">
      <alignment horizontal="center" vertical="top"/>
      <protection locked="0"/>
    </xf>
    <xf numFmtId="44" fontId="1" fillId="0" borderId="1" xfId="0" applyNumberFormat="1" applyFont="1" applyBorder="1" applyAlignment="1">
      <alignment horizontal="center"/>
    </xf>
    <xf numFmtId="44" fontId="2" fillId="6" borderId="1" xfId="0" applyNumberFormat="1" applyFont="1" applyFill="1" applyBorder="1" applyAlignment="1">
      <alignment horizontal="center"/>
    </xf>
    <xf numFmtId="44" fontId="16" fillId="0" borderId="1" xfId="0" applyNumberFormat="1" applyFont="1" applyBorder="1" applyAlignment="1">
      <alignment vertical="top"/>
    </xf>
    <xf numFmtId="44" fontId="1" fillId="3" borderId="1" xfId="0" applyNumberFormat="1" applyFont="1" applyFill="1" applyBorder="1" applyAlignment="1" applyProtection="1">
      <alignment horizontal="center"/>
      <protection locked="0"/>
    </xf>
    <xf numFmtId="0" fontId="27" fillId="7" borderId="1" xfId="0" applyFont="1" applyFill="1" applyBorder="1" applyAlignment="1">
      <alignment vertical="top" wrapText="1"/>
    </xf>
    <xf numFmtId="0" fontId="2" fillId="0" borderId="30" xfId="0" applyFont="1" applyBorder="1" applyAlignment="1">
      <alignment vertical="top" wrapText="1"/>
    </xf>
    <xf numFmtId="0" fontId="6" fillId="9" borderId="21" xfId="0" applyFont="1" applyFill="1" applyBorder="1" applyAlignment="1">
      <alignment horizontal="left" vertical="top" wrapText="1"/>
    </xf>
    <xf numFmtId="0" fontId="24" fillId="8" borderId="18" xfId="0" applyFont="1" applyFill="1" applyBorder="1" applyAlignment="1">
      <alignment horizontal="left" vertical="center"/>
    </xf>
    <xf numFmtId="0" fontId="24" fillId="8" borderId="19" xfId="0" applyFont="1" applyFill="1" applyBorder="1" applyAlignment="1">
      <alignment horizontal="left" vertical="center"/>
    </xf>
    <xf numFmtId="0" fontId="24" fillId="8" borderId="20" xfId="0" applyFont="1" applyFill="1" applyBorder="1" applyAlignment="1">
      <alignment horizontal="left" vertical="center"/>
    </xf>
    <xf numFmtId="0" fontId="24" fillId="8" borderId="6" xfId="0" applyFont="1" applyFill="1" applyBorder="1" applyAlignment="1">
      <alignment horizontal="left" vertical="center"/>
    </xf>
    <xf numFmtId="0" fontId="24" fillId="8" borderId="21" xfId="0" applyFont="1" applyFill="1" applyBorder="1" applyAlignment="1">
      <alignment horizontal="left" vertical="center"/>
    </xf>
    <xf numFmtId="0" fontId="24" fillId="8" borderId="7" xfId="0" applyFont="1" applyFill="1" applyBorder="1" applyAlignment="1">
      <alignment horizontal="left" vertical="center"/>
    </xf>
    <xf numFmtId="49" fontId="24" fillId="3" borderId="18" xfId="0" applyNumberFormat="1" applyFont="1" applyFill="1" applyBorder="1" applyAlignment="1" applyProtection="1">
      <alignment horizontal="left" vertical="center" wrapText="1"/>
      <protection locked="0"/>
    </xf>
    <xf numFmtId="49" fontId="24" fillId="3" borderId="19" xfId="0" applyNumberFormat="1" applyFont="1" applyFill="1" applyBorder="1" applyAlignment="1" applyProtection="1">
      <alignment horizontal="left" vertical="center" wrapText="1"/>
      <protection locked="0"/>
    </xf>
    <xf numFmtId="49" fontId="24" fillId="3" borderId="20" xfId="0" applyNumberFormat="1" applyFont="1" applyFill="1" applyBorder="1" applyAlignment="1" applyProtection="1">
      <alignment horizontal="left" vertical="center" wrapText="1"/>
      <protection locked="0"/>
    </xf>
    <xf numFmtId="49" fontId="24" fillId="3" borderId="6" xfId="0" applyNumberFormat="1" applyFont="1" applyFill="1" applyBorder="1" applyAlignment="1" applyProtection="1">
      <alignment horizontal="left" vertical="center" wrapText="1"/>
      <protection locked="0"/>
    </xf>
    <xf numFmtId="49" fontId="24" fillId="3" borderId="21" xfId="0" applyNumberFormat="1" applyFont="1" applyFill="1" applyBorder="1" applyAlignment="1" applyProtection="1">
      <alignment horizontal="left" vertical="center" wrapText="1"/>
      <protection locked="0"/>
    </xf>
    <xf numFmtId="49" fontId="24" fillId="3" borderId="7" xfId="0" applyNumberFormat="1" applyFont="1" applyFill="1" applyBorder="1" applyAlignment="1" applyProtection="1">
      <alignment horizontal="left" vertical="center" wrapText="1"/>
      <protection locked="0"/>
    </xf>
    <xf numFmtId="0" fontId="24" fillId="8" borderId="16" xfId="0" applyFont="1" applyFill="1" applyBorder="1" applyAlignment="1">
      <alignment horizontal="left" vertical="center"/>
    </xf>
    <xf numFmtId="0" fontId="24" fillId="8" borderId="17" xfId="0" applyFont="1" applyFill="1" applyBorder="1" applyAlignment="1">
      <alignment horizontal="left" vertical="center"/>
    </xf>
    <xf numFmtId="0" fontId="24" fillId="8" borderId="4" xfId="0" applyFont="1" applyFill="1" applyBorder="1" applyAlignment="1">
      <alignment horizontal="left" vertical="center"/>
    </xf>
    <xf numFmtId="167" fontId="0" fillId="3" borderId="16" xfId="0" applyNumberFormat="1" applyFill="1" applyBorder="1" applyAlignment="1" applyProtection="1">
      <alignment horizontal="left" vertical="center"/>
      <protection locked="0"/>
    </xf>
    <xf numFmtId="167" fontId="0" fillId="3" borderId="17" xfId="0" applyNumberFormat="1" applyFill="1" applyBorder="1" applyAlignment="1" applyProtection="1">
      <alignment horizontal="left" vertical="center"/>
      <protection locked="0"/>
    </xf>
    <xf numFmtId="167" fontId="0" fillId="3" borderId="4" xfId="0" applyNumberFormat="1" applyFill="1" applyBorder="1" applyAlignment="1" applyProtection="1">
      <alignment horizontal="left" vertical="center"/>
      <protection locked="0"/>
    </xf>
    <xf numFmtId="0" fontId="2" fillId="2" borderId="6"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22" xfId="0" applyFont="1" applyFill="1" applyBorder="1" applyAlignment="1">
      <alignment horizontal="left" vertical="top" wrapText="1"/>
    </xf>
    <xf numFmtId="0" fontId="2" fillId="2" borderId="0" xfId="0" applyFont="1" applyFill="1" applyAlignment="1">
      <alignment horizontal="left" vertical="top" wrapText="1"/>
    </xf>
    <xf numFmtId="0" fontId="2" fillId="2" borderId="23" xfId="0" applyFont="1" applyFill="1" applyBorder="1" applyAlignment="1">
      <alignment horizontal="left" vertical="top" wrapText="1"/>
    </xf>
    <xf numFmtId="0" fontId="2" fillId="0" borderId="22" xfId="0" applyFont="1" applyBorder="1" applyAlignment="1">
      <alignment horizontal="left" vertical="top" wrapText="1"/>
    </xf>
    <xf numFmtId="0" fontId="2" fillId="0" borderId="0" xfId="0" applyFont="1" applyAlignment="1">
      <alignment horizontal="left" vertical="top" wrapText="1"/>
    </xf>
    <xf numFmtId="0" fontId="2" fillId="0" borderId="23" xfId="0" applyFont="1" applyBorder="1" applyAlignment="1">
      <alignment horizontal="left" vertical="top" wrapText="1"/>
    </xf>
    <xf numFmtId="0" fontId="17" fillId="4" borderId="8" xfId="0" applyFont="1" applyFill="1" applyBorder="1" applyAlignment="1">
      <alignment horizontal="left" vertical="top" wrapText="1"/>
    </xf>
    <xf numFmtId="0" fontId="17" fillId="4" borderId="9" xfId="0" applyFont="1" applyFill="1" applyBorder="1" applyAlignment="1">
      <alignment horizontal="left" vertical="top" wrapText="1"/>
    </xf>
    <xf numFmtId="0" fontId="15" fillId="0" borderId="13" xfId="0" applyFont="1" applyBorder="1" applyAlignment="1">
      <alignment horizontal="left" vertical="top"/>
    </xf>
    <xf numFmtId="0" fontId="15" fillId="0" borderId="14" xfId="0" applyFont="1" applyBorder="1" applyAlignment="1">
      <alignment horizontal="left" vertical="top"/>
    </xf>
    <xf numFmtId="0" fontId="19" fillId="0" borderId="0" xfId="0" applyFont="1" applyAlignment="1">
      <alignment vertical="center"/>
    </xf>
    <xf numFmtId="0" fontId="19" fillId="0" borderId="0" xfId="0" applyFont="1" applyAlignment="1" applyProtection="1">
      <alignment horizontal="left" vertical="center"/>
      <protection locked="0"/>
    </xf>
    <xf numFmtId="49" fontId="19" fillId="0" borderId="0" xfId="0" applyNumberFormat="1" applyFont="1" applyAlignment="1" applyProtection="1">
      <alignment horizontal="left" vertical="center"/>
      <protection locked="0"/>
    </xf>
    <xf numFmtId="167" fontId="0" fillId="0" borderId="0" xfId="0" applyNumberFormat="1" applyAlignment="1" applyProtection="1">
      <alignment horizontal="left" vertical="center"/>
      <protection locked="0"/>
    </xf>
    <xf numFmtId="0" fontId="1" fillId="0" borderId="16" xfId="0" applyFont="1" applyBorder="1" applyAlignment="1">
      <alignment horizontal="left"/>
    </xf>
    <xf numFmtId="0" fontId="1" fillId="0" borderId="17" xfId="0" applyFont="1" applyBorder="1" applyAlignment="1">
      <alignment horizontal="left"/>
    </xf>
    <xf numFmtId="0" fontId="1" fillId="0" borderId="4" xfId="0" applyFont="1" applyBorder="1" applyAlignment="1">
      <alignment horizontal="left"/>
    </xf>
    <xf numFmtId="0" fontId="1" fillId="3" borderId="1" xfId="0" applyFont="1" applyFill="1" applyBorder="1" applyAlignment="1" applyProtection="1">
      <alignment horizontal="center"/>
      <protection locked="0"/>
    </xf>
    <xf numFmtId="0" fontId="22" fillId="7" borderId="0" xfId="0" applyFont="1" applyFill="1" applyAlignment="1">
      <alignment horizontal="left" vertical="top"/>
    </xf>
    <xf numFmtId="0" fontId="1" fillId="0" borderId="0" xfId="0" applyFont="1" applyAlignment="1">
      <alignment horizontal="left" vertical="center" wrapText="1"/>
    </xf>
    <xf numFmtId="0" fontId="1" fillId="3" borderId="16" xfId="0" applyFont="1" applyFill="1" applyBorder="1" applyAlignment="1" applyProtection="1">
      <alignment horizontal="center"/>
      <protection locked="0"/>
    </xf>
    <xf numFmtId="0" fontId="1" fillId="3" borderId="17" xfId="0" applyFont="1" applyFill="1" applyBorder="1" applyAlignment="1" applyProtection="1">
      <alignment horizontal="center"/>
      <protection locked="0"/>
    </xf>
    <xf numFmtId="0" fontId="1" fillId="3" borderId="4" xfId="0" applyFont="1" applyFill="1" applyBorder="1" applyAlignment="1" applyProtection="1">
      <alignment horizontal="center"/>
      <protection locked="0"/>
    </xf>
    <xf numFmtId="0" fontId="29" fillId="7" borderId="0" xfId="0" applyFont="1" applyFill="1" applyAlignment="1">
      <alignment horizontal="center" vertical="center" wrapText="1"/>
    </xf>
    <xf numFmtId="0" fontId="26" fillId="0" borderId="0" xfId="0" applyFont="1" applyAlignment="1">
      <alignment horizontal="left"/>
    </xf>
    <xf numFmtId="0" fontId="2" fillId="6" borderId="17" xfId="0" applyFont="1" applyFill="1" applyBorder="1" applyAlignment="1">
      <alignment horizontal="left" vertical="top" wrapText="1"/>
    </xf>
    <xf numFmtId="0" fontId="2" fillId="6" borderId="4" xfId="0" applyFont="1" applyFill="1" applyBorder="1" applyAlignment="1">
      <alignment horizontal="left" vertical="top" wrapText="1"/>
    </xf>
    <xf numFmtId="0" fontId="10" fillId="0" borderId="0" xfId="0" applyFont="1" applyAlignment="1">
      <alignment horizontal="center" vertical="top"/>
    </xf>
    <xf numFmtId="0" fontId="10" fillId="0" borderId="21" xfId="0" applyFont="1" applyBorder="1" applyAlignment="1">
      <alignment horizontal="center" vertical="top"/>
    </xf>
    <xf numFmtId="0" fontId="26" fillId="0" borderId="27" xfId="0" applyFont="1" applyBorder="1" applyAlignment="1">
      <alignment horizontal="left" vertical="top" wrapText="1"/>
    </xf>
    <xf numFmtId="0" fontId="26" fillId="0" borderId="19" xfId="0" applyFont="1" applyBorder="1" applyAlignment="1">
      <alignment horizontal="left" vertical="top" wrapText="1"/>
    </xf>
    <xf numFmtId="0" fontId="26" fillId="0" borderId="46" xfId="0" applyFont="1" applyBorder="1" applyAlignment="1">
      <alignment horizontal="left" vertical="top" wrapText="1"/>
    </xf>
    <xf numFmtId="0" fontId="26" fillId="0" borderId="0" xfId="0" applyFont="1" applyAlignment="1">
      <alignment horizontal="left" vertical="top" wrapText="1"/>
    </xf>
    <xf numFmtId="0" fontId="26" fillId="0" borderId="45" xfId="0" applyFont="1" applyBorder="1" applyAlignment="1">
      <alignment horizontal="center"/>
    </xf>
    <xf numFmtId="0" fontId="26" fillId="0" borderId="28" xfId="0" applyFont="1" applyBorder="1" applyAlignment="1">
      <alignment horizontal="center"/>
    </xf>
  </cellXfs>
  <cellStyles count="3">
    <cellStyle name="Procent" xfId="2" builtinId="5"/>
    <cellStyle name="Standaard" xfId="0" builtinId="0"/>
    <cellStyle name="Valuta" xfId="1" builtinId="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A7CB0-F71B-475E-A4A7-843EF6E10976}">
  <sheetPr>
    <tabColor theme="5" tint="0.39997558519241921"/>
    <pageSetUpPr fitToPage="1"/>
  </sheetPr>
  <dimension ref="B1:J23"/>
  <sheetViews>
    <sheetView showGridLines="0" tabSelected="1" workbookViewId="0">
      <selection activeCell="B34" sqref="B34"/>
    </sheetView>
  </sheetViews>
  <sheetFormatPr defaultRowHeight="11.25"/>
  <cols>
    <col min="4" max="4" width="12.25" customWidth="1"/>
    <col min="10" max="10" width="24.875" customWidth="1"/>
  </cols>
  <sheetData>
    <row r="1" spans="2:10" ht="21">
      <c r="B1" s="110" t="s">
        <v>0</v>
      </c>
      <c r="C1" s="111"/>
      <c r="D1" s="111"/>
      <c r="E1" s="111"/>
      <c r="F1" s="111"/>
      <c r="G1" s="111"/>
      <c r="H1" s="111"/>
      <c r="I1" s="111"/>
      <c r="J1" s="112"/>
    </row>
    <row r="2" spans="2:10">
      <c r="B2" s="113"/>
      <c r="J2" s="114"/>
    </row>
    <row r="3" spans="2:10" ht="12.75">
      <c r="B3" s="217" t="s">
        <v>1</v>
      </c>
      <c r="C3" s="218"/>
      <c r="D3" s="218"/>
      <c r="E3" s="218"/>
      <c r="F3" s="218"/>
      <c r="G3" s="218"/>
      <c r="H3" s="218"/>
      <c r="I3" s="218"/>
      <c r="J3" s="219"/>
    </row>
    <row r="4" spans="2:10" ht="12.75">
      <c r="B4" s="115"/>
      <c r="C4" s="116"/>
      <c r="D4" s="116"/>
      <c r="E4" s="116"/>
      <c r="F4" s="116"/>
      <c r="G4" s="116"/>
      <c r="H4" s="116"/>
      <c r="I4" s="116"/>
      <c r="J4" s="117"/>
    </row>
    <row r="5" spans="2:10" ht="31.5" customHeight="1">
      <c r="B5" s="217" t="s">
        <v>2</v>
      </c>
      <c r="C5" s="218"/>
      <c r="D5" s="218"/>
      <c r="E5" s="218"/>
      <c r="F5" s="218"/>
      <c r="G5" s="218"/>
      <c r="H5" s="218"/>
      <c r="I5" s="218"/>
      <c r="J5" s="219"/>
    </row>
    <row r="6" spans="2:10" ht="16.5" customHeight="1">
      <c r="B6" s="217" t="s">
        <v>3</v>
      </c>
      <c r="C6" s="218"/>
      <c r="D6" s="218"/>
      <c r="E6" s="218"/>
      <c r="F6" s="218"/>
      <c r="G6" s="218"/>
      <c r="H6" s="218"/>
      <c r="I6" s="218"/>
      <c r="J6" s="219"/>
    </row>
    <row r="7" spans="2:10" ht="39.950000000000003" customHeight="1">
      <c r="B7" s="220" t="s">
        <v>4</v>
      </c>
      <c r="C7" s="221"/>
      <c r="D7" s="221"/>
      <c r="E7" s="221"/>
      <c r="F7" s="221"/>
      <c r="G7" s="221"/>
      <c r="H7" s="221"/>
      <c r="I7" s="221"/>
      <c r="J7" s="222"/>
    </row>
    <row r="8" spans="2:10" ht="12.75">
      <c r="B8" s="130"/>
      <c r="C8" s="131"/>
      <c r="D8" s="131"/>
      <c r="E8" s="131"/>
      <c r="F8" s="131"/>
      <c r="G8" s="131"/>
      <c r="H8" s="131"/>
      <c r="I8" s="131"/>
      <c r="J8" s="132"/>
    </row>
    <row r="9" spans="2:10" ht="12.75">
      <c r="B9" s="220" t="s">
        <v>5</v>
      </c>
      <c r="C9" s="221"/>
      <c r="D9" s="221"/>
      <c r="E9" s="221"/>
      <c r="F9" s="221"/>
      <c r="G9" s="221"/>
      <c r="H9" s="221"/>
      <c r="I9" s="221"/>
      <c r="J9" s="222"/>
    </row>
    <row r="10" spans="2:10" ht="12.75">
      <c r="B10" s="130"/>
      <c r="C10" s="131"/>
      <c r="D10" s="131"/>
      <c r="E10" s="131"/>
      <c r="F10" s="131"/>
      <c r="G10" s="131"/>
      <c r="H10" s="131"/>
      <c r="I10" s="131"/>
      <c r="J10" s="132"/>
    </row>
    <row r="11" spans="2:10" ht="18.75" customHeight="1">
      <c r="B11" s="217" t="s">
        <v>6</v>
      </c>
      <c r="C11" s="218"/>
      <c r="D11" s="218"/>
      <c r="E11" s="218"/>
      <c r="F11" s="218"/>
      <c r="G11" s="218"/>
      <c r="H11" s="218"/>
      <c r="I11" s="218"/>
      <c r="J11" s="219"/>
    </row>
    <row r="12" spans="2:10" ht="12.75">
      <c r="B12" s="217" t="s">
        <v>7</v>
      </c>
      <c r="C12" s="218"/>
      <c r="D12" s="218"/>
      <c r="E12" s="218"/>
      <c r="F12" s="218"/>
      <c r="G12" s="218"/>
      <c r="H12" s="218"/>
      <c r="I12" s="218"/>
      <c r="J12" s="219"/>
    </row>
    <row r="13" spans="2:10" ht="21.75" customHeight="1">
      <c r="B13" s="217" t="s">
        <v>8</v>
      </c>
      <c r="C13" s="218"/>
      <c r="D13" s="218"/>
      <c r="E13" s="218"/>
      <c r="F13" s="218"/>
      <c r="G13" s="218"/>
      <c r="H13" s="218"/>
      <c r="I13" s="218"/>
      <c r="J13" s="219"/>
    </row>
    <row r="14" spans="2:10" ht="58.5" customHeight="1">
      <c r="B14" s="217" t="s">
        <v>9</v>
      </c>
      <c r="C14" s="218"/>
      <c r="D14" s="218"/>
      <c r="E14" s="218"/>
      <c r="F14" s="218"/>
      <c r="G14" s="218"/>
      <c r="H14" s="218"/>
      <c r="I14" s="218"/>
      <c r="J14" s="219"/>
    </row>
    <row r="15" spans="2:10" ht="26.25" customHeight="1">
      <c r="B15" s="217" t="s">
        <v>10</v>
      </c>
      <c r="C15" s="218"/>
      <c r="D15" s="218"/>
      <c r="E15" s="218"/>
      <c r="F15" s="218"/>
      <c r="G15" s="218"/>
      <c r="H15" s="218"/>
      <c r="I15" s="218"/>
      <c r="J15" s="219"/>
    </row>
    <row r="16" spans="2:10" ht="12.75">
      <c r="B16" s="217" t="s">
        <v>11</v>
      </c>
      <c r="C16" s="218"/>
      <c r="D16" s="218"/>
      <c r="E16" s="218"/>
      <c r="F16" s="218"/>
      <c r="G16" s="218"/>
      <c r="H16" s="218"/>
      <c r="I16" s="218"/>
      <c r="J16" s="219"/>
    </row>
    <row r="17" spans="2:10" ht="12.75">
      <c r="B17" s="214"/>
      <c r="C17" s="215"/>
      <c r="D17" s="215"/>
      <c r="E17" s="215"/>
      <c r="F17" s="215"/>
      <c r="G17" s="215"/>
      <c r="H17" s="215"/>
      <c r="I17" s="215"/>
      <c r="J17" s="216"/>
    </row>
    <row r="18" spans="2:10" ht="12.75">
      <c r="B18" s="88"/>
      <c r="C18" s="89"/>
      <c r="D18" s="89"/>
      <c r="E18" s="89"/>
      <c r="F18" s="89"/>
      <c r="G18" s="89"/>
      <c r="H18" s="88"/>
      <c r="I18" s="88"/>
      <c r="J18" s="88"/>
    </row>
    <row r="19" spans="2:10">
      <c r="B19" s="196" t="s">
        <v>12</v>
      </c>
      <c r="C19" s="197"/>
      <c r="D19" s="198"/>
      <c r="E19" s="202"/>
      <c r="F19" s="203"/>
      <c r="G19" s="203"/>
      <c r="H19" s="203"/>
      <c r="I19" s="203"/>
      <c r="J19" s="204"/>
    </row>
    <row r="20" spans="2:10">
      <c r="B20" s="199"/>
      <c r="C20" s="200"/>
      <c r="D20" s="201"/>
      <c r="E20" s="205"/>
      <c r="F20" s="206"/>
      <c r="G20" s="206"/>
      <c r="H20" s="206"/>
      <c r="I20" s="206"/>
      <c r="J20" s="207"/>
    </row>
    <row r="21" spans="2:10">
      <c r="B21" s="196" t="s">
        <v>13</v>
      </c>
      <c r="C21" s="197"/>
      <c r="D21" s="198"/>
      <c r="E21" s="202"/>
      <c r="F21" s="203"/>
      <c r="G21" s="203"/>
      <c r="H21" s="203"/>
      <c r="I21" s="203"/>
      <c r="J21" s="204"/>
    </row>
    <row r="22" spans="2:10">
      <c r="B22" s="199"/>
      <c r="C22" s="200"/>
      <c r="D22" s="201"/>
      <c r="E22" s="205"/>
      <c r="F22" s="206"/>
      <c r="G22" s="206"/>
      <c r="H22" s="206"/>
      <c r="I22" s="206"/>
      <c r="J22" s="207"/>
    </row>
    <row r="23" spans="2:10" ht="12.75">
      <c r="B23" s="208" t="s">
        <v>14</v>
      </c>
      <c r="C23" s="209"/>
      <c r="D23" s="210"/>
      <c r="E23" s="211"/>
      <c r="F23" s="212"/>
      <c r="G23" s="212"/>
      <c r="H23" s="212"/>
      <c r="I23" s="212"/>
      <c r="J23" s="213"/>
    </row>
  </sheetData>
  <sheetProtection algorithmName="SHA-512" hashValue="Qew6uEDqFFmbn4EIETDTRsWY+Mlrm3BZHF9CzjVbwyMEvmPOBVxKlOAIk7sM9TmuaEMZcjVys8PYnzWqqEbmvg==" saltValue="B20MxFZFMQgSezySu49m6g==" spinCount="100000" sheet="1" objects="1" scenarios="1"/>
  <mergeCells count="18">
    <mergeCell ref="B17:J17"/>
    <mergeCell ref="B16:J16"/>
    <mergeCell ref="B3:J3"/>
    <mergeCell ref="B6:J6"/>
    <mergeCell ref="B5:J5"/>
    <mergeCell ref="B11:J11"/>
    <mergeCell ref="B12:J12"/>
    <mergeCell ref="B13:J13"/>
    <mergeCell ref="B14:J14"/>
    <mergeCell ref="B15:J15"/>
    <mergeCell ref="B7:J7"/>
    <mergeCell ref="B9:J9"/>
    <mergeCell ref="B19:D20"/>
    <mergeCell ref="E19:J20"/>
    <mergeCell ref="B21:D22"/>
    <mergeCell ref="E21:J22"/>
    <mergeCell ref="B23:D23"/>
    <mergeCell ref="E23:J23"/>
  </mergeCells>
  <pageMargins left="0.70866141732283472" right="0.70866141732283472" top="0.74803149606299213" bottom="0.74803149606299213" header="0.31496062992125984" footer="0.31496062992125984"/>
  <pageSetup paperSize="9" scale="91" orientation="landscape" horizontalDpi="4294967293" verticalDpi="0" r:id="rId1"/>
  <headerFooter>
    <oddHeader>&amp;A</oddHeader>
    <oddFooter>Pagina &amp;P van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7CEB5-B2EB-4EA3-8C88-69ED3E9E2EC6}">
  <sheetPr>
    <tabColor rgb="FFFFFF99"/>
    <pageSetUpPr fitToPage="1"/>
  </sheetPr>
  <dimension ref="A1:I9"/>
  <sheetViews>
    <sheetView showGridLines="0" workbookViewId="0">
      <selection activeCell="D3" sqref="D3"/>
    </sheetView>
  </sheetViews>
  <sheetFormatPr defaultColWidth="8.75" defaultRowHeight="12"/>
  <cols>
    <col min="1" max="1" width="34" style="15" bestFit="1" customWidth="1"/>
    <col min="2" max="2" width="27.125" style="15" bestFit="1" customWidth="1"/>
    <col min="3" max="3" width="20.375" style="15" customWidth="1"/>
    <col min="4" max="4" width="19" style="15" customWidth="1"/>
    <col min="5" max="5" width="26.75" style="15" customWidth="1"/>
    <col min="6" max="16384" width="8.75" style="15"/>
  </cols>
  <sheetData>
    <row r="1" spans="1:9" ht="21">
      <c r="A1" s="235" t="s">
        <v>149</v>
      </c>
      <c r="B1" s="235"/>
      <c r="C1" s="235"/>
      <c r="D1" s="235"/>
      <c r="E1" s="172"/>
      <c r="F1" s="172"/>
      <c r="G1" s="172"/>
      <c r="H1" s="172"/>
      <c r="I1" s="172"/>
    </row>
    <row r="2" spans="1:9" ht="25.5">
      <c r="A2" s="173" t="s">
        <v>150</v>
      </c>
      <c r="B2" s="174" t="s">
        <v>151</v>
      </c>
      <c r="C2" s="95" t="s">
        <v>152</v>
      </c>
      <c r="D2" s="96" t="s">
        <v>107</v>
      </c>
      <c r="E2" s="172"/>
      <c r="F2" s="172"/>
      <c r="G2" s="172"/>
      <c r="H2" s="172"/>
    </row>
    <row r="3" spans="1:9" ht="12.75">
      <c r="A3" s="2" t="s">
        <v>153</v>
      </c>
      <c r="B3" s="97"/>
      <c r="C3" s="175">
        <v>100</v>
      </c>
      <c r="D3" s="98">
        <f>B3*C3</f>
        <v>0</v>
      </c>
      <c r="E3" s="172"/>
      <c r="F3" s="172"/>
      <c r="G3" s="172"/>
      <c r="H3" s="172"/>
    </row>
    <row r="4" spans="1:9" ht="12.75">
      <c r="A4" s="2" t="s">
        <v>154</v>
      </c>
      <c r="B4" s="97"/>
      <c r="C4" s="175">
        <v>100</v>
      </c>
      <c r="D4" s="98">
        <f t="shared" ref="D4:D5" si="0">B4*C4</f>
        <v>0</v>
      </c>
      <c r="E4" s="172"/>
      <c r="F4" s="172"/>
      <c r="G4" s="172"/>
      <c r="H4" s="172"/>
    </row>
    <row r="5" spans="1:9" ht="12.75">
      <c r="A5" s="2" t="s">
        <v>155</v>
      </c>
      <c r="B5" s="97"/>
      <c r="C5" s="175">
        <v>250</v>
      </c>
      <c r="D5" s="98">
        <f t="shared" si="0"/>
        <v>0</v>
      </c>
      <c r="E5" s="172"/>
      <c r="F5" s="172"/>
      <c r="G5" s="172"/>
      <c r="H5" s="172"/>
    </row>
    <row r="6" spans="1:9" ht="12.75">
      <c r="A6" s="2" t="s">
        <v>156</v>
      </c>
      <c r="B6" s="97"/>
      <c r="C6" s="175">
        <v>80</v>
      </c>
      <c r="D6" s="98">
        <f>B6*C6</f>
        <v>0</v>
      </c>
      <c r="E6" s="172"/>
      <c r="F6" s="172"/>
      <c r="G6" s="172"/>
      <c r="H6" s="172"/>
    </row>
    <row r="7" spans="1:9" ht="12.75">
      <c r="A7" s="2" t="s">
        <v>157</v>
      </c>
      <c r="B7" s="97"/>
      <c r="C7" s="175">
        <v>20</v>
      </c>
      <c r="D7" s="98">
        <f>B7*C7</f>
        <v>0</v>
      </c>
      <c r="E7" s="172"/>
      <c r="F7" s="172"/>
      <c r="G7" s="172"/>
      <c r="H7" s="172"/>
    </row>
    <row r="8" spans="1:9" ht="12.75">
      <c r="A8" s="176" t="s">
        <v>158</v>
      </c>
      <c r="B8" s="176"/>
      <c r="C8" s="177"/>
      <c r="D8" s="178">
        <f>SUM(D3:D7)</f>
        <v>0</v>
      </c>
      <c r="E8" s="172"/>
      <c r="F8" s="172"/>
      <c r="G8" s="172"/>
      <c r="H8" s="172"/>
    </row>
    <row r="9" spans="1:9">
      <c r="A9" s="172"/>
      <c r="B9" s="172"/>
      <c r="C9" s="172"/>
      <c r="D9" s="172"/>
      <c r="E9" s="172"/>
      <c r="F9" s="172"/>
      <c r="G9" s="172"/>
      <c r="H9" s="172"/>
      <c r="I9" s="172"/>
    </row>
  </sheetData>
  <sheetProtection algorithmName="SHA-512" hashValue="rsHf3snp+L4hduUuDjuzSkedeLEUqFLGED8UGlNd4lkFcv0PsTrShBgTJQmOt5N6Rr7GxtmpMFM0LVPiYi4YLA==" saltValue="xUQLF0t4gMI2PH4FnBTWjA==" spinCount="100000" sheet="1" objects="1" scenarios="1"/>
  <mergeCells count="1">
    <mergeCell ref="A1:D1"/>
  </mergeCells>
  <pageMargins left="0.70866141732283472" right="0.70866141732283472" top="0.74803149606299213" bottom="0.74803149606299213" header="0.31496062992125984" footer="0.31496062992125984"/>
  <pageSetup paperSize="9" orientation="landscape" horizontalDpi="4294967293" verticalDpi="0" r:id="rId1"/>
  <headerFooter>
    <oddHeader>&amp;A</oddHeader>
    <oddFooter>Pagina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AC6F4-39BC-418E-9D3D-C6453A8C5E05}">
  <sheetPr>
    <tabColor theme="9" tint="0.39997558519241921"/>
    <pageSetUpPr fitToPage="1"/>
  </sheetPr>
  <dimension ref="A1:K43"/>
  <sheetViews>
    <sheetView showGridLines="0" workbookViewId="0">
      <selection activeCell="E9" sqref="E9"/>
    </sheetView>
  </sheetViews>
  <sheetFormatPr defaultRowHeight="11.25"/>
  <cols>
    <col min="3" max="3" width="53.125" bestFit="1" customWidth="1"/>
    <col min="4" max="4" width="17.75" customWidth="1"/>
    <col min="5" max="5" width="11.375" customWidth="1"/>
    <col min="6" max="6" width="10.25" bestFit="1" customWidth="1"/>
    <col min="7" max="7" width="12.125" customWidth="1"/>
    <col min="8" max="8" width="17.125" customWidth="1"/>
  </cols>
  <sheetData>
    <row r="1" spans="2:8" ht="20.25">
      <c r="B1" s="59" t="s">
        <v>15</v>
      </c>
      <c r="C1" s="60"/>
      <c r="D1" s="61"/>
      <c r="E1" s="61"/>
      <c r="F1" s="61"/>
      <c r="G1" s="90"/>
      <c r="H1" s="90"/>
    </row>
    <row r="3" spans="2:8" ht="12.75">
      <c r="B3" s="1" t="s">
        <v>16</v>
      </c>
    </row>
    <row r="4" spans="2:8" ht="12.75">
      <c r="B4" s="1" t="s">
        <v>17</v>
      </c>
    </row>
    <row r="5" spans="2:8" ht="12.75">
      <c r="B5" s="129" t="s">
        <v>18</v>
      </c>
    </row>
    <row r="6" spans="2:8" ht="12.75">
      <c r="B6" s="1" t="s">
        <v>19</v>
      </c>
    </row>
    <row r="7" spans="2:8" ht="12" thickBot="1"/>
    <row r="8" spans="2:8" ht="47.25">
      <c r="B8" s="40" t="s">
        <v>20</v>
      </c>
      <c r="C8" s="41"/>
      <c r="D8" s="42" t="s">
        <v>21</v>
      </c>
      <c r="E8" s="42" t="s">
        <v>22</v>
      </c>
      <c r="F8" s="42" t="s">
        <v>23</v>
      </c>
      <c r="G8" s="42" t="s">
        <v>24</v>
      </c>
      <c r="H8" s="43" t="s">
        <v>25</v>
      </c>
    </row>
    <row r="9" spans="2:8" ht="15">
      <c r="B9" s="32" t="s">
        <v>26</v>
      </c>
      <c r="C9" s="33" t="s">
        <v>27</v>
      </c>
      <c r="D9" s="34">
        <f>'Referentiesets (A,B,C,D)'!M17</f>
        <v>0</v>
      </c>
      <c r="E9" s="35">
        <v>20</v>
      </c>
      <c r="F9" s="35">
        <v>32</v>
      </c>
      <c r="G9" s="34">
        <f>D9*E9</f>
        <v>0</v>
      </c>
      <c r="H9" s="36">
        <f>D9*F9</f>
        <v>0</v>
      </c>
    </row>
    <row r="10" spans="2:8" ht="15">
      <c r="B10" s="32" t="s">
        <v>28</v>
      </c>
      <c r="C10" s="33" t="s">
        <v>29</v>
      </c>
      <c r="D10" s="34">
        <f>'Referentiesets (A,B,C,D)'!M35</f>
        <v>0</v>
      </c>
      <c r="E10" s="35">
        <v>40</v>
      </c>
      <c r="F10" s="35">
        <v>54</v>
      </c>
      <c r="G10" s="34">
        <f t="shared" ref="G10:G12" si="0">D10*E10</f>
        <v>0</v>
      </c>
      <c r="H10" s="36">
        <f>D10*F10</f>
        <v>0</v>
      </c>
    </row>
    <row r="11" spans="2:8" ht="15">
      <c r="B11" s="32" t="s">
        <v>30</v>
      </c>
      <c r="C11" s="33" t="s">
        <v>31</v>
      </c>
      <c r="D11" s="34">
        <f>'Referentiesets (A,B,C,D)'!M53</f>
        <v>0</v>
      </c>
      <c r="E11" s="35">
        <v>11</v>
      </c>
      <c r="F11" s="35">
        <v>17</v>
      </c>
      <c r="G11" s="34">
        <f t="shared" si="0"/>
        <v>0</v>
      </c>
      <c r="H11" s="36">
        <f t="shared" ref="H11:H15" si="1">D11*F11</f>
        <v>0</v>
      </c>
    </row>
    <row r="12" spans="2:8" ht="15">
      <c r="B12" s="32" t="s">
        <v>32</v>
      </c>
      <c r="C12" s="33" t="s">
        <v>33</v>
      </c>
      <c r="D12" s="126">
        <f>'Referentiesets (A,B,C,D)'!H59</f>
        <v>0</v>
      </c>
      <c r="E12" s="35">
        <v>1</v>
      </c>
      <c r="F12" s="35">
        <v>1.5</v>
      </c>
      <c r="G12" s="34">
        <f t="shared" si="0"/>
        <v>0</v>
      </c>
      <c r="H12" s="36">
        <f t="shared" si="1"/>
        <v>0</v>
      </c>
    </row>
    <row r="13" spans="2:8" ht="15">
      <c r="B13" s="32" t="s">
        <v>34</v>
      </c>
      <c r="C13" s="33" t="s">
        <v>35</v>
      </c>
      <c r="D13" s="34">
        <f>'Schermen narrowcasting (E,F)'!G11</f>
        <v>0</v>
      </c>
      <c r="E13" s="35">
        <v>8</v>
      </c>
      <c r="F13" s="35">
        <v>19</v>
      </c>
      <c r="G13" s="34">
        <f>D13*E13</f>
        <v>0</v>
      </c>
      <c r="H13" s="36">
        <f t="shared" si="1"/>
        <v>0</v>
      </c>
    </row>
    <row r="14" spans="2:8" ht="15">
      <c r="B14" s="32" t="s">
        <v>36</v>
      </c>
      <c r="C14" s="33" t="s">
        <v>37</v>
      </c>
      <c r="D14" s="126">
        <f>'Schermen narrowcasting (E,F)'!G24</f>
        <v>0</v>
      </c>
      <c r="E14" s="35">
        <v>4</v>
      </c>
      <c r="F14" s="35">
        <v>7</v>
      </c>
      <c r="G14" s="34">
        <f>D14*E14</f>
        <v>0</v>
      </c>
      <c r="H14" s="36">
        <f t="shared" si="1"/>
        <v>0</v>
      </c>
    </row>
    <row r="15" spans="2:8" ht="15">
      <c r="B15" s="32" t="s">
        <v>38</v>
      </c>
      <c r="C15" s="33" t="s">
        <v>39</v>
      </c>
      <c r="D15" s="34">
        <f>'Hergebruik (H)'!G15</f>
        <v>0</v>
      </c>
      <c r="E15" s="35">
        <v>1</v>
      </c>
      <c r="F15" s="35">
        <v>1</v>
      </c>
      <c r="G15" s="34">
        <f>D15*E15</f>
        <v>0</v>
      </c>
      <c r="H15" s="36">
        <f t="shared" si="1"/>
        <v>0</v>
      </c>
    </row>
    <row r="16" spans="2:8" ht="15.75" thickBot="1">
      <c r="B16" s="37"/>
      <c r="C16" s="38"/>
      <c r="D16" s="38"/>
      <c r="E16" s="39"/>
      <c r="F16" s="39"/>
      <c r="G16" s="119">
        <f>SUM(G9:G15)</f>
        <v>0</v>
      </c>
      <c r="H16" s="29">
        <f>SUM(H9:H15)</f>
        <v>0</v>
      </c>
    </row>
    <row r="17" spans="2:11" ht="12.75" thickBot="1">
      <c r="B17" s="30"/>
      <c r="C17" s="30"/>
      <c r="D17" s="30"/>
      <c r="E17" s="31"/>
      <c r="F17" s="31"/>
      <c r="G17" s="30"/>
    </row>
    <row r="18" spans="2:11" ht="47.25">
      <c r="B18" s="223" t="s">
        <v>40</v>
      </c>
      <c r="C18" s="224"/>
      <c r="D18" s="42" t="s">
        <v>21</v>
      </c>
      <c r="E18" s="42" t="s">
        <v>22</v>
      </c>
      <c r="F18" s="42" t="s">
        <v>23</v>
      </c>
      <c r="G18" s="42" t="s">
        <v>24</v>
      </c>
      <c r="H18" s="43" t="s">
        <v>25</v>
      </c>
    </row>
    <row r="19" spans="2:11" ht="15">
      <c r="B19" s="32" t="s">
        <v>41</v>
      </c>
      <c r="C19" s="33" t="s">
        <v>42</v>
      </c>
      <c r="D19" s="34">
        <f>'Ruimtereserveringssysteem (I,J)'!G11</f>
        <v>0</v>
      </c>
      <c r="E19" s="35">
        <v>68</v>
      </c>
      <c r="F19" s="35">
        <v>100</v>
      </c>
      <c r="G19" s="34">
        <f>D19*E19</f>
        <v>0</v>
      </c>
      <c r="H19" s="36">
        <f>D19*F19</f>
        <v>0</v>
      </c>
    </row>
    <row r="20" spans="2:11" ht="15">
      <c r="B20" s="32" t="s">
        <v>43</v>
      </c>
      <c r="C20" s="33" t="s">
        <v>44</v>
      </c>
      <c r="D20" s="99"/>
      <c r="E20" s="35"/>
      <c r="F20" s="35"/>
      <c r="G20" s="34">
        <f>'Ruimtereserveringssysteem (I,J)'!C21+'Ruimtereserveringssysteem (I,J)'!C27*4</f>
        <v>0</v>
      </c>
      <c r="H20" s="36">
        <f>'Ruimtereserveringssysteem (I,J)'!D21+'Ruimtereserveringssysteem (I,J)'!D27*4</f>
        <v>0</v>
      </c>
    </row>
    <row r="21" spans="2:11" ht="15.75" thickBot="1">
      <c r="B21" s="120"/>
      <c r="C21" s="121"/>
      <c r="D21" s="122"/>
      <c r="E21" s="123"/>
      <c r="F21" s="123"/>
      <c r="G21" s="124">
        <f>SUM(G19:G20)</f>
        <v>0</v>
      </c>
      <c r="H21" s="125">
        <f>SUM(H19:H20)</f>
        <v>0</v>
      </c>
    </row>
    <row r="22" spans="2:11" ht="12">
      <c r="B22" s="30"/>
      <c r="C22" s="30"/>
      <c r="D22" s="30"/>
      <c r="E22" s="31"/>
      <c r="F22" s="31"/>
      <c r="G22" s="30"/>
    </row>
    <row r="23" spans="2:11" ht="12.75" thickBot="1">
      <c r="B23" s="30"/>
      <c r="C23" s="30"/>
      <c r="D23" s="30"/>
      <c r="E23" s="31"/>
      <c r="F23" s="31"/>
      <c r="G23" s="30"/>
    </row>
    <row r="24" spans="2:11" ht="47.25">
      <c r="B24" s="40" t="s">
        <v>45</v>
      </c>
      <c r="C24" s="45"/>
      <c r="D24" s="42"/>
      <c r="E24" s="42"/>
      <c r="F24" s="42"/>
      <c r="G24" s="42" t="s">
        <v>24</v>
      </c>
      <c r="H24" s="43" t="s">
        <v>25</v>
      </c>
    </row>
    <row r="25" spans="2:11" ht="15">
      <c r="B25" s="32" t="s">
        <v>46</v>
      </c>
      <c r="C25" s="33" t="s">
        <v>47</v>
      </c>
      <c r="D25" s="44"/>
      <c r="E25" s="35"/>
      <c r="F25" s="35"/>
      <c r="G25" s="34">
        <f>'Beheer en Onderhoud (K)'!C10+'Beheer en Onderhoud (K)'!C16*5</f>
        <v>0</v>
      </c>
      <c r="H25" s="36">
        <f>'Beheer en Onderhoud (K)'!D10+'Beheer en Onderhoud (K)'!D16*5</f>
        <v>0</v>
      </c>
    </row>
    <row r="26" spans="2:11" ht="15.75" thickBot="1">
      <c r="B26" s="37"/>
      <c r="C26" s="121"/>
      <c r="D26" s="122"/>
      <c r="E26" s="123"/>
      <c r="F26" s="123"/>
      <c r="G26" s="124">
        <f>SUM(G25:G25)</f>
        <v>0</v>
      </c>
      <c r="H26" s="125">
        <f>SUM(H25)</f>
        <v>0</v>
      </c>
    </row>
    <row r="27" spans="2:11" ht="12.75" thickBot="1">
      <c r="B27" s="30"/>
      <c r="C27" s="30"/>
      <c r="D27" s="30"/>
      <c r="E27" s="30"/>
      <c r="F27" s="30"/>
      <c r="G27" s="30"/>
    </row>
    <row r="28" spans="2:11" ht="31.5">
      <c r="B28" s="40" t="s">
        <v>48</v>
      </c>
      <c r="C28" s="41"/>
      <c r="D28" s="42"/>
      <c r="E28" s="42"/>
      <c r="F28" s="42"/>
      <c r="G28" s="43" t="s">
        <v>49</v>
      </c>
      <c r="H28" s="72"/>
      <c r="I28" s="72"/>
      <c r="J28" s="72"/>
      <c r="K28" s="72"/>
    </row>
    <row r="29" spans="2:11" ht="15">
      <c r="B29" s="32" t="s">
        <v>50</v>
      </c>
      <c r="C29" s="33" t="s">
        <v>51</v>
      </c>
      <c r="D29" s="34"/>
      <c r="E29" s="35"/>
      <c r="F29" s="35"/>
      <c r="G29" s="36">
        <f>'Uurtarieven (L)'!D8</f>
        <v>0</v>
      </c>
      <c r="H29" s="72"/>
      <c r="I29" s="72"/>
      <c r="J29" s="72"/>
      <c r="K29" s="72"/>
    </row>
    <row r="30" spans="2:11" ht="15.75" thickBot="1">
      <c r="B30" s="37"/>
      <c r="C30" s="38"/>
      <c r="D30" s="46"/>
      <c r="E30" s="39"/>
      <c r="F30" s="39"/>
      <c r="G30" s="29">
        <f>SUM(G29:G29)</f>
        <v>0</v>
      </c>
      <c r="H30" s="72"/>
      <c r="I30" s="72"/>
      <c r="J30" s="72"/>
      <c r="K30" s="72"/>
    </row>
    <row r="31" spans="2:11" ht="15.75" thickBot="1">
      <c r="B31" s="30"/>
      <c r="C31" s="30"/>
      <c r="D31" s="30"/>
      <c r="E31" s="30"/>
      <c r="F31" s="30"/>
      <c r="G31" s="30"/>
      <c r="H31" s="72"/>
      <c r="I31" s="72"/>
      <c r="J31" s="72"/>
      <c r="K31" s="72"/>
    </row>
    <row r="32" spans="2:11" ht="31.5">
      <c r="B32" s="48" t="s">
        <v>52</v>
      </c>
      <c r="C32" s="49"/>
      <c r="D32" s="49"/>
      <c r="E32" s="49"/>
      <c r="F32" s="49"/>
      <c r="G32" s="52" t="s">
        <v>49</v>
      </c>
      <c r="H32" s="72"/>
      <c r="I32" s="72"/>
      <c r="J32" s="72"/>
      <c r="K32" s="72"/>
    </row>
    <row r="33" spans="1:11" ht="15.75" thickBot="1">
      <c r="B33" s="225" t="s">
        <v>53</v>
      </c>
      <c r="C33" s="226"/>
      <c r="D33" s="226"/>
      <c r="E33" s="226"/>
      <c r="F33" s="118"/>
      <c r="G33" s="47">
        <f>(G16/2)+(H16/2)+(((G21/2)+(H21/2))/4)+(G26/2)+(H26/2)+G30</f>
        <v>0</v>
      </c>
      <c r="H33" s="72"/>
      <c r="I33" s="72"/>
      <c r="J33" s="72"/>
      <c r="K33" s="72"/>
    </row>
    <row r="34" spans="1:11" ht="15">
      <c r="H34" s="72"/>
      <c r="I34" s="72"/>
      <c r="J34" s="72"/>
      <c r="K34" s="72"/>
    </row>
    <row r="35" spans="1:11" ht="11.45" customHeight="1">
      <c r="H35" s="72"/>
      <c r="I35" s="72"/>
      <c r="J35" s="72"/>
      <c r="K35" s="72"/>
    </row>
    <row r="36" spans="1:11" ht="11.25" customHeight="1">
      <c r="A36" s="72"/>
      <c r="B36" s="72"/>
    </row>
    <row r="37" spans="1:11" ht="11.25" customHeight="1">
      <c r="A37" s="72"/>
      <c r="B37" s="72"/>
    </row>
    <row r="38" spans="1:11" ht="11.25" customHeight="1">
      <c r="A38" s="72"/>
      <c r="B38" s="72"/>
    </row>
    <row r="39" spans="1:11" ht="11.25" customHeight="1">
      <c r="A39" s="72"/>
      <c r="B39" s="72"/>
    </row>
    <row r="41" spans="1:11" ht="11.25" customHeight="1"/>
    <row r="42" spans="1:11" ht="11.25" customHeight="1"/>
    <row r="43" spans="1:11" ht="11.25" customHeight="1"/>
  </sheetData>
  <sheetProtection algorithmName="SHA-512" hashValue="87Arg3GBKei/YPm8+PNC7pjM4owu6F75zqEYg0QUAdqeT+ljVPp2lLrVLlUq9IqjJc1rnr0D6ONq6pkYAwR+mQ==" saltValue="D8Ihp3ezXQTypZIe17pDGA==" spinCount="100000" sheet="1" objects="1" scenarios="1"/>
  <mergeCells count="2">
    <mergeCell ref="B18:C18"/>
    <mergeCell ref="B33:E33"/>
  </mergeCells>
  <pageMargins left="0.70866141732283472" right="0.70866141732283472" top="0.74803149606299213" bottom="0.74803149606299213" header="0.31496062992125984" footer="0.31496062992125984"/>
  <pageSetup paperSize="9" scale="61" orientation="landscape" verticalDpi="0" r:id="rId1"/>
  <headerFooter>
    <oddHeader>&amp;A</oddHeader>
    <oddFooter>Pagina &amp;P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E47D4-3178-4316-8F90-5E5087DEC04C}">
  <sheetPr>
    <tabColor theme="9" tint="0.39997558519241921"/>
    <pageSetUpPr fitToPage="1"/>
  </sheetPr>
  <dimension ref="B1:L37"/>
  <sheetViews>
    <sheetView showGridLines="0" workbookViewId="0">
      <selection activeCell="D19" sqref="D19"/>
    </sheetView>
  </sheetViews>
  <sheetFormatPr defaultRowHeight="11.25"/>
  <cols>
    <col min="3" max="3" width="53.125" bestFit="1" customWidth="1"/>
    <col min="4" max="4" width="17.75" customWidth="1"/>
    <col min="5" max="6" width="11.5" customWidth="1"/>
    <col min="7" max="7" width="17.875" customWidth="1"/>
    <col min="8" max="8" width="17" customWidth="1"/>
  </cols>
  <sheetData>
    <row r="1" spans="2:8" ht="20.25">
      <c r="B1" s="59" t="s">
        <v>54</v>
      </c>
      <c r="C1" s="60"/>
      <c r="D1" s="61"/>
      <c r="E1" s="61"/>
      <c r="F1" s="61"/>
      <c r="G1" s="90"/>
      <c r="H1" s="90"/>
    </row>
    <row r="3" spans="2:8" ht="12.75">
      <c r="B3" s="1" t="s">
        <v>16</v>
      </c>
    </row>
    <row r="4" spans="2:8" ht="12.75">
      <c r="B4" s="1" t="s">
        <v>17</v>
      </c>
    </row>
    <row r="5" spans="2:8" ht="12.75">
      <c r="B5" s="129" t="s">
        <v>18</v>
      </c>
    </row>
    <row r="6" spans="2:8" ht="12.75">
      <c r="B6" s="1" t="s">
        <v>19</v>
      </c>
    </row>
    <row r="8" spans="2:8" ht="31.5">
      <c r="B8" s="40" t="s">
        <v>55</v>
      </c>
      <c r="C8" s="41"/>
      <c r="D8" s="42" t="s">
        <v>56</v>
      </c>
      <c r="E8" s="42" t="s">
        <v>22</v>
      </c>
      <c r="F8" s="42" t="s">
        <v>23</v>
      </c>
      <c r="G8" s="42" t="s">
        <v>24</v>
      </c>
      <c r="H8" s="43" t="s">
        <v>25</v>
      </c>
    </row>
    <row r="9" spans="2:8" ht="15">
      <c r="B9" s="32" t="s">
        <v>26</v>
      </c>
      <c r="C9" s="33" t="s">
        <v>27</v>
      </c>
      <c r="D9" s="34">
        <f>'Prijznbld AVaaS A,B,C,D,E,F,I'!D5*5+'Prijznbld AVaaS A,B,C,D,E,F,I'!D10</f>
        <v>0</v>
      </c>
      <c r="E9" s="35">
        <v>20</v>
      </c>
      <c r="F9" s="35">
        <v>32</v>
      </c>
      <c r="G9" s="34">
        <f>D9*E9</f>
        <v>0</v>
      </c>
      <c r="H9" s="36">
        <f>D9*F9</f>
        <v>0</v>
      </c>
    </row>
    <row r="10" spans="2:8" ht="15">
      <c r="B10" s="32" t="s">
        <v>28</v>
      </c>
      <c r="C10" s="33" t="s">
        <v>29</v>
      </c>
      <c r="D10" s="34">
        <f>'Prijznbld AVaaS A,B,C,D,E,F,I'!D6*5+'Prijznbld AVaaS A,B,C,D,E,F,I'!D11</f>
        <v>0</v>
      </c>
      <c r="E10" s="35">
        <v>40</v>
      </c>
      <c r="F10" s="35">
        <v>54</v>
      </c>
      <c r="G10" s="34">
        <f t="shared" ref="G10:G12" si="0">D10*E10</f>
        <v>0</v>
      </c>
      <c r="H10" s="36">
        <f t="shared" ref="H10:H15" si="1">D10*F10</f>
        <v>0</v>
      </c>
    </row>
    <row r="11" spans="2:8" ht="15">
      <c r="B11" s="32" t="s">
        <v>30</v>
      </c>
      <c r="C11" s="33" t="s">
        <v>31</v>
      </c>
      <c r="D11" s="34">
        <f>'Prijznbld AVaaS A,B,C,D,E,F,I'!D7*5+'Prijznbld AVaaS A,B,C,D,E,F,I'!D12</f>
        <v>0</v>
      </c>
      <c r="E11" s="35">
        <v>11</v>
      </c>
      <c r="F11" s="35">
        <v>17</v>
      </c>
      <c r="G11" s="34">
        <f t="shared" si="0"/>
        <v>0</v>
      </c>
      <c r="H11" s="36">
        <f t="shared" si="1"/>
        <v>0</v>
      </c>
    </row>
    <row r="12" spans="2:8" ht="15">
      <c r="B12" s="32" t="s">
        <v>32</v>
      </c>
      <c r="C12" s="33" t="s">
        <v>33</v>
      </c>
      <c r="D12" s="99">
        <f>'Prijznbld AVaaS A,B,C,D,E,F,I'!D18*5</f>
        <v>0</v>
      </c>
      <c r="E12" s="35">
        <v>1</v>
      </c>
      <c r="F12" s="35">
        <v>1.5</v>
      </c>
      <c r="G12" s="34">
        <f t="shared" si="0"/>
        <v>0</v>
      </c>
      <c r="H12" s="36">
        <f t="shared" si="1"/>
        <v>0</v>
      </c>
    </row>
    <row r="13" spans="2:8" ht="15">
      <c r="B13" s="32" t="s">
        <v>34</v>
      </c>
      <c r="C13" s="33" t="s">
        <v>35</v>
      </c>
      <c r="D13" s="34">
        <f>'Prijznbld AVaaS A,B,C,D,E,F,I'!D22*5+'Prijznbld AVaaS A,B,C,D,E,F,I'!D26</f>
        <v>0</v>
      </c>
      <c r="E13" s="35">
        <v>8</v>
      </c>
      <c r="F13" s="35">
        <v>19</v>
      </c>
      <c r="G13" s="34">
        <f>D13*E13</f>
        <v>0</v>
      </c>
      <c r="H13" s="36">
        <f t="shared" si="1"/>
        <v>0</v>
      </c>
    </row>
    <row r="14" spans="2:8" ht="18" customHeight="1">
      <c r="B14" s="32" t="s">
        <v>36</v>
      </c>
      <c r="C14" s="33" t="s">
        <v>37</v>
      </c>
      <c r="D14" s="34">
        <f>'Prijznbld AVaaS A,B,C,D,E,F,I'!D23*5+'Prijznbld AVaaS A,B,C,D,E,F,I'!D27</f>
        <v>0</v>
      </c>
      <c r="E14" s="35">
        <v>4</v>
      </c>
      <c r="F14" s="35">
        <v>7</v>
      </c>
      <c r="G14" s="34">
        <f>D14*E14</f>
        <v>0</v>
      </c>
      <c r="H14" s="36">
        <f t="shared" si="1"/>
        <v>0</v>
      </c>
    </row>
    <row r="15" spans="2:8" ht="15">
      <c r="B15" s="32" t="s">
        <v>38</v>
      </c>
      <c r="C15" s="33" t="s">
        <v>39</v>
      </c>
      <c r="D15" s="34">
        <f>'Hergebruik (H)'!G15</f>
        <v>0</v>
      </c>
      <c r="E15" s="35">
        <v>1</v>
      </c>
      <c r="F15" s="35">
        <v>1</v>
      </c>
      <c r="G15" s="34">
        <f>D15*E15</f>
        <v>0</v>
      </c>
      <c r="H15" s="36">
        <f t="shared" si="1"/>
        <v>0</v>
      </c>
    </row>
    <row r="16" spans="2:8" ht="15.75" thickBot="1">
      <c r="B16" s="37"/>
      <c r="C16" s="128" t="s">
        <v>57</v>
      </c>
      <c r="D16" s="38"/>
      <c r="E16" s="39"/>
      <c r="F16" s="39"/>
      <c r="G16" s="119">
        <f>SUM(G9:G15)</f>
        <v>0</v>
      </c>
      <c r="H16" s="29">
        <f>SUM(H9:H15)</f>
        <v>0</v>
      </c>
    </row>
    <row r="17" spans="2:12" ht="11.45" customHeight="1" thickBot="1">
      <c r="B17" s="30"/>
      <c r="C17" s="30"/>
      <c r="D17" s="30"/>
      <c r="E17" s="31"/>
      <c r="F17" s="31"/>
      <c r="G17" s="30"/>
      <c r="H17" s="30"/>
      <c r="I17" s="72"/>
      <c r="J17" s="72"/>
      <c r="K17" s="72"/>
      <c r="L17" s="72"/>
    </row>
    <row r="18" spans="2:12" ht="31.5">
      <c r="B18" s="223" t="s">
        <v>58</v>
      </c>
      <c r="C18" s="224"/>
      <c r="D18" s="42" t="s">
        <v>59</v>
      </c>
      <c r="E18" s="42" t="s">
        <v>22</v>
      </c>
      <c r="F18" s="42" t="s">
        <v>23</v>
      </c>
      <c r="G18" s="42" t="s">
        <v>24</v>
      </c>
      <c r="H18" s="43" t="s">
        <v>25</v>
      </c>
      <c r="I18" s="72"/>
      <c r="J18" s="72"/>
      <c r="K18" s="72"/>
      <c r="L18" s="72"/>
    </row>
    <row r="19" spans="2:12" ht="15">
      <c r="B19" s="32" t="s">
        <v>41</v>
      </c>
      <c r="C19" s="33" t="s">
        <v>60</v>
      </c>
      <c r="D19" s="34">
        <f>'Prijznbld AVaaS A,B,C,D,E,F,I'!D32*4+'Prijznbld AVaaS A,B,C,D,E,F,I'!D36</f>
        <v>0</v>
      </c>
      <c r="E19" s="35">
        <v>68</v>
      </c>
      <c r="F19" s="35">
        <v>100</v>
      </c>
      <c r="G19" s="34">
        <f>D19*E19</f>
        <v>0</v>
      </c>
      <c r="H19" s="36">
        <f>D19*F19</f>
        <v>0</v>
      </c>
      <c r="I19" s="72"/>
      <c r="J19" s="72"/>
      <c r="K19" s="72"/>
      <c r="L19" s="72"/>
    </row>
    <row r="20" spans="2:12" ht="15.75" thickBot="1">
      <c r="B20" s="168"/>
      <c r="C20" s="169" t="s">
        <v>57</v>
      </c>
      <c r="D20" s="170"/>
      <c r="E20" s="171"/>
      <c r="F20" s="171"/>
      <c r="G20" s="119">
        <f>SUM(G19:G19)</f>
        <v>0</v>
      </c>
      <c r="H20" s="29">
        <f>SUM(H19:H19)</f>
        <v>0</v>
      </c>
      <c r="I20" s="72"/>
      <c r="J20" s="72"/>
      <c r="K20" s="72"/>
      <c r="L20" s="72"/>
    </row>
    <row r="21" spans="2:12" ht="11.45" customHeight="1" thickBot="1">
      <c r="B21" s="30"/>
      <c r="C21" s="30"/>
      <c r="D21" s="30"/>
      <c r="E21" s="31"/>
      <c r="F21" s="31"/>
      <c r="G21" s="30"/>
      <c r="H21" s="30"/>
      <c r="I21" s="72"/>
      <c r="J21" s="72"/>
      <c r="K21" s="72"/>
      <c r="L21" s="72"/>
    </row>
    <row r="22" spans="2:12" ht="31.5">
      <c r="B22" s="40" t="s">
        <v>48</v>
      </c>
      <c r="C22" s="41"/>
      <c r="D22" s="42"/>
      <c r="E22" s="42"/>
      <c r="F22" s="42"/>
      <c r="G22" s="43" t="s">
        <v>49</v>
      </c>
    </row>
    <row r="23" spans="2:12" ht="15">
      <c r="B23" s="32" t="s">
        <v>50</v>
      </c>
      <c r="C23" s="33" t="s">
        <v>51</v>
      </c>
      <c r="D23" s="34"/>
      <c r="E23" s="35"/>
      <c r="F23" s="35"/>
      <c r="G23" s="36">
        <f>'Uurtarieven (L)'!D8</f>
        <v>0</v>
      </c>
    </row>
    <row r="24" spans="2:12" ht="15.75" thickBot="1">
      <c r="B24" s="37"/>
      <c r="C24" s="128" t="s">
        <v>57</v>
      </c>
      <c r="D24" s="46"/>
      <c r="E24" s="39"/>
      <c r="F24" s="39"/>
      <c r="G24" s="29">
        <f>SUM(G23:G23)</f>
        <v>0</v>
      </c>
    </row>
    <row r="25" spans="2:12" ht="12.75" thickBot="1">
      <c r="B25" s="30"/>
      <c r="C25" s="30"/>
      <c r="D25" s="30"/>
      <c r="E25" s="30"/>
      <c r="F25" s="30"/>
      <c r="G25" s="30"/>
    </row>
    <row r="26" spans="2:12" ht="31.5">
      <c r="B26" s="48" t="s">
        <v>61</v>
      </c>
      <c r="C26" s="49"/>
      <c r="D26" s="49"/>
      <c r="E26" s="49"/>
      <c r="F26" s="49"/>
      <c r="G26" s="52" t="s">
        <v>49</v>
      </c>
    </row>
    <row r="27" spans="2:12" ht="15.75" thickBot="1">
      <c r="B27" s="225" t="s">
        <v>53</v>
      </c>
      <c r="C27" s="226"/>
      <c r="D27" s="226"/>
      <c r="E27" s="226"/>
      <c r="F27" s="118"/>
      <c r="G27" s="47">
        <f>(G16/2)+(H16/2)+(((G20/2)+(H20/2))*25%)+G24</f>
        <v>0</v>
      </c>
    </row>
    <row r="30" spans="2:12">
      <c r="B30" s="227"/>
      <c r="C30" s="227"/>
      <c r="D30" s="229"/>
      <c r="E30" s="229"/>
      <c r="F30" s="229"/>
      <c r="G30" s="229"/>
    </row>
    <row r="31" spans="2:12">
      <c r="B31" s="227"/>
      <c r="C31" s="227"/>
      <c r="D31" s="229"/>
      <c r="E31" s="229"/>
      <c r="F31" s="229"/>
      <c r="G31" s="229"/>
    </row>
    <row r="32" spans="2:12">
      <c r="B32" s="227"/>
      <c r="C32" s="227"/>
      <c r="D32" s="229"/>
      <c r="E32" s="229"/>
      <c r="F32" s="229"/>
      <c r="G32" s="229"/>
    </row>
    <row r="33" spans="2:7">
      <c r="B33" s="227"/>
      <c r="C33" s="227"/>
      <c r="D33" s="229"/>
      <c r="E33" s="229"/>
      <c r="F33" s="229"/>
      <c r="G33" s="229"/>
    </row>
    <row r="34" spans="2:7" ht="15">
      <c r="B34" s="227"/>
      <c r="C34" s="227"/>
      <c r="D34" s="230"/>
      <c r="E34" s="230"/>
      <c r="F34" s="230"/>
      <c r="G34" s="230"/>
    </row>
    <row r="35" spans="2:7">
      <c r="B35" s="227"/>
      <c r="C35" s="227"/>
      <c r="D35" s="228"/>
      <c r="E35" s="228"/>
      <c r="F35" s="228"/>
      <c r="G35" s="228"/>
    </row>
    <row r="36" spans="2:7">
      <c r="B36" s="227"/>
      <c r="C36" s="227"/>
      <c r="D36" s="228"/>
      <c r="E36" s="228"/>
      <c r="F36" s="228"/>
      <c r="G36" s="228"/>
    </row>
    <row r="37" spans="2:7">
      <c r="B37" s="227"/>
      <c r="C37" s="227"/>
      <c r="D37" s="228"/>
      <c r="E37" s="228"/>
      <c r="F37" s="228"/>
      <c r="G37" s="228"/>
    </row>
  </sheetData>
  <sheetProtection algorithmName="SHA-512" hashValue="IvBBtBu0w9OJ2swLnBLZBOPo1Vb06EyjN3dUgK8xKTi8Fvjf/B0JHOa4o/s9ICwzjsZHaK+aeny9rOiwjQBHgA==" saltValue="Zb6bQl+7BachY88uAM7WiQ==" spinCount="100000" sheet="1" objects="1" scenarios="1"/>
  <mergeCells count="10">
    <mergeCell ref="B18:C18"/>
    <mergeCell ref="B35:C37"/>
    <mergeCell ref="D35:G37"/>
    <mergeCell ref="B27:E27"/>
    <mergeCell ref="B30:C31"/>
    <mergeCell ref="D30:G31"/>
    <mergeCell ref="B32:C33"/>
    <mergeCell ref="D32:G33"/>
    <mergeCell ref="B34:C34"/>
    <mergeCell ref="D34:G34"/>
  </mergeCells>
  <pageMargins left="0.70866141732283472" right="0.70866141732283472" top="0.74803149606299213" bottom="0.74803149606299213" header="0.31496062992125984" footer="0.31496062992125984"/>
  <pageSetup paperSize="9" scale="77" orientation="landscape" verticalDpi="0" r:id="rId1"/>
  <headerFooter>
    <oddHeader>&amp;A</oddHeader>
    <oddFooter>Pagina &amp;P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0609D-4AF4-4320-9268-022858CB4DC1}">
  <sheetPr>
    <tabColor theme="8" tint="0.39997558519241921"/>
    <pageSetUpPr fitToPage="1"/>
  </sheetPr>
  <dimension ref="A1:H43"/>
  <sheetViews>
    <sheetView showGridLines="0" workbookViewId="0">
      <selection activeCell="D5" sqref="D5"/>
    </sheetView>
  </sheetViews>
  <sheetFormatPr defaultRowHeight="11.25"/>
  <cols>
    <col min="1" max="1" width="55.25" customWidth="1"/>
    <col min="2" max="2" width="19.5" customWidth="1"/>
    <col min="3" max="3" width="20.875" customWidth="1"/>
    <col min="4" max="4" width="13.125" bestFit="1" customWidth="1"/>
    <col min="5" max="5" width="11.375" bestFit="1" customWidth="1"/>
    <col min="6" max="6" width="14.5" customWidth="1"/>
  </cols>
  <sheetData>
    <row r="1" spans="1:8" ht="21">
      <c r="A1" s="235" t="s">
        <v>62</v>
      </c>
      <c r="B1" s="235"/>
      <c r="C1" s="235"/>
      <c r="D1" s="235"/>
    </row>
    <row r="2" spans="1:8" ht="30" customHeight="1">
      <c r="A2" s="236" t="s">
        <v>63</v>
      </c>
      <c r="B2" s="236"/>
      <c r="C2" s="236"/>
      <c r="D2" s="236"/>
    </row>
    <row r="3" spans="1:8" ht="20.25">
      <c r="A3" s="59" t="s">
        <v>64</v>
      </c>
      <c r="H3" s="107"/>
    </row>
    <row r="4" spans="1:8" ht="38.25">
      <c r="A4" s="195" t="s">
        <v>65</v>
      </c>
      <c r="B4" s="67" t="s">
        <v>66</v>
      </c>
      <c r="C4" s="67" t="s">
        <v>67</v>
      </c>
      <c r="D4" s="67" t="s">
        <v>68</v>
      </c>
      <c r="H4" s="107"/>
    </row>
    <row r="5" spans="1:8" ht="12.75">
      <c r="A5" s="2" t="s">
        <v>69</v>
      </c>
      <c r="B5" s="192"/>
      <c r="C5" s="192"/>
      <c r="D5" s="189">
        <f t="shared" ref="D5:D7" si="0">(B5*90%+C5*10%)*12</f>
        <v>0</v>
      </c>
      <c r="E5" s="99"/>
      <c r="F5" s="99"/>
    </row>
    <row r="6" spans="1:8" ht="12.75">
      <c r="A6" s="2" t="s">
        <v>70</v>
      </c>
      <c r="B6" s="192"/>
      <c r="C6" s="192"/>
      <c r="D6" s="189">
        <f t="shared" si="0"/>
        <v>0</v>
      </c>
      <c r="E6" s="99"/>
      <c r="F6" s="99"/>
    </row>
    <row r="7" spans="1:8" ht="12.75">
      <c r="A7" s="2" t="s">
        <v>71</v>
      </c>
      <c r="B7" s="192"/>
      <c r="C7" s="192"/>
      <c r="D7" s="189">
        <f t="shared" si="0"/>
        <v>0</v>
      </c>
      <c r="E7" s="99"/>
      <c r="F7" s="99"/>
    </row>
    <row r="8" spans="1:8" ht="12.75">
      <c r="A8" s="101"/>
      <c r="B8" s="102"/>
      <c r="C8" s="103"/>
      <c r="D8" s="104"/>
    </row>
    <row r="9" spans="1:8" ht="38.25">
      <c r="A9" s="195" t="s">
        <v>72</v>
      </c>
      <c r="B9" s="67" t="s">
        <v>73</v>
      </c>
      <c r="C9" s="67" t="s">
        <v>74</v>
      </c>
      <c r="D9" s="67" t="s">
        <v>75</v>
      </c>
    </row>
    <row r="10" spans="1:8" ht="12.75">
      <c r="A10" s="2" t="s">
        <v>69</v>
      </c>
      <c r="B10" s="192"/>
      <c r="C10" s="192"/>
      <c r="D10" s="189">
        <f>(B10*90%+C10*10%)</f>
        <v>0</v>
      </c>
    </row>
    <row r="11" spans="1:8" ht="12.75">
      <c r="A11" s="2" t="s">
        <v>70</v>
      </c>
      <c r="B11" s="192"/>
      <c r="C11" s="192"/>
      <c r="D11" s="189">
        <f>(B11*90%+C11*10%)</f>
        <v>0</v>
      </c>
    </row>
    <row r="12" spans="1:8" ht="12.75">
      <c r="A12" s="2" t="s">
        <v>71</v>
      </c>
      <c r="B12" s="192"/>
      <c r="C12" s="192"/>
      <c r="D12" s="189">
        <f>(B12*90%+C12*10%)</f>
        <v>0</v>
      </c>
    </row>
    <row r="13" spans="1:8" ht="12.75">
      <c r="A13" s="101"/>
      <c r="B13" s="102"/>
      <c r="C13" s="103"/>
      <c r="D13" s="104"/>
    </row>
    <row r="15" spans="1:8" ht="25.5">
      <c r="A15" s="59" t="s">
        <v>76</v>
      </c>
      <c r="B15" s="67" t="s">
        <v>77</v>
      </c>
      <c r="C15" s="67" t="s">
        <v>78</v>
      </c>
      <c r="D15" s="67" t="s">
        <v>68</v>
      </c>
    </row>
    <row r="16" spans="1:8" ht="12.75">
      <c r="A16" s="2" t="s">
        <v>79</v>
      </c>
      <c r="B16" s="192"/>
      <c r="C16" s="127">
        <v>7</v>
      </c>
      <c r="D16" s="189">
        <f>(B16*12)*C16</f>
        <v>0</v>
      </c>
      <c r="E16" s="99"/>
      <c r="F16" s="99"/>
    </row>
    <row r="17" spans="1:8" ht="12.75">
      <c r="A17" s="2" t="s">
        <v>80</v>
      </c>
      <c r="B17" s="192"/>
      <c r="C17" s="127">
        <v>24</v>
      </c>
      <c r="D17" s="189">
        <f>(B17*12)*C17</f>
        <v>0</v>
      </c>
      <c r="E17" s="99"/>
      <c r="F17" s="99"/>
    </row>
    <row r="18" spans="1:8" ht="12.75">
      <c r="A18" s="101"/>
      <c r="B18" s="101"/>
      <c r="C18" s="105" t="s">
        <v>57</v>
      </c>
      <c r="D18" s="190">
        <f>SUM(D16:D17)</f>
        <v>0</v>
      </c>
    </row>
    <row r="19" spans="1:8" ht="12.75">
      <c r="A19" s="1"/>
      <c r="B19" s="1"/>
      <c r="C19" s="1"/>
      <c r="D19" s="1"/>
    </row>
    <row r="20" spans="1:8" ht="20.25">
      <c r="A20" s="59" t="s">
        <v>81</v>
      </c>
    </row>
    <row r="21" spans="1:8" ht="38.25">
      <c r="A21" s="195" t="s">
        <v>65</v>
      </c>
      <c r="B21" s="67" t="s">
        <v>82</v>
      </c>
      <c r="C21" s="67" t="s">
        <v>83</v>
      </c>
      <c r="D21" s="67" t="s">
        <v>68</v>
      </c>
      <c r="H21" s="107"/>
    </row>
    <row r="22" spans="1:8" ht="12.75">
      <c r="A22" s="2" t="s">
        <v>84</v>
      </c>
      <c r="B22" s="192"/>
      <c r="C22" s="192"/>
      <c r="D22" s="189">
        <f>(B22*90%+C22*10%)*12</f>
        <v>0</v>
      </c>
      <c r="E22" s="99"/>
      <c r="F22" s="99"/>
    </row>
    <row r="23" spans="1:8" ht="12.75">
      <c r="A23" s="2" t="s">
        <v>85</v>
      </c>
      <c r="B23" s="192"/>
      <c r="C23" s="192"/>
      <c r="D23" s="189">
        <f>(B23*90%+C23*10%)*12</f>
        <v>0</v>
      </c>
      <c r="E23" s="99"/>
      <c r="F23" s="99"/>
    </row>
    <row r="24" spans="1:8" ht="12.75">
      <c r="A24" s="101"/>
      <c r="B24" s="101"/>
      <c r="C24" s="105"/>
      <c r="D24" s="104"/>
    </row>
    <row r="25" spans="1:8" ht="38.25">
      <c r="A25" s="195" t="s">
        <v>72</v>
      </c>
      <c r="B25" s="67" t="s">
        <v>86</v>
      </c>
      <c r="C25" s="67" t="s">
        <v>87</v>
      </c>
      <c r="D25" s="67" t="s">
        <v>88</v>
      </c>
    </row>
    <row r="26" spans="1:8" ht="12.75">
      <c r="A26" s="2" t="s">
        <v>84</v>
      </c>
      <c r="B26" s="192"/>
      <c r="C26" s="192"/>
      <c r="D26" s="189">
        <f>(B26*90%+C26*10%)</f>
        <v>0</v>
      </c>
    </row>
    <row r="27" spans="1:8" ht="12.75">
      <c r="A27" s="2" t="s">
        <v>85</v>
      </c>
      <c r="B27" s="192"/>
      <c r="C27" s="192"/>
      <c r="D27" s="189">
        <f>(B27*90%+C27*10%)</f>
        <v>0</v>
      </c>
    </row>
    <row r="28" spans="1:8" ht="12.75">
      <c r="A28" s="101"/>
      <c r="B28" s="101"/>
      <c r="C28" s="105"/>
      <c r="D28" s="104"/>
    </row>
    <row r="29" spans="1:8" ht="12.75">
      <c r="A29" s="1"/>
      <c r="B29" s="1"/>
      <c r="C29" s="1"/>
      <c r="D29" s="1"/>
    </row>
    <row r="30" spans="1:8" ht="36.75">
      <c r="A30" s="193" t="s">
        <v>89</v>
      </c>
    </row>
    <row r="31" spans="1:8" ht="25.5">
      <c r="A31" s="195" t="s">
        <v>90</v>
      </c>
      <c r="B31" s="67" t="s">
        <v>77</v>
      </c>
      <c r="C31" s="67"/>
      <c r="D31" s="67" t="s">
        <v>91</v>
      </c>
    </row>
    <row r="32" spans="1:8" ht="15">
      <c r="A32" s="18" t="s">
        <v>92</v>
      </c>
      <c r="B32" s="192"/>
      <c r="C32" s="106"/>
      <c r="D32" s="191">
        <f>B32*12</f>
        <v>0</v>
      </c>
    </row>
    <row r="33" spans="1:4" ht="12.75">
      <c r="A33" s="101"/>
      <c r="B33" s="101"/>
      <c r="C33" s="105" t="s">
        <v>57</v>
      </c>
      <c r="D33" s="190">
        <f>SUM(D32:D32)</f>
        <v>0</v>
      </c>
    </row>
    <row r="34" spans="1:4" ht="38.25">
      <c r="A34" s="195" t="s">
        <v>72</v>
      </c>
      <c r="B34" s="67" t="s">
        <v>86</v>
      </c>
      <c r="C34" s="67"/>
      <c r="D34" s="67" t="s">
        <v>88</v>
      </c>
    </row>
    <row r="35" spans="1:4" ht="15">
      <c r="A35" s="18" t="s">
        <v>92</v>
      </c>
      <c r="B35" s="192"/>
      <c r="C35" s="106"/>
      <c r="D35" s="191">
        <f>B35</f>
        <v>0</v>
      </c>
    </row>
    <row r="36" spans="1:4" ht="12.75">
      <c r="A36" s="101"/>
      <c r="B36" s="101"/>
      <c r="C36" s="105" t="s">
        <v>57</v>
      </c>
      <c r="D36" s="190">
        <f>SUM(D35:D35)</f>
        <v>0</v>
      </c>
    </row>
    <row r="37" spans="1:4" ht="12.75">
      <c r="A37" s="1"/>
      <c r="B37" s="1"/>
      <c r="C37" s="1"/>
      <c r="D37" s="1"/>
    </row>
    <row r="39" spans="1:4" ht="20.25">
      <c r="A39" s="108" t="s">
        <v>93</v>
      </c>
      <c r="B39" s="108"/>
      <c r="C39" s="108"/>
      <c r="D39" s="109"/>
    </row>
    <row r="40" spans="1:4" ht="12.75">
      <c r="A40" s="231" t="s">
        <v>94</v>
      </c>
      <c r="B40" s="232"/>
      <c r="C40" s="232"/>
      <c r="D40" s="233"/>
    </row>
    <row r="41" spans="1:4" ht="12.75">
      <c r="A41" s="2" t="s">
        <v>95</v>
      </c>
      <c r="B41" s="234"/>
      <c r="C41" s="234"/>
      <c r="D41" s="234"/>
    </row>
    <row r="42" spans="1:4" ht="12.75">
      <c r="A42" s="2" t="s">
        <v>96</v>
      </c>
      <c r="B42" s="237"/>
      <c r="C42" s="238"/>
      <c r="D42" s="239"/>
    </row>
    <row r="43" spans="1:4" ht="12.75">
      <c r="A43" s="2" t="s">
        <v>97</v>
      </c>
      <c r="B43" s="234"/>
      <c r="C43" s="234"/>
      <c r="D43" s="234"/>
    </row>
  </sheetData>
  <sheetProtection algorithmName="SHA-512" hashValue="gB9gziDAhdHxjgXItqdvarJ23Wog7EQKFVACcYjg9XtqeTxVAnCd41DvUDO+2zxjWMMpLD1Cb0/E6fOa2bg9Sg==" saltValue="KNmxyAlD86Z/ZNHlMh0H+A==" spinCount="100000" sheet="1" objects="1" scenarios="1"/>
  <mergeCells count="6">
    <mergeCell ref="A40:D40"/>
    <mergeCell ref="B41:D41"/>
    <mergeCell ref="B43:D43"/>
    <mergeCell ref="A1:D1"/>
    <mergeCell ref="A2:D2"/>
    <mergeCell ref="B42:D42"/>
  </mergeCells>
  <pageMargins left="0.70866141732283472" right="0.70866141732283472" top="0.74803149606299213" bottom="0.74803149606299213" header="0.31496062992125984" footer="0.31496062992125984"/>
  <pageSetup paperSize="9" scale="92" orientation="landscape" r:id="rId1"/>
  <headerFooter>
    <oddHeader>&amp;A</oddHeader>
    <oddFooter>Pagina &amp;P van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4C8B0-0223-427A-99E5-A08F74B0DF96}">
  <sheetPr>
    <tabColor rgb="FFFFFF99"/>
    <pageSetUpPr fitToPage="1"/>
  </sheetPr>
  <dimension ref="A1:AO303"/>
  <sheetViews>
    <sheetView showGridLines="0" workbookViewId="0"/>
  </sheetViews>
  <sheetFormatPr defaultColWidth="9.125" defaultRowHeight="12.75"/>
  <cols>
    <col min="1" max="1" width="40.625" style="3" bestFit="1" customWidth="1"/>
    <col min="2" max="2" width="18.5" style="3" customWidth="1"/>
    <col min="3" max="3" width="19.625" style="12" customWidth="1"/>
    <col min="4" max="4" width="51.5" style="12" customWidth="1"/>
    <col min="5" max="5" width="1.125" style="12" customWidth="1"/>
    <col min="6" max="6" width="15.5" style="12" customWidth="1"/>
    <col min="7" max="7" width="13.125" style="14" customWidth="1"/>
    <col min="8" max="8" width="13.5" style="3" bestFit="1" customWidth="1"/>
    <col min="9" max="9" width="0.625" style="13" customWidth="1"/>
    <col min="10" max="10" width="15.125" style="3" customWidth="1"/>
    <col min="11" max="11" width="12.375" style="3" customWidth="1"/>
    <col min="12" max="12" width="13.25" style="3" customWidth="1"/>
    <col min="13" max="13" width="20.125" style="3" customWidth="1"/>
    <col min="14" max="16384" width="9.125" style="3"/>
  </cols>
  <sheetData>
    <row r="1" spans="1:13" ht="25.5" customHeight="1">
      <c r="A1" s="59" t="s">
        <v>98</v>
      </c>
      <c r="B1" s="60"/>
      <c r="C1" s="61"/>
      <c r="D1" s="61"/>
      <c r="E1" s="24"/>
      <c r="F1" s="240" t="s">
        <v>99</v>
      </c>
      <c r="G1" s="240"/>
      <c r="H1" s="240"/>
      <c r="I1" s="19"/>
      <c r="J1" s="240" t="s">
        <v>100</v>
      </c>
      <c r="K1" s="240"/>
      <c r="L1" s="240"/>
    </row>
    <row r="2" spans="1:13" ht="40.5" customHeight="1">
      <c r="A2" s="65" t="s">
        <v>101</v>
      </c>
      <c r="B2" s="65" t="s">
        <v>102</v>
      </c>
      <c r="C2" s="65" t="s">
        <v>103</v>
      </c>
      <c r="D2" s="65" t="s">
        <v>104</v>
      </c>
      <c r="E2" s="24"/>
      <c r="F2" s="66" t="s">
        <v>105</v>
      </c>
      <c r="G2" s="67" t="s">
        <v>106</v>
      </c>
      <c r="H2" s="69" t="s">
        <v>107</v>
      </c>
      <c r="I2" s="3"/>
      <c r="J2" s="66" t="s">
        <v>105</v>
      </c>
      <c r="K2" s="67" t="s">
        <v>106</v>
      </c>
      <c r="L2" s="69" t="s">
        <v>107</v>
      </c>
    </row>
    <row r="3" spans="1:13">
      <c r="A3" s="70" t="s">
        <v>108</v>
      </c>
      <c r="B3" s="50"/>
      <c r="C3" s="50"/>
      <c r="D3" s="50"/>
      <c r="E3" s="24"/>
      <c r="F3" s="188"/>
      <c r="G3" s="51"/>
      <c r="H3" s="4">
        <f t="shared" ref="H3:H12" si="0">F3*G3</f>
        <v>0</v>
      </c>
      <c r="I3" s="3"/>
      <c r="J3" s="188"/>
      <c r="K3" s="51"/>
      <c r="L3" s="4">
        <f t="shared" ref="L3:L12" si="1">J3*K3</f>
        <v>0</v>
      </c>
    </row>
    <row r="4" spans="1:13">
      <c r="A4" s="20"/>
      <c r="B4" s="50"/>
      <c r="C4" s="50"/>
      <c r="D4" s="50"/>
      <c r="E4" s="24"/>
      <c r="F4" s="188"/>
      <c r="G4" s="51"/>
      <c r="H4" s="4">
        <f t="shared" si="0"/>
        <v>0</v>
      </c>
      <c r="I4" s="3"/>
      <c r="J4" s="188"/>
      <c r="K4" s="51"/>
      <c r="L4" s="4">
        <f t="shared" si="1"/>
        <v>0</v>
      </c>
    </row>
    <row r="5" spans="1:13">
      <c r="A5" s="20"/>
      <c r="B5" s="50"/>
      <c r="C5" s="50"/>
      <c r="D5" s="50"/>
      <c r="E5" s="24"/>
      <c r="F5" s="188"/>
      <c r="G5" s="51"/>
      <c r="H5" s="4">
        <f t="shared" si="0"/>
        <v>0</v>
      </c>
      <c r="I5" s="3"/>
      <c r="J5" s="188"/>
      <c r="K5" s="51"/>
      <c r="L5" s="4">
        <f t="shared" si="1"/>
        <v>0</v>
      </c>
    </row>
    <row r="6" spans="1:13">
      <c r="A6" s="20"/>
      <c r="B6" s="50"/>
      <c r="C6" s="50"/>
      <c r="D6" s="50"/>
      <c r="E6" s="24"/>
      <c r="F6" s="188"/>
      <c r="G6" s="51"/>
      <c r="H6" s="4">
        <f t="shared" si="0"/>
        <v>0</v>
      </c>
      <c r="I6" s="3"/>
      <c r="J6" s="188"/>
      <c r="K6" s="51"/>
      <c r="L6" s="4">
        <f t="shared" si="1"/>
        <v>0</v>
      </c>
    </row>
    <row r="7" spans="1:13">
      <c r="A7" s="20"/>
      <c r="B7" s="50"/>
      <c r="C7" s="50"/>
      <c r="D7" s="50"/>
      <c r="E7" s="24"/>
      <c r="F7" s="188"/>
      <c r="G7" s="51"/>
      <c r="H7" s="4">
        <f t="shared" si="0"/>
        <v>0</v>
      </c>
      <c r="I7" s="3"/>
      <c r="J7" s="188"/>
      <c r="K7" s="51"/>
      <c r="L7" s="4">
        <f>J7*K7</f>
        <v>0</v>
      </c>
    </row>
    <row r="8" spans="1:13">
      <c r="A8" s="70" t="s">
        <v>109</v>
      </c>
      <c r="B8" s="50"/>
      <c r="C8" s="50"/>
      <c r="D8" s="50"/>
      <c r="E8" s="24"/>
      <c r="F8" s="188"/>
      <c r="G8" s="51"/>
      <c r="H8" s="4">
        <f t="shared" si="0"/>
        <v>0</v>
      </c>
      <c r="I8" s="3"/>
      <c r="J8" s="188"/>
      <c r="K8" s="51"/>
      <c r="L8" s="4">
        <f>J8*K8</f>
        <v>0</v>
      </c>
    </row>
    <row r="9" spans="1:13">
      <c r="A9" s="70"/>
      <c r="B9" s="50"/>
      <c r="C9" s="50"/>
      <c r="D9" s="50"/>
      <c r="E9" s="24"/>
      <c r="F9" s="188"/>
      <c r="G9" s="51"/>
      <c r="H9" s="4">
        <f t="shared" si="0"/>
        <v>0</v>
      </c>
      <c r="I9" s="3"/>
      <c r="J9" s="188"/>
      <c r="K9" s="51"/>
      <c r="L9" s="4">
        <f>J9*K9</f>
        <v>0</v>
      </c>
    </row>
    <row r="10" spans="1:13">
      <c r="A10" s="70" t="s">
        <v>110</v>
      </c>
      <c r="B10" s="50"/>
      <c r="C10" s="50"/>
      <c r="D10" s="50"/>
      <c r="E10" s="24"/>
      <c r="F10" s="188"/>
      <c r="G10" s="51"/>
      <c r="H10" s="4">
        <f t="shared" si="0"/>
        <v>0</v>
      </c>
      <c r="I10" s="3"/>
      <c r="J10" s="188"/>
      <c r="K10" s="51"/>
      <c r="L10" s="4">
        <f t="shared" si="1"/>
        <v>0</v>
      </c>
    </row>
    <row r="11" spans="1:13">
      <c r="A11" s="20"/>
      <c r="B11" s="50"/>
      <c r="C11" s="50"/>
      <c r="D11" s="50"/>
      <c r="E11" s="24"/>
      <c r="F11" s="188"/>
      <c r="G11" s="51"/>
      <c r="H11" s="21">
        <f t="shared" si="0"/>
        <v>0</v>
      </c>
      <c r="I11" s="3"/>
      <c r="J11" s="188"/>
      <c r="K11" s="51"/>
      <c r="L11" s="21">
        <f t="shared" si="1"/>
        <v>0</v>
      </c>
    </row>
    <row r="12" spans="1:13">
      <c r="A12" s="20"/>
      <c r="B12" s="50"/>
      <c r="C12" s="50"/>
      <c r="D12" s="50"/>
      <c r="E12" s="24"/>
      <c r="F12" s="188"/>
      <c r="G12" s="51"/>
      <c r="H12" s="21">
        <f t="shared" si="0"/>
        <v>0</v>
      </c>
      <c r="I12" s="3"/>
      <c r="J12" s="188"/>
      <c r="K12" s="51"/>
      <c r="L12" s="21">
        <f t="shared" si="1"/>
        <v>0</v>
      </c>
    </row>
    <row r="13" spans="1:13" ht="25.5">
      <c r="A13" s="71"/>
      <c r="B13" s="5"/>
      <c r="C13" s="5"/>
      <c r="D13" s="5"/>
      <c r="E13" s="24"/>
      <c r="F13" s="66" t="s">
        <v>111</v>
      </c>
      <c r="G13" s="66" t="s">
        <v>112</v>
      </c>
      <c r="H13" s="69" t="s">
        <v>107</v>
      </c>
      <c r="I13" s="3"/>
      <c r="J13" s="66" t="s">
        <v>111</v>
      </c>
      <c r="K13" s="66" t="s">
        <v>112</v>
      </c>
      <c r="L13" s="69" t="s">
        <v>107</v>
      </c>
    </row>
    <row r="14" spans="1:13">
      <c r="A14" s="70" t="s">
        <v>113</v>
      </c>
      <c r="B14" s="50"/>
      <c r="C14" s="50"/>
      <c r="D14" s="50"/>
      <c r="E14" s="24"/>
      <c r="F14" s="188"/>
      <c r="G14" s="51"/>
      <c r="H14" s="21">
        <f>F14*G14</f>
        <v>0</v>
      </c>
      <c r="I14" s="3"/>
      <c r="J14" s="21">
        <f>F14</f>
        <v>0</v>
      </c>
      <c r="K14" s="187">
        <f t="shared" ref="K14:K16" si="2">G14</f>
        <v>0</v>
      </c>
      <c r="L14" s="21">
        <f>J14*K14</f>
        <v>0</v>
      </c>
    </row>
    <row r="15" spans="1:13">
      <c r="A15" s="70"/>
      <c r="B15" s="50"/>
      <c r="C15" s="50"/>
      <c r="D15" s="50"/>
      <c r="E15" s="24"/>
      <c r="F15" s="188"/>
      <c r="G15" s="51"/>
      <c r="H15" s="21">
        <f>F15*G15</f>
        <v>0</v>
      </c>
      <c r="I15" s="3"/>
      <c r="J15" s="21">
        <f t="shared" ref="J15:J16" si="3">F15</f>
        <v>0</v>
      </c>
      <c r="K15" s="187">
        <f t="shared" si="2"/>
        <v>0</v>
      </c>
      <c r="L15" s="21">
        <f>J15*K15</f>
        <v>0</v>
      </c>
    </row>
    <row r="16" spans="1:13">
      <c r="A16" s="70"/>
      <c r="B16" s="50"/>
      <c r="C16" s="50"/>
      <c r="D16" s="50"/>
      <c r="E16" s="24"/>
      <c r="F16" s="188"/>
      <c r="G16" s="51"/>
      <c r="H16" s="21">
        <f>F16*G16</f>
        <v>0</v>
      </c>
      <c r="I16" s="3"/>
      <c r="J16" s="21">
        <f t="shared" si="3"/>
        <v>0</v>
      </c>
      <c r="K16" s="187">
        <f t="shared" si="2"/>
        <v>0</v>
      </c>
      <c r="L16" s="21">
        <f>J16*K16</f>
        <v>0</v>
      </c>
      <c r="M16" s="69" t="s">
        <v>114</v>
      </c>
    </row>
    <row r="17" spans="1:13" s="20" customFormat="1">
      <c r="A17" s="53" t="s">
        <v>115</v>
      </c>
      <c r="B17" s="54"/>
      <c r="C17" s="54"/>
      <c r="D17" s="54"/>
      <c r="E17" s="24"/>
      <c r="F17" s="55"/>
      <c r="G17" s="56"/>
      <c r="H17" s="57">
        <f>SUM(H3:H16)</f>
        <v>0</v>
      </c>
      <c r="J17" s="55"/>
      <c r="K17" s="56"/>
      <c r="L17" s="57">
        <f>SUM(L3:L16)</f>
        <v>0</v>
      </c>
      <c r="M17" s="57">
        <f>90%*H17+10%*L17</f>
        <v>0</v>
      </c>
    </row>
    <row r="18" spans="1:13" s="20" customFormat="1">
      <c r="A18" s="24"/>
      <c r="B18" s="24"/>
      <c r="C18" s="24"/>
      <c r="D18" s="24"/>
      <c r="E18" s="24"/>
      <c r="F18" s="25"/>
      <c r="G18" s="26"/>
      <c r="H18" s="27"/>
      <c r="J18" s="25"/>
      <c r="K18" s="26"/>
      <c r="L18" s="27"/>
    </row>
    <row r="19" spans="1:13" ht="20.25">
      <c r="A19" s="59" t="s">
        <v>116</v>
      </c>
      <c r="B19" s="60"/>
      <c r="C19" s="61"/>
      <c r="D19" s="61"/>
      <c r="E19" s="24"/>
      <c r="F19" s="240" t="s">
        <v>99</v>
      </c>
      <c r="G19" s="240"/>
      <c r="H19" s="240"/>
      <c r="I19" s="19"/>
      <c r="J19" s="240" t="s">
        <v>100</v>
      </c>
      <c r="K19" s="240"/>
      <c r="L19" s="240"/>
    </row>
    <row r="20" spans="1:13" ht="38.450000000000003" customHeight="1">
      <c r="A20" s="65" t="s">
        <v>101</v>
      </c>
      <c r="B20" s="65" t="s">
        <v>102</v>
      </c>
      <c r="C20" s="65" t="s">
        <v>103</v>
      </c>
      <c r="D20" s="65" t="s">
        <v>104</v>
      </c>
      <c r="E20" s="24"/>
      <c r="F20" s="66" t="s">
        <v>105</v>
      </c>
      <c r="G20" s="67" t="s">
        <v>106</v>
      </c>
      <c r="H20" s="68" t="s">
        <v>107</v>
      </c>
      <c r="I20" s="3"/>
      <c r="J20" s="66" t="s">
        <v>105</v>
      </c>
      <c r="K20" s="67" t="s">
        <v>106</v>
      </c>
      <c r="L20" s="69" t="s">
        <v>107</v>
      </c>
    </row>
    <row r="21" spans="1:13">
      <c r="A21" s="70" t="s">
        <v>108</v>
      </c>
      <c r="B21" s="50"/>
      <c r="C21" s="50"/>
      <c r="D21" s="50"/>
      <c r="E21" s="24"/>
      <c r="F21" s="188"/>
      <c r="G21" s="51"/>
      <c r="H21" s="4">
        <f t="shared" ref="H21:H30" si="4">F21*G21</f>
        <v>0</v>
      </c>
      <c r="I21" s="3"/>
      <c r="J21" s="188"/>
      <c r="K21" s="51"/>
      <c r="L21" s="4">
        <f t="shared" ref="L21:L24" si="5">J21*K21</f>
        <v>0</v>
      </c>
    </row>
    <row r="22" spans="1:13">
      <c r="A22" s="20"/>
      <c r="B22" s="50"/>
      <c r="C22" s="50"/>
      <c r="D22" s="50"/>
      <c r="E22" s="24"/>
      <c r="F22" s="188"/>
      <c r="G22" s="51"/>
      <c r="H22" s="4">
        <f t="shared" si="4"/>
        <v>0</v>
      </c>
      <c r="I22" s="3"/>
      <c r="J22" s="188"/>
      <c r="K22" s="51"/>
      <c r="L22" s="4">
        <f t="shared" si="5"/>
        <v>0</v>
      </c>
    </row>
    <row r="23" spans="1:13">
      <c r="A23" s="20"/>
      <c r="B23" s="50"/>
      <c r="C23" s="50"/>
      <c r="D23" s="50"/>
      <c r="E23" s="24"/>
      <c r="F23" s="188"/>
      <c r="G23" s="51"/>
      <c r="H23" s="4">
        <f t="shared" si="4"/>
        <v>0</v>
      </c>
      <c r="I23" s="3"/>
      <c r="J23" s="188"/>
      <c r="K23" s="51"/>
      <c r="L23" s="4">
        <f t="shared" si="5"/>
        <v>0</v>
      </c>
    </row>
    <row r="24" spans="1:13">
      <c r="A24" s="20"/>
      <c r="B24" s="50"/>
      <c r="C24" s="50"/>
      <c r="D24" s="50"/>
      <c r="E24" s="24"/>
      <c r="F24" s="188"/>
      <c r="G24" s="51"/>
      <c r="H24" s="4">
        <f t="shared" si="4"/>
        <v>0</v>
      </c>
      <c r="I24" s="3"/>
      <c r="J24" s="188"/>
      <c r="K24" s="51"/>
      <c r="L24" s="4">
        <f t="shared" si="5"/>
        <v>0</v>
      </c>
    </row>
    <row r="25" spans="1:13">
      <c r="A25" s="20"/>
      <c r="B25" s="50"/>
      <c r="C25" s="50"/>
      <c r="D25" s="50"/>
      <c r="E25" s="24"/>
      <c r="F25" s="188"/>
      <c r="G25" s="51"/>
      <c r="H25" s="4">
        <f t="shared" si="4"/>
        <v>0</v>
      </c>
      <c r="I25" s="3"/>
      <c r="J25" s="188"/>
      <c r="K25" s="51"/>
      <c r="L25" s="4">
        <f>J25*K25</f>
        <v>0</v>
      </c>
    </row>
    <row r="26" spans="1:13">
      <c r="A26" s="70" t="s">
        <v>109</v>
      </c>
      <c r="B26" s="50"/>
      <c r="C26" s="50"/>
      <c r="D26" s="50"/>
      <c r="E26" s="24"/>
      <c r="F26" s="188"/>
      <c r="G26" s="51"/>
      <c r="H26" s="4">
        <f t="shared" si="4"/>
        <v>0</v>
      </c>
      <c r="I26" s="3"/>
      <c r="J26" s="188"/>
      <c r="K26" s="51"/>
      <c r="L26" s="4">
        <f>J26*K26</f>
        <v>0</v>
      </c>
    </row>
    <row r="27" spans="1:13">
      <c r="A27" s="70"/>
      <c r="B27" s="50"/>
      <c r="C27" s="50"/>
      <c r="D27" s="50"/>
      <c r="E27" s="24"/>
      <c r="F27" s="188"/>
      <c r="G27" s="51"/>
      <c r="H27" s="4">
        <f t="shared" si="4"/>
        <v>0</v>
      </c>
      <c r="I27" s="3"/>
      <c r="J27" s="188"/>
      <c r="K27" s="51"/>
      <c r="L27" s="4">
        <f>J27*K27</f>
        <v>0</v>
      </c>
    </row>
    <row r="28" spans="1:13">
      <c r="A28" s="70" t="s">
        <v>110</v>
      </c>
      <c r="B28" s="50"/>
      <c r="C28" s="50"/>
      <c r="D28" s="50"/>
      <c r="E28" s="24"/>
      <c r="F28" s="188"/>
      <c r="G28" s="51"/>
      <c r="H28" s="4">
        <f t="shared" si="4"/>
        <v>0</v>
      </c>
      <c r="I28" s="3"/>
      <c r="J28" s="188"/>
      <c r="K28" s="51"/>
      <c r="L28" s="4">
        <f t="shared" ref="L28:L30" si="6">J28*K28</f>
        <v>0</v>
      </c>
    </row>
    <row r="29" spans="1:13">
      <c r="A29" s="20"/>
      <c r="B29" s="50"/>
      <c r="C29" s="50"/>
      <c r="D29" s="50"/>
      <c r="E29" s="24"/>
      <c r="F29" s="188"/>
      <c r="G29" s="51"/>
      <c r="H29" s="21">
        <f t="shared" si="4"/>
        <v>0</v>
      </c>
      <c r="I29" s="3"/>
      <c r="J29" s="188"/>
      <c r="K29" s="51"/>
      <c r="L29" s="21">
        <f t="shared" si="6"/>
        <v>0</v>
      </c>
    </row>
    <row r="30" spans="1:13">
      <c r="A30" s="20"/>
      <c r="B30" s="50"/>
      <c r="C30" s="50"/>
      <c r="D30" s="50"/>
      <c r="E30" s="24"/>
      <c r="F30" s="188"/>
      <c r="G30" s="51"/>
      <c r="H30" s="21">
        <f t="shared" si="4"/>
        <v>0</v>
      </c>
      <c r="I30" s="3"/>
      <c r="J30" s="188"/>
      <c r="K30" s="51"/>
      <c r="L30" s="21">
        <f t="shared" si="6"/>
        <v>0</v>
      </c>
    </row>
    <row r="31" spans="1:13" ht="25.5">
      <c r="A31" s="20"/>
      <c r="B31" s="73"/>
      <c r="C31" s="73"/>
      <c r="D31" s="73"/>
      <c r="E31" s="24"/>
      <c r="F31" s="66" t="s">
        <v>111</v>
      </c>
      <c r="G31" s="66" t="s">
        <v>112</v>
      </c>
      <c r="H31" s="69" t="s">
        <v>107</v>
      </c>
      <c r="I31" s="3"/>
      <c r="J31" s="66" t="s">
        <v>111</v>
      </c>
      <c r="K31" s="66" t="s">
        <v>112</v>
      </c>
      <c r="L31" s="69" t="s">
        <v>107</v>
      </c>
    </row>
    <row r="32" spans="1:13">
      <c r="A32" s="70" t="s">
        <v>113</v>
      </c>
      <c r="B32" s="50"/>
      <c r="C32" s="50"/>
      <c r="D32" s="50"/>
      <c r="E32" s="24"/>
      <c r="F32" s="188"/>
      <c r="G32" s="51"/>
      <c r="H32" s="21">
        <f>F32*G32</f>
        <v>0</v>
      </c>
      <c r="I32" s="3"/>
      <c r="J32" s="21">
        <f>F32</f>
        <v>0</v>
      </c>
      <c r="K32" s="187">
        <f t="shared" ref="K32:K34" si="7">G32</f>
        <v>0</v>
      </c>
      <c r="L32" s="21">
        <f>J32*K32</f>
        <v>0</v>
      </c>
    </row>
    <row r="33" spans="1:13">
      <c r="A33" s="70"/>
      <c r="B33" s="50"/>
      <c r="C33" s="50"/>
      <c r="D33" s="50"/>
      <c r="E33" s="24"/>
      <c r="F33" s="188"/>
      <c r="G33" s="51"/>
      <c r="H33" s="21">
        <f>F33*G33</f>
        <v>0</v>
      </c>
      <c r="I33" s="3"/>
      <c r="J33" s="21">
        <f t="shared" ref="J33:J34" si="8">F33</f>
        <v>0</v>
      </c>
      <c r="K33" s="187">
        <f t="shared" si="7"/>
        <v>0</v>
      </c>
      <c r="L33" s="21">
        <f>J33*K33</f>
        <v>0</v>
      </c>
    </row>
    <row r="34" spans="1:13">
      <c r="A34" s="70"/>
      <c r="B34" s="50"/>
      <c r="C34" s="50"/>
      <c r="D34" s="50"/>
      <c r="E34" s="24"/>
      <c r="F34" s="188"/>
      <c r="G34" s="51"/>
      <c r="H34" s="21">
        <f>F34*G34</f>
        <v>0</v>
      </c>
      <c r="I34" s="3"/>
      <c r="J34" s="21">
        <f t="shared" si="8"/>
        <v>0</v>
      </c>
      <c r="K34" s="187">
        <f t="shared" si="7"/>
        <v>0</v>
      </c>
      <c r="L34" s="21">
        <f>J34*K34</f>
        <v>0</v>
      </c>
      <c r="M34" s="69" t="s">
        <v>114</v>
      </c>
    </row>
    <row r="35" spans="1:13" s="20" customFormat="1">
      <c r="A35" s="53" t="s">
        <v>117</v>
      </c>
      <c r="B35" s="54"/>
      <c r="C35" s="54"/>
      <c r="D35" s="54"/>
      <c r="E35" s="24"/>
      <c r="F35" s="55"/>
      <c r="G35" s="56"/>
      <c r="H35" s="57">
        <f>SUM(H21:H34)</f>
        <v>0</v>
      </c>
      <c r="J35" s="55"/>
      <c r="K35" s="56"/>
      <c r="L35" s="57">
        <f>SUM(L21:L34)</f>
        <v>0</v>
      </c>
      <c r="M35" s="57">
        <f>90%*H35+10%*L35</f>
        <v>0</v>
      </c>
    </row>
    <row r="36" spans="1:13" s="20" customFormat="1">
      <c r="A36" s="24"/>
      <c r="B36" s="24"/>
      <c r="C36" s="24"/>
      <c r="D36" s="24"/>
      <c r="E36" s="24"/>
      <c r="F36" s="25"/>
      <c r="G36" s="26"/>
      <c r="H36" s="27"/>
      <c r="J36" s="25"/>
      <c r="K36" s="26"/>
      <c r="L36" s="27"/>
    </row>
    <row r="37" spans="1:13" ht="20.25">
      <c r="A37" s="59" t="s">
        <v>118</v>
      </c>
      <c r="B37" s="60"/>
      <c r="C37" s="61"/>
      <c r="D37" s="61"/>
      <c r="E37" s="24"/>
      <c r="F37" s="240" t="s">
        <v>99</v>
      </c>
      <c r="G37" s="240"/>
      <c r="H37" s="240"/>
      <c r="I37" s="19"/>
      <c r="J37" s="240" t="s">
        <v>100</v>
      </c>
      <c r="K37" s="240"/>
      <c r="L37" s="240"/>
    </row>
    <row r="38" spans="1:13" ht="42" customHeight="1">
      <c r="A38" s="65" t="s">
        <v>101</v>
      </c>
      <c r="B38" s="65" t="s">
        <v>102</v>
      </c>
      <c r="C38" s="65" t="s">
        <v>103</v>
      </c>
      <c r="D38" s="65" t="s">
        <v>104</v>
      </c>
      <c r="E38" s="24"/>
      <c r="F38" s="66" t="s">
        <v>105</v>
      </c>
      <c r="G38" s="67" t="s">
        <v>106</v>
      </c>
      <c r="H38" s="68" t="s">
        <v>107</v>
      </c>
      <c r="I38" s="3"/>
      <c r="J38" s="66" t="s">
        <v>105</v>
      </c>
      <c r="K38" s="67" t="s">
        <v>106</v>
      </c>
      <c r="L38" s="68" t="s">
        <v>107</v>
      </c>
    </row>
    <row r="39" spans="1:13">
      <c r="A39" s="70" t="s">
        <v>108</v>
      </c>
      <c r="B39" s="50"/>
      <c r="C39" s="50"/>
      <c r="D39" s="50"/>
      <c r="E39" s="24"/>
      <c r="F39" s="188"/>
      <c r="G39" s="51"/>
      <c r="H39" s="4">
        <f t="shared" ref="H39:H48" si="9">F39*G39</f>
        <v>0</v>
      </c>
      <c r="I39" s="3"/>
      <c r="J39" s="188"/>
      <c r="K39" s="51"/>
      <c r="L39" s="4">
        <f t="shared" ref="L39:L42" si="10">J39*K39</f>
        <v>0</v>
      </c>
    </row>
    <row r="40" spans="1:13">
      <c r="A40" s="20"/>
      <c r="B40" s="50"/>
      <c r="C40" s="50"/>
      <c r="D40" s="50"/>
      <c r="E40" s="24"/>
      <c r="F40" s="188"/>
      <c r="G40" s="51"/>
      <c r="H40" s="4">
        <f t="shared" si="9"/>
        <v>0</v>
      </c>
      <c r="I40" s="3"/>
      <c r="J40" s="188"/>
      <c r="K40" s="51"/>
      <c r="L40" s="4">
        <f t="shared" si="10"/>
        <v>0</v>
      </c>
    </row>
    <row r="41" spans="1:13">
      <c r="A41" s="20"/>
      <c r="B41" s="50"/>
      <c r="C41" s="50"/>
      <c r="D41" s="50"/>
      <c r="E41" s="24"/>
      <c r="F41" s="188"/>
      <c r="G41" s="51"/>
      <c r="H41" s="4">
        <f t="shared" si="9"/>
        <v>0</v>
      </c>
      <c r="I41" s="3"/>
      <c r="J41" s="188"/>
      <c r="K41" s="51"/>
      <c r="L41" s="4">
        <f t="shared" si="10"/>
        <v>0</v>
      </c>
    </row>
    <row r="42" spans="1:13">
      <c r="A42" s="20"/>
      <c r="B42" s="50"/>
      <c r="C42" s="50"/>
      <c r="D42" s="50"/>
      <c r="E42" s="24"/>
      <c r="F42" s="188"/>
      <c r="G42" s="51"/>
      <c r="H42" s="4">
        <f t="shared" si="9"/>
        <v>0</v>
      </c>
      <c r="I42" s="3"/>
      <c r="J42" s="188"/>
      <c r="K42" s="51"/>
      <c r="L42" s="4">
        <f t="shared" si="10"/>
        <v>0</v>
      </c>
    </row>
    <row r="43" spans="1:13">
      <c r="A43" s="20"/>
      <c r="B43" s="50"/>
      <c r="C43" s="50"/>
      <c r="D43" s="50"/>
      <c r="E43" s="24"/>
      <c r="F43" s="188"/>
      <c r="G43" s="51"/>
      <c r="H43" s="4">
        <f t="shared" si="9"/>
        <v>0</v>
      </c>
      <c r="I43" s="3"/>
      <c r="J43" s="188"/>
      <c r="K43" s="51"/>
      <c r="L43" s="4">
        <f>J43*K43</f>
        <v>0</v>
      </c>
    </row>
    <row r="44" spans="1:13">
      <c r="A44" s="70" t="s">
        <v>119</v>
      </c>
      <c r="B44" s="50"/>
      <c r="C44" s="50"/>
      <c r="D44" s="50"/>
      <c r="E44" s="24"/>
      <c r="F44" s="188"/>
      <c r="G44" s="51"/>
      <c r="H44" s="4">
        <f t="shared" si="9"/>
        <v>0</v>
      </c>
      <c r="I44" s="3"/>
      <c r="J44" s="188"/>
      <c r="K44" s="51"/>
      <c r="L44" s="4">
        <f>J44*K44</f>
        <v>0</v>
      </c>
    </row>
    <row r="45" spans="1:13">
      <c r="A45" s="70"/>
      <c r="B45" s="50"/>
      <c r="C45" s="50"/>
      <c r="D45" s="50"/>
      <c r="E45" s="24"/>
      <c r="F45" s="188"/>
      <c r="G45" s="51"/>
      <c r="H45" s="4">
        <f t="shared" si="9"/>
        <v>0</v>
      </c>
      <c r="I45" s="3"/>
      <c r="J45" s="188"/>
      <c r="K45" s="51"/>
      <c r="L45" s="4">
        <f>J45*K45</f>
        <v>0</v>
      </c>
    </row>
    <row r="46" spans="1:13">
      <c r="A46" s="70" t="s">
        <v>110</v>
      </c>
      <c r="B46" s="50"/>
      <c r="C46" s="50"/>
      <c r="D46" s="50"/>
      <c r="E46" s="24"/>
      <c r="F46" s="188"/>
      <c r="G46" s="51"/>
      <c r="H46" s="4">
        <f t="shared" si="9"/>
        <v>0</v>
      </c>
      <c r="I46" s="3"/>
      <c r="J46" s="188"/>
      <c r="K46" s="51"/>
      <c r="L46" s="4">
        <f t="shared" ref="L46:L48" si="11">J46*K46</f>
        <v>0</v>
      </c>
    </row>
    <row r="47" spans="1:13">
      <c r="A47" s="20"/>
      <c r="B47" s="50"/>
      <c r="C47" s="50"/>
      <c r="D47" s="50"/>
      <c r="E47" s="24"/>
      <c r="F47" s="188"/>
      <c r="G47" s="51"/>
      <c r="H47" s="21">
        <f t="shared" si="9"/>
        <v>0</v>
      </c>
      <c r="I47" s="3"/>
      <c r="J47" s="188"/>
      <c r="K47" s="51"/>
      <c r="L47" s="21">
        <f t="shared" si="11"/>
        <v>0</v>
      </c>
    </row>
    <row r="48" spans="1:13">
      <c r="A48" s="20"/>
      <c r="B48" s="50"/>
      <c r="C48" s="50"/>
      <c r="D48" s="50"/>
      <c r="E48" s="24"/>
      <c r="F48" s="188"/>
      <c r="G48" s="51"/>
      <c r="H48" s="21">
        <f t="shared" si="9"/>
        <v>0</v>
      </c>
      <c r="I48" s="3"/>
      <c r="J48" s="188"/>
      <c r="K48" s="51"/>
      <c r="L48" s="21">
        <f t="shared" si="11"/>
        <v>0</v>
      </c>
    </row>
    <row r="49" spans="1:41" ht="25.5">
      <c r="A49" s="20"/>
      <c r="B49" s="73"/>
      <c r="C49" s="73"/>
      <c r="D49" s="73"/>
      <c r="E49" s="24"/>
      <c r="F49" s="66" t="s">
        <v>111</v>
      </c>
      <c r="G49" s="66" t="s">
        <v>112</v>
      </c>
      <c r="H49" s="69" t="s">
        <v>107</v>
      </c>
      <c r="I49" s="3"/>
      <c r="J49" s="66" t="s">
        <v>111</v>
      </c>
      <c r="K49" s="66" t="s">
        <v>112</v>
      </c>
      <c r="L49" s="69" t="s">
        <v>107</v>
      </c>
    </row>
    <row r="50" spans="1:41">
      <c r="A50" s="70" t="s">
        <v>113</v>
      </c>
      <c r="B50" s="50"/>
      <c r="C50" s="50"/>
      <c r="D50" s="50"/>
      <c r="E50" s="24"/>
      <c r="F50" s="188"/>
      <c r="G50" s="51"/>
      <c r="H50" s="21">
        <f>F50*G50</f>
        <v>0</v>
      </c>
      <c r="I50" s="3"/>
      <c r="J50" s="21">
        <f>F50</f>
        <v>0</v>
      </c>
      <c r="K50" s="187">
        <f t="shared" ref="K50:K52" si="12">G50</f>
        <v>0</v>
      </c>
      <c r="L50" s="21">
        <f>J50*K50</f>
        <v>0</v>
      </c>
    </row>
    <row r="51" spans="1:41">
      <c r="A51" s="70"/>
      <c r="B51" s="50"/>
      <c r="C51" s="50"/>
      <c r="D51" s="50"/>
      <c r="E51" s="24"/>
      <c r="F51" s="188"/>
      <c r="G51" s="51"/>
      <c r="H51" s="21">
        <f>F51*G51</f>
        <v>0</v>
      </c>
      <c r="I51" s="3"/>
      <c r="J51" s="21">
        <f t="shared" ref="J51:J52" si="13">F51</f>
        <v>0</v>
      </c>
      <c r="K51" s="187">
        <f t="shared" si="12"/>
        <v>0</v>
      </c>
      <c r="L51" s="21">
        <f>J51*K51</f>
        <v>0</v>
      </c>
    </row>
    <row r="52" spans="1:41">
      <c r="A52" s="70"/>
      <c r="B52" s="50"/>
      <c r="C52" s="50"/>
      <c r="D52" s="50"/>
      <c r="E52" s="24"/>
      <c r="F52" s="188"/>
      <c r="G52" s="51"/>
      <c r="H52" s="21">
        <f>F52*G52</f>
        <v>0</v>
      </c>
      <c r="I52" s="3"/>
      <c r="J52" s="21">
        <f t="shared" si="13"/>
        <v>0</v>
      </c>
      <c r="K52" s="187">
        <f t="shared" si="12"/>
        <v>0</v>
      </c>
      <c r="L52" s="21">
        <f>J52*K52</f>
        <v>0</v>
      </c>
      <c r="M52" s="69" t="s">
        <v>114</v>
      </c>
    </row>
    <row r="53" spans="1:41" s="20" customFormat="1">
      <c r="A53" s="53" t="s">
        <v>120</v>
      </c>
      <c r="B53" s="54"/>
      <c r="C53" s="54"/>
      <c r="D53" s="54"/>
      <c r="E53" s="24"/>
      <c r="F53" s="55"/>
      <c r="G53" s="56"/>
      <c r="H53" s="57">
        <f>SUM(H39:H52)</f>
        <v>0</v>
      </c>
      <c r="J53" s="55"/>
      <c r="K53" s="56"/>
      <c r="L53" s="57">
        <f>SUM(L39:L52)</f>
        <v>0</v>
      </c>
      <c r="M53" s="57">
        <f>90%*H53+10%*L53</f>
        <v>0</v>
      </c>
    </row>
    <row r="54" spans="1:41" s="6" customFormat="1">
      <c r="A54" s="74"/>
      <c r="C54" s="7"/>
      <c r="D54" s="7"/>
      <c r="E54" s="24"/>
      <c r="F54" s="22"/>
      <c r="G54" s="23"/>
      <c r="I54" s="8"/>
    </row>
    <row r="55" spans="1:41" s="11" customFormat="1" ht="20.25">
      <c r="A55" s="75" t="s">
        <v>121</v>
      </c>
      <c r="B55" s="60"/>
      <c r="C55" s="61"/>
      <c r="D55" s="61"/>
      <c r="E55" s="24"/>
      <c r="F55" s="63"/>
      <c r="G55" s="64"/>
      <c r="H55" s="60"/>
      <c r="I55" s="10"/>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row>
    <row r="56" spans="1:41" s="11" customFormat="1" ht="42.95" customHeight="1">
      <c r="A56" s="65" t="s">
        <v>122</v>
      </c>
      <c r="B56" s="65" t="s">
        <v>102</v>
      </c>
      <c r="C56" s="65" t="s">
        <v>103</v>
      </c>
      <c r="D56" s="65" t="s">
        <v>104</v>
      </c>
      <c r="E56" s="24"/>
      <c r="F56" s="66" t="s">
        <v>105</v>
      </c>
      <c r="G56" s="67" t="s">
        <v>123</v>
      </c>
      <c r="H56" s="69" t="s">
        <v>107</v>
      </c>
      <c r="I56" s="10"/>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row>
    <row r="57" spans="1:41" s="11" customFormat="1">
      <c r="A57" s="76" t="s">
        <v>79</v>
      </c>
      <c r="B57" s="50"/>
      <c r="C57" s="50"/>
      <c r="D57" s="50"/>
      <c r="E57" s="24"/>
      <c r="F57" s="51"/>
      <c r="G57" s="100">
        <v>1</v>
      </c>
      <c r="H57" s="4">
        <f>F57*G57</f>
        <v>0</v>
      </c>
      <c r="I57" s="10"/>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row>
    <row r="58" spans="1:41" s="11" customFormat="1">
      <c r="A58" s="76" t="s">
        <v>80</v>
      </c>
      <c r="B58" s="50"/>
      <c r="C58" s="50"/>
      <c r="D58" s="50"/>
      <c r="E58" s="24"/>
      <c r="F58" s="51"/>
      <c r="G58" s="100">
        <v>24</v>
      </c>
      <c r="H58" s="4">
        <f>F58*G58</f>
        <v>0</v>
      </c>
      <c r="I58" s="10"/>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row>
    <row r="59" spans="1:41" s="6" customFormat="1">
      <c r="A59" s="53" t="s">
        <v>124</v>
      </c>
      <c r="B59" s="54"/>
      <c r="C59" s="54"/>
      <c r="D59" s="54"/>
      <c r="E59" s="24"/>
      <c r="F59" s="55"/>
      <c r="G59" s="56"/>
      <c r="H59" s="58">
        <f>SUM(H57:H58)</f>
        <v>0</v>
      </c>
      <c r="I59" s="8"/>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row>
    <row r="60" spans="1:41" s="6" customFormat="1">
      <c r="C60" s="7"/>
      <c r="D60" s="7"/>
      <c r="E60" s="24"/>
      <c r="F60" s="7"/>
      <c r="G60" s="9"/>
      <c r="I60" s="8"/>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row>
    <row r="61" spans="1:41" s="6" customFormat="1">
      <c r="C61" s="7"/>
      <c r="D61" s="7"/>
      <c r="E61" s="24"/>
      <c r="F61" s="7"/>
      <c r="G61" s="9"/>
      <c r="I61" s="8"/>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row>
    <row r="62" spans="1:41" s="6" customFormat="1">
      <c r="C62" s="7"/>
      <c r="D62" s="7"/>
      <c r="E62" s="24"/>
      <c r="F62" s="7"/>
      <c r="G62" s="9"/>
      <c r="I62" s="8"/>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row>
    <row r="63" spans="1:41" s="6" customFormat="1">
      <c r="C63" s="7"/>
      <c r="D63" s="7"/>
      <c r="E63" s="24"/>
      <c r="F63" s="7"/>
      <c r="G63" s="9"/>
      <c r="I63" s="8"/>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row>
    <row r="64" spans="1:41" s="6" customFormat="1">
      <c r="C64" s="7"/>
      <c r="D64" s="7"/>
      <c r="E64" s="24"/>
      <c r="F64" s="7"/>
      <c r="G64" s="9"/>
      <c r="I64" s="8"/>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row>
    <row r="65" spans="3:41" s="6" customFormat="1">
      <c r="C65" s="7"/>
      <c r="D65" s="7"/>
      <c r="E65" s="24"/>
      <c r="F65" s="7"/>
      <c r="G65" s="9"/>
      <c r="I65" s="8"/>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row>
    <row r="66" spans="3:41" s="6" customFormat="1">
      <c r="C66" s="7"/>
      <c r="D66" s="7"/>
      <c r="E66" s="24"/>
      <c r="F66" s="7"/>
      <c r="G66" s="9"/>
      <c r="I66" s="8"/>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row>
    <row r="67" spans="3:41" s="6" customFormat="1">
      <c r="C67" s="7"/>
      <c r="D67" s="7"/>
      <c r="E67" s="24"/>
      <c r="F67" s="7"/>
      <c r="G67" s="9"/>
      <c r="I67" s="8"/>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row>
    <row r="68" spans="3:41" s="6" customFormat="1">
      <c r="C68" s="7"/>
      <c r="D68" s="7"/>
      <c r="E68" s="24"/>
      <c r="F68" s="7"/>
      <c r="G68" s="9"/>
      <c r="I68" s="8"/>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row>
    <row r="69" spans="3:41" s="6" customFormat="1">
      <c r="C69" s="7"/>
      <c r="D69" s="7"/>
      <c r="E69" s="24"/>
      <c r="F69" s="7"/>
      <c r="G69" s="9"/>
      <c r="I69" s="8"/>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row>
    <row r="70" spans="3:41" s="6" customFormat="1">
      <c r="C70" s="7"/>
      <c r="D70" s="7"/>
      <c r="E70" s="24"/>
      <c r="F70" s="7"/>
      <c r="G70" s="9"/>
      <c r="I70" s="8"/>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row>
    <row r="71" spans="3:41" s="6" customFormat="1">
      <c r="C71" s="7"/>
      <c r="D71" s="7"/>
      <c r="E71" s="24"/>
      <c r="F71" s="7"/>
      <c r="G71" s="9"/>
      <c r="I71" s="8"/>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row>
    <row r="72" spans="3:41" s="6" customFormat="1">
      <c r="C72" s="7"/>
      <c r="D72" s="7"/>
      <c r="E72" s="24"/>
      <c r="F72" s="7"/>
      <c r="G72" s="9"/>
      <c r="I72" s="8"/>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row>
    <row r="73" spans="3:41" s="6" customFormat="1">
      <c r="C73" s="7"/>
      <c r="D73" s="7"/>
      <c r="E73" s="24"/>
      <c r="F73" s="7"/>
      <c r="G73" s="9"/>
      <c r="I73" s="8"/>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row>
    <row r="74" spans="3:41" s="6" customFormat="1">
      <c r="C74" s="7"/>
      <c r="D74" s="7"/>
      <c r="E74" s="24"/>
      <c r="F74" s="7"/>
      <c r="G74" s="9"/>
      <c r="I74" s="8"/>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row>
    <row r="75" spans="3:41" s="6" customFormat="1">
      <c r="C75" s="7"/>
      <c r="D75" s="7"/>
      <c r="E75" s="24"/>
      <c r="F75" s="7"/>
      <c r="G75" s="9"/>
      <c r="I75" s="8"/>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row>
    <row r="76" spans="3:41" s="6" customFormat="1">
      <c r="C76" s="7"/>
      <c r="D76" s="7"/>
      <c r="E76" s="24"/>
      <c r="F76" s="7"/>
      <c r="G76" s="9"/>
      <c r="I76" s="8"/>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row>
    <row r="77" spans="3:41" s="6" customFormat="1">
      <c r="C77" s="7"/>
      <c r="D77" s="7"/>
      <c r="E77" s="24"/>
      <c r="F77" s="7"/>
      <c r="G77" s="9"/>
      <c r="I77" s="8"/>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row>
    <row r="78" spans="3:41" s="6" customFormat="1">
      <c r="C78" s="7"/>
      <c r="D78" s="7"/>
      <c r="E78" s="24"/>
      <c r="F78" s="7"/>
      <c r="G78" s="9"/>
      <c r="I78" s="8"/>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row>
    <row r="79" spans="3:41" s="6" customFormat="1">
      <c r="C79" s="7"/>
      <c r="D79" s="7"/>
      <c r="E79" s="24"/>
      <c r="F79" s="7"/>
      <c r="G79" s="9"/>
      <c r="I79" s="8"/>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row>
    <row r="80" spans="3:41" s="6" customFormat="1">
      <c r="C80" s="7"/>
      <c r="D80" s="7"/>
      <c r="E80" s="24"/>
      <c r="F80" s="7"/>
      <c r="G80" s="9"/>
      <c r="I80" s="8"/>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row>
    <row r="81" spans="3:41" s="6" customFormat="1">
      <c r="C81" s="7"/>
      <c r="D81" s="7"/>
      <c r="E81" s="24"/>
      <c r="F81" s="7"/>
      <c r="G81" s="9"/>
      <c r="I81" s="8"/>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row>
    <row r="82" spans="3:41" s="6" customFormat="1">
      <c r="C82" s="7"/>
      <c r="D82" s="7"/>
      <c r="E82" s="24"/>
      <c r="F82" s="7"/>
      <c r="G82" s="9"/>
      <c r="I82" s="8"/>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row>
    <row r="83" spans="3:41" s="6" customFormat="1">
      <c r="C83" s="7"/>
      <c r="D83" s="7"/>
      <c r="E83" s="24"/>
      <c r="F83" s="7"/>
      <c r="G83" s="9"/>
      <c r="I83" s="8"/>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row>
    <row r="84" spans="3:41" s="6" customFormat="1">
      <c r="C84" s="7"/>
      <c r="D84" s="7"/>
      <c r="E84" s="24"/>
      <c r="F84" s="7"/>
      <c r="G84" s="9"/>
      <c r="I84" s="8"/>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row>
    <row r="85" spans="3:41" s="6" customFormat="1">
      <c r="C85" s="7"/>
      <c r="D85" s="7"/>
      <c r="E85" s="24"/>
      <c r="F85" s="7"/>
      <c r="G85" s="9"/>
      <c r="I85" s="8"/>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row>
    <row r="86" spans="3:41" s="6" customFormat="1">
      <c r="C86" s="7"/>
      <c r="D86" s="7"/>
      <c r="E86" s="24"/>
      <c r="F86" s="7"/>
      <c r="G86" s="9"/>
      <c r="I86" s="8"/>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row>
    <row r="87" spans="3:41" s="6" customFormat="1">
      <c r="C87" s="7"/>
      <c r="D87" s="7"/>
      <c r="E87" s="24"/>
      <c r="F87" s="7"/>
      <c r="G87" s="9"/>
      <c r="I87" s="8"/>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row>
    <row r="88" spans="3:41" s="6" customFormat="1">
      <c r="C88" s="7"/>
      <c r="D88" s="7"/>
      <c r="E88" s="24"/>
      <c r="F88" s="7"/>
      <c r="G88" s="9"/>
      <c r="I88" s="8"/>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row>
    <row r="89" spans="3:41" s="6" customFormat="1">
      <c r="C89" s="7"/>
      <c r="D89" s="7"/>
      <c r="E89" s="24"/>
      <c r="F89" s="7"/>
      <c r="G89" s="9"/>
      <c r="I89" s="8"/>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row>
    <row r="90" spans="3:41" s="6" customFormat="1">
      <c r="C90" s="7"/>
      <c r="D90" s="7"/>
      <c r="E90" s="24"/>
      <c r="F90" s="7"/>
      <c r="G90" s="9"/>
      <c r="I90" s="8"/>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row>
    <row r="91" spans="3:41" s="6" customFormat="1">
      <c r="C91" s="7"/>
      <c r="D91" s="7"/>
      <c r="E91" s="24"/>
      <c r="F91" s="7"/>
      <c r="G91" s="9"/>
      <c r="I91" s="8"/>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row>
    <row r="92" spans="3:41" s="6" customFormat="1">
      <c r="C92" s="7"/>
      <c r="D92" s="7"/>
      <c r="E92" s="24"/>
      <c r="F92" s="7"/>
      <c r="G92" s="9"/>
      <c r="I92" s="8"/>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row>
    <row r="93" spans="3:41" s="6" customFormat="1">
      <c r="C93" s="7"/>
      <c r="D93" s="7"/>
      <c r="E93" s="24"/>
      <c r="F93" s="7"/>
      <c r="G93" s="9"/>
      <c r="I93" s="8"/>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row>
    <row r="94" spans="3:41" s="6" customFormat="1">
      <c r="C94" s="7"/>
      <c r="D94" s="7"/>
      <c r="E94" s="24"/>
      <c r="F94" s="7"/>
      <c r="G94" s="9"/>
      <c r="I94" s="8"/>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row>
    <row r="95" spans="3:41" s="6" customFormat="1">
      <c r="C95" s="7"/>
      <c r="D95" s="7"/>
      <c r="E95" s="24"/>
      <c r="F95" s="7"/>
      <c r="G95" s="9"/>
      <c r="I95" s="8"/>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row>
    <row r="96" spans="3:41" s="6" customFormat="1">
      <c r="C96" s="7"/>
      <c r="D96" s="7"/>
      <c r="E96" s="24"/>
      <c r="F96" s="7"/>
      <c r="G96" s="9"/>
      <c r="I96" s="8"/>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row>
    <row r="97" spans="3:41" s="6" customFormat="1">
      <c r="C97" s="7"/>
      <c r="D97" s="7"/>
      <c r="E97" s="24"/>
      <c r="F97" s="7"/>
      <c r="G97" s="9"/>
      <c r="I97" s="8"/>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row>
    <row r="98" spans="3:41" s="6" customFormat="1">
      <c r="C98" s="7"/>
      <c r="D98" s="7"/>
      <c r="E98" s="24"/>
      <c r="F98" s="7"/>
      <c r="G98" s="9"/>
      <c r="I98" s="8"/>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row>
    <row r="99" spans="3:41" s="6" customFormat="1">
      <c r="C99" s="7"/>
      <c r="D99" s="7"/>
      <c r="E99" s="24"/>
      <c r="F99" s="7"/>
      <c r="G99" s="9"/>
      <c r="I99" s="8"/>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row>
    <row r="100" spans="3:41" s="6" customFormat="1">
      <c r="C100" s="7"/>
      <c r="D100" s="7"/>
      <c r="E100" s="24"/>
      <c r="F100" s="7"/>
      <c r="G100" s="9"/>
      <c r="I100" s="8"/>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row>
    <row r="101" spans="3:41" s="6" customFormat="1">
      <c r="C101" s="7"/>
      <c r="D101" s="7"/>
      <c r="E101" s="24"/>
      <c r="F101" s="7"/>
      <c r="G101" s="9"/>
      <c r="I101" s="8"/>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row>
    <row r="102" spans="3:41" s="6" customFormat="1">
      <c r="C102" s="7"/>
      <c r="D102" s="7"/>
      <c r="E102" s="24"/>
      <c r="F102" s="7"/>
      <c r="G102" s="9"/>
      <c r="I102" s="8"/>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row>
    <row r="103" spans="3:41" s="6" customFormat="1">
      <c r="C103" s="7"/>
      <c r="D103" s="7"/>
      <c r="E103" s="24"/>
      <c r="F103" s="7"/>
      <c r="G103" s="9"/>
      <c r="I103" s="8"/>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row>
    <row r="104" spans="3:41" s="6" customFormat="1">
      <c r="C104" s="7"/>
      <c r="D104" s="7"/>
      <c r="E104" s="24"/>
      <c r="F104" s="7"/>
      <c r="G104" s="9"/>
      <c r="I104" s="8"/>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row>
    <row r="105" spans="3:41" s="6" customFormat="1">
      <c r="C105" s="7"/>
      <c r="D105" s="7"/>
      <c r="E105" s="24"/>
      <c r="F105" s="7"/>
      <c r="G105" s="9"/>
      <c r="I105" s="8"/>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row>
    <row r="106" spans="3:41" s="6" customFormat="1">
      <c r="C106" s="7"/>
      <c r="D106" s="7"/>
      <c r="E106" s="24"/>
      <c r="F106" s="7"/>
      <c r="G106" s="9"/>
      <c r="I106" s="8"/>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row>
    <row r="107" spans="3:41" s="6" customFormat="1">
      <c r="C107" s="7"/>
      <c r="D107" s="7"/>
      <c r="E107" s="24"/>
      <c r="F107" s="7"/>
      <c r="G107" s="9"/>
      <c r="I107" s="8"/>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row>
    <row r="108" spans="3:41" s="6" customFormat="1">
      <c r="C108" s="7"/>
      <c r="D108" s="7"/>
      <c r="E108" s="24"/>
      <c r="F108" s="7"/>
      <c r="G108" s="9"/>
      <c r="I108" s="8"/>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row>
    <row r="109" spans="3:41" s="6" customFormat="1">
      <c r="C109" s="7"/>
      <c r="D109" s="7"/>
      <c r="E109" s="24"/>
      <c r="F109" s="7"/>
      <c r="G109" s="9"/>
      <c r="I109" s="8"/>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row>
    <row r="110" spans="3:41" s="6" customFormat="1">
      <c r="C110" s="7"/>
      <c r="D110" s="7"/>
      <c r="E110" s="24"/>
      <c r="F110" s="7"/>
      <c r="G110" s="9"/>
      <c r="I110" s="8"/>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row>
    <row r="111" spans="3:41" s="6" customFormat="1">
      <c r="C111" s="7"/>
      <c r="D111" s="7"/>
      <c r="E111" s="24"/>
      <c r="F111" s="7"/>
      <c r="G111" s="9"/>
      <c r="I111" s="8"/>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row>
    <row r="112" spans="3:41" s="6" customFormat="1">
      <c r="C112" s="7"/>
      <c r="D112" s="7"/>
      <c r="E112" s="24"/>
      <c r="F112" s="7"/>
      <c r="G112" s="9"/>
      <c r="I112" s="8"/>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row>
    <row r="113" spans="3:41" s="6" customFormat="1">
      <c r="C113" s="7"/>
      <c r="D113" s="7"/>
      <c r="E113" s="24"/>
      <c r="F113" s="7"/>
      <c r="G113" s="9"/>
      <c r="I113" s="8"/>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row>
    <row r="114" spans="3:41" s="6" customFormat="1">
      <c r="C114" s="7"/>
      <c r="D114" s="7"/>
      <c r="E114" s="24"/>
      <c r="F114" s="7"/>
      <c r="G114" s="9"/>
      <c r="I114" s="8"/>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row>
    <row r="115" spans="3:41" s="6" customFormat="1">
      <c r="C115" s="7"/>
      <c r="D115" s="7"/>
      <c r="E115" s="24"/>
      <c r="F115" s="7"/>
      <c r="G115" s="9"/>
      <c r="I115" s="8"/>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row>
    <row r="116" spans="3:41" s="6" customFormat="1">
      <c r="C116" s="7"/>
      <c r="D116" s="7"/>
      <c r="E116" s="24"/>
      <c r="F116" s="7"/>
      <c r="G116" s="9"/>
      <c r="I116" s="8"/>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row>
    <row r="117" spans="3:41" s="6" customFormat="1">
      <c r="C117" s="7"/>
      <c r="D117" s="7"/>
      <c r="E117" s="24"/>
      <c r="F117" s="7"/>
      <c r="G117" s="9"/>
      <c r="I117" s="8"/>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row>
    <row r="118" spans="3:41" s="6" customFormat="1">
      <c r="C118" s="7"/>
      <c r="D118" s="7"/>
      <c r="E118" s="24"/>
      <c r="F118" s="7"/>
      <c r="G118" s="9"/>
      <c r="I118" s="8"/>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row>
    <row r="119" spans="3:41" s="6" customFormat="1">
      <c r="C119" s="7"/>
      <c r="D119" s="7"/>
      <c r="E119" s="24"/>
      <c r="F119" s="7"/>
      <c r="G119" s="9"/>
      <c r="I119" s="8"/>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row>
    <row r="120" spans="3:41" s="6" customFormat="1">
      <c r="C120" s="7"/>
      <c r="D120" s="7"/>
      <c r="E120" s="24"/>
      <c r="F120" s="7"/>
      <c r="G120" s="9"/>
      <c r="I120" s="8"/>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row>
    <row r="121" spans="3:41" s="6" customFormat="1">
      <c r="C121" s="7"/>
      <c r="D121" s="7"/>
      <c r="E121" s="24"/>
      <c r="F121" s="7"/>
      <c r="G121" s="9"/>
      <c r="I121" s="8"/>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row>
    <row r="122" spans="3:41" s="6" customFormat="1">
      <c r="C122" s="7"/>
      <c r="D122" s="7"/>
      <c r="E122" s="24"/>
      <c r="F122" s="7"/>
      <c r="G122" s="9"/>
      <c r="I122" s="8"/>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row>
    <row r="123" spans="3:41" s="6" customFormat="1">
      <c r="C123" s="7"/>
      <c r="D123" s="7"/>
      <c r="E123" s="24"/>
      <c r="F123" s="7"/>
      <c r="G123" s="9"/>
      <c r="I123" s="8"/>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row>
    <row r="124" spans="3:41" s="6" customFormat="1">
      <c r="C124" s="7"/>
      <c r="D124" s="7"/>
      <c r="E124" s="24"/>
      <c r="F124" s="7"/>
      <c r="G124" s="9"/>
      <c r="I124" s="8"/>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row>
    <row r="125" spans="3:41" s="6" customFormat="1">
      <c r="C125" s="7"/>
      <c r="D125" s="7"/>
      <c r="E125" s="24"/>
      <c r="F125" s="7"/>
      <c r="G125" s="9"/>
      <c r="I125" s="8"/>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row>
    <row r="126" spans="3:41" s="6" customFormat="1">
      <c r="C126" s="7"/>
      <c r="D126" s="7"/>
      <c r="E126" s="24"/>
      <c r="F126" s="7"/>
      <c r="G126" s="9"/>
      <c r="I126" s="8"/>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row>
    <row r="127" spans="3:41" s="6" customFormat="1">
      <c r="C127" s="7"/>
      <c r="D127" s="7"/>
      <c r="E127" s="24"/>
      <c r="F127" s="7"/>
      <c r="G127" s="9"/>
      <c r="I127" s="8"/>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row>
    <row r="128" spans="3:41" s="6" customFormat="1">
      <c r="C128" s="7"/>
      <c r="D128" s="7"/>
      <c r="E128" s="24"/>
      <c r="F128" s="7"/>
      <c r="G128" s="9"/>
      <c r="I128" s="8"/>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row>
    <row r="129" spans="3:41" s="6" customFormat="1">
      <c r="C129" s="7"/>
      <c r="D129" s="7"/>
      <c r="E129" s="24"/>
      <c r="F129" s="7"/>
      <c r="G129" s="9"/>
      <c r="I129" s="8"/>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row>
    <row r="130" spans="3:41" s="6" customFormat="1">
      <c r="C130" s="7"/>
      <c r="D130" s="7"/>
      <c r="E130" s="24"/>
      <c r="F130" s="7"/>
      <c r="G130" s="9"/>
      <c r="I130" s="8"/>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row>
    <row r="131" spans="3:41" s="6" customFormat="1">
      <c r="C131" s="7"/>
      <c r="D131" s="7"/>
      <c r="E131" s="24"/>
      <c r="F131" s="7"/>
      <c r="G131" s="9"/>
      <c r="I131" s="8"/>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row>
    <row r="132" spans="3:41" s="6" customFormat="1">
      <c r="C132" s="7"/>
      <c r="D132" s="7"/>
      <c r="E132" s="24"/>
      <c r="F132" s="7"/>
      <c r="G132" s="9"/>
      <c r="I132" s="8"/>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row>
    <row r="133" spans="3:41" s="6" customFormat="1">
      <c r="C133" s="7"/>
      <c r="D133" s="7"/>
      <c r="E133" s="24"/>
      <c r="F133" s="7"/>
      <c r="G133" s="9"/>
      <c r="I133" s="8"/>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row>
    <row r="134" spans="3:41" s="6" customFormat="1">
      <c r="C134" s="7"/>
      <c r="D134" s="7"/>
      <c r="E134" s="24"/>
      <c r="F134" s="7"/>
      <c r="G134" s="9"/>
      <c r="I134" s="8"/>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row>
    <row r="135" spans="3:41" s="6" customFormat="1">
      <c r="C135" s="7"/>
      <c r="D135" s="7"/>
      <c r="E135" s="24"/>
      <c r="F135" s="7"/>
      <c r="G135" s="9"/>
      <c r="I135" s="8"/>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row>
    <row r="136" spans="3:41" s="6" customFormat="1">
      <c r="C136" s="7"/>
      <c r="D136" s="7"/>
      <c r="E136" s="24"/>
      <c r="F136" s="7"/>
      <c r="G136" s="9"/>
      <c r="I136" s="8"/>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row>
    <row r="137" spans="3:41" s="6" customFormat="1">
      <c r="C137" s="7"/>
      <c r="D137" s="7"/>
      <c r="E137" s="24"/>
      <c r="F137" s="7"/>
      <c r="G137" s="9"/>
      <c r="I137" s="8"/>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row>
    <row r="138" spans="3:41" s="6" customFormat="1">
      <c r="C138" s="7"/>
      <c r="D138" s="7"/>
      <c r="E138" s="24"/>
      <c r="F138" s="7"/>
      <c r="G138" s="9"/>
      <c r="I138" s="8"/>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row>
    <row r="139" spans="3:41" s="6" customFormat="1">
      <c r="C139" s="7"/>
      <c r="D139" s="7"/>
      <c r="E139" s="24"/>
      <c r="F139" s="7"/>
      <c r="G139" s="9"/>
      <c r="I139" s="8"/>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row>
    <row r="140" spans="3:41" s="6" customFormat="1">
      <c r="C140" s="7"/>
      <c r="D140" s="7"/>
      <c r="E140" s="24"/>
      <c r="F140" s="7"/>
      <c r="G140" s="9"/>
      <c r="I140" s="8"/>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row>
    <row r="141" spans="3:41" s="6" customFormat="1">
      <c r="C141" s="7"/>
      <c r="D141" s="7"/>
      <c r="E141" s="24"/>
      <c r="F141" s="7"/>
      <c r="G141" s="9"/>
      <c r="I141" s="8"/>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row>
    <row r="142" spans="3:41" s="6" customFormat="1">
      <c r="C142" s="7"/>
      <c r="D142" s="7"/>
      <c r="E142" s="24"/>
      <c r="F142" s="7"/>
      <c r="G142" s="9"/>
      <c r="I142" s="8"/>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row>
    <row r="143" spans="3:41" s="6" customFormat="1">
      <c r="C143" s="7"/>
      <c r="D143" s="7"/>
      <c r="E143" s="24"/>
      <c r="F143" s="7"/>
      <c r="G143" s="9"/>
      <c r="I143" s="8"/>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row>
    <row r="144" spans="3:41" s="6" customFormat="1">
      <c r="C144" s="7"/>
      <c r="D144" s="7"/>
      <c r="E144" s="24"/>
      <c r="F144" s="7"/>
      <c r="G144" s="9"/>
      <c r="I144" s="8"/>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row>
    <row r="145" spans="3:41" s="6" customFormat="1">
      <c r="C145" s="7"/>
      <c r="D145" s="7"/>
      <c r="E145" s="24"/>
      <c r="F145" s="7"/>
      <c r="G145" s="9"/>
      <c r="I145" s="8"/>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row>
    <row r="146" spans="3:41" s="6" customFormat="1">
      <c r="C146" s="7"/>
      <c r="D146" s="7"/>
      <c r="E146" s="24"/>
      <c r="F146" s="7"/>
      <c r="G146" s="9"/>
      <c r="I146" s="8"/>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row>
    <row r="147" spans="3:41" s="6" customFormat="1">
      <c r="C147" s="7"/>
      <c r="D147" s="7"/>
      <c r="E147" s="24"/>
      <c r="F147" s="7"/>
      <c r="G147" s="9"/>
      <c r="I147" s="8"/>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row>
    <row r="148" spans="3:41" s="6" customFormat="1">
      <c r="C148" s="7"/>
      <c r="D148" s="7"/>
      <c r="E148" s="24"/>
      <c r="F148" s="7"/>
      <c r="G148" s="9"/>
      <c r="I148" s="8"/>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row>
    <row r="149" spans="3:41" s="6" customFormat="1">
      <c r="C149" s="7"/>
      <c r="D149" s="7"/>
      <c r="E149" s="24"/>
      <c r="F149" s="7"/>
      <c r="G149" s="9"/>
      <c r="I149" s="8"/>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row>
    <row r="150" spans="3:41" s="6" customFormat="1">
      <c r="C150" s="7"/>
      <c r="D150" s="7"/>
      <c r="E150" s="24"/>
      <c r="F150" s="7"/>
      <c r="G150" s="9"/>
      <c r="I150" s="8"/>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row>
    <row r="151" spans="3:41" s="6" customFormat="1">
      <c r="C151" s="7"/>
      <c r="D151" s="7"/>
      <c r="E151" s="24"/>
      <c r="F151" s="7"/>
      <c r="G151" s="9"/>
      <c r="I151" s="8"/>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row>
    <row r="152" spans="3:41" s="6" customFormat="1">
      <c r="C152" s="7"/>
      <c r="D152" s="7"/>
      <c r="E152" s="24"/>
      <c r="F152" s="7"/>
      <c r="G152" s="9"/>
      <c r="I152" s="8"/>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row>
    <row r="153" spans="3:41" s="6" customFormat="1">
      <c r="C153" s="7"/>
      <c r="D153" s="7"/>
      <c r="E153" s="24"/>
      <c r="F153" s="7"/>
      <c r="G153" s="9"/>
      <c r="I153" s="8"/>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row>
    <row r="154" spans="3:41" s="6" customFormat="1">
      <c r="C154" s="7"/>
      <c r="D154" s="7"/>
      <c r="E154" s="24"/>
      <c r="F154" s="7"/>
      <c r="G154" s="9"/>
      <c r="I154" s="8"/>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row>
    <row r="155" spans="3:41" s="6" customFormat="1">
      <c r="C155" s="7"/>
      <c r="D155" s="7"/>
      <c r="E155" s="24"/>
      <c r="F155" s="7"/>
      <c r="G155" s="9"/>
      <c r="I155" s="8"/>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row>
    <row r="156" spans="3:41" s="6" customFormat="1">
      <c r="C156" s="7"/>
      <c r="D156" s="7"/>
      <c r="E156" s="24"/>
      <c r="F156" s="7"/>
      <c r="G156" s="9"/>
      <c r="I156" s="8"/>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row>
    <row r="157" spans="3:41" s="6" customFormat="1">
      <c r="C157" s="7"/>
      <c r="D157" s="7"/>
      <c r="E157" s="24"/>
      <c r="F157" s="7"/>
      <c r="G157" s="9"/>
      <c r="I157" s="8"/>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row>
    <row r="158" spans="3:41" s="6" customFormat="1">
      <c r="C158" s="7"/>
      <c r="D158" s="7"/>
      <c r="E158" s="24"/>
      <c r="F158" s="7"/>
      <c r="G158" s="9"/>
      <c r="I158" s="8"/>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row>
    <row r="159" spans="3:41" s="6" customFormat="1">
      <c r="C159" s="7"/>
      <c r="D159" s="7"/>
      <c r="E159" s="24"/>
      <c r="F159" s="7"/>
      <c r="G159" s="9"/>
      <c r="I159" s="8"/>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row>
    <row r="160" spans="3:41" s="6" customFormat="1">
      <c r="C160" s="7"/>
      <c r="D160" s="7"/>
      <c r="E160" s="24"/>
      <c r="F160" s="7"/>
      <c r="G160" s="9"/>
      <c r="I160" s="8"/>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row>
    <row r="161" spans="3:41" s="6" customFormat="1">
      <c r="C161" s="7"/>
      <c r="D161" s="7"/>
      <c r="E161" s="24"/>
      <c r="F161" s="7"/>
      <c r="G161" s="9"/>
      <c r="I161" s="8"/>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row>
    <row r="162" spans="3:41" s="6" customFormat="1">
      <c r="C162" s="7"/>
      <c r="D162" s="7"/>
      <c r="E162" s="24"/>
      <c r="F162" s="7"/>
      <c r="G162" s="9"/>
      <c r="I162" s="8"/>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row>
    <row r="163" spans="3:41" s="6" customFormat="1">
      <c r="C163" s="7"/>
      <c r="D163" s="7"/>
      <c r="E163" s="24"/>
      <c r="F163" s="7"/>
      <c r="G163" s="9"/>
      <c r="I163" s="8"/>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row>
    <row r="164" spans="3:41" s="6" customFormat="1">
      <c r="C164" s="7"/>
      <c r="D164" s="7"/>
      <c r="E164" s="24"/>
      <c r="F164" s="7"/>
      <c r="G164" s="9"/>
      <c r="I164" s="8"/>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row>
    <row r="165" spans="3:41" s="6" customFormat="1">
      <c r="C165" s="7"/>
      <c r="D165" s="7"/>
      <c r="E165" s="24"/>
      <c r="F165" s="7"/>
      <c r="G165" s="9"/>
      <c r="I165" s="8"/>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row>
    <row r="166" spans="3:41" s="6" customFormat="1">
      <c r="C166" s="7"/>
      <c r="D166" s="7"/>
      <c r="E166" s="24"/>
      <c r="F166" s="7"/>
      <c r="G166" s="9"/>
      <c r="I166" s="8"/>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row>
    <row r="167" spans="3:41" s="6" customFormat="1">
      <c r="C167" s="7"/>
      <c r="D167" s="7"/>
      <c r="E167" s="24"/>
      <c r="F167" s="7"/>
      <c r="G167" s="9"/>
      <c r="I167" s="8"/>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row>
    <row r="168" spans="3:41" s="6" customFormat="1">
      <c r="C168" s="7"/>
      <c r="D168" s="7"/>
      <c r="E168" s="24"/>
      <c r="F168" s="7"/>
      <c r="G168" s="9"/>
      <c r="I168" s="8"/>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row>
    <row r="169" spans="3:41" s="6" customFormat="1">
      <c r="C169" s="7"/>
      <c r="D169" s="7"/>
      <c r="E169" s="24"/>
      <c r="F169" s="7"/>
      <c r="G169" s="9"/>
      <c r="I169" s="8"/>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row>
    <row r="170" spans="3:41" s="6" customFormat="1">
      <c r="C170" s="7"/>
      <c r="D170" s="7"/>
      <c r="E170" s="24"/>
      <c r="F170" s="7"/>
      <c r="G170" s="9"/>
      <c r="I170" s="8"/>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row>
    <row r="171" spans="3:41" s="6" customFormat="1">
      <c r="C171" s="7"/>
      <c r="D171" s="7"/>
      <c r="E171" s="24"/>
      <c r="F171" s="7"/>
      <c r="G171" s="9"/>
      <c r="I171" s="8"/>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row>
    <row r="172" spans="3:41" s="6" customFormat="1">
      <c r="C172" s="7"/>
      <c r="D172" s="7"/>
      <c r="E172" s="24"/>
      <c r="F172" s="7"/>
      <c r="G172" s="9"/>
      <c r="I172" s="8"/>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row>
    <row r="173" spans="3:41" s="6" customFormat="1">
      <c r="C173" s="7"/>
      <c r="D173" s="7"/>
      <c r="E173" s="24"/>
      <c r="F173" s="7"/>
      <c r="G173" s="9"/>
      <c r="I173" s="8"/>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row>
    <row r="174" spans="3:41" s="6" customFormat="1">
      <c r="C174" s="7"/>
      <c r="D174" s="7"/>
      <c r="E174" s="24"/>
      <c r="F174" s="7"/>
      <c r="G174" s="9"/>
      <c r="I174" s="8"/>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row>
    <row r="175" spans="3:41" s="6" customFormat="1">
      <c r="C175" s="7"/>
      <c r="D175" s="7"/>
      <c r="E175" s="24"/>
      <c r="F175" s="7"/>
      <c r="G175" s="9"/>
      <c r="I175" s="8"/>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row>
    <row r="176" spans="3:41" s="6" customFormat="1">
      <c r="C176" s="7"/>
      <c r="D176" s="7"/>
      <c r="E176" s="24"/>
      <c r="F176" s="7"/>
      <c r="G176" s="9"/>
      <c r="I176" s="8"/>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row>
    <row r="177" spans="3:41" s="6" customFormat="1">
      <c r="C177" s="7"/>
      <c r="D177" s="7"/>
      <c r="E177" s="24"/>
      <c r="F177" s="7"/>
      <c r="G177" s="9"/>
      <c r="I177" s="8"/>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row>
    <row r="178" spans="3:41" s="6" customFormat="1">
      <c r="C178" s="7"/>
      <c r="D178" s="7"/>
      <c r="E178" s="24"/>
      <c r="F178" s="7"/>
      <c r="G178" s="9"/>
      <c r="I178" s="8"/>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row>
    <row r="179" spans="3:41" s="6" customFormat="1">
      <c r="C179" s="7"/>
      <c r="D179" s="7"/>
      <c r="E179" s="24"/>
      <c r="F179" s="7"/>
      <c r="G179" s="9"/>
      <c r="I179" s="8"/>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row>
    <row r="180" spans="3:41" s="6" customFormat="1">
      <c r="C180" s="7"/>
      <c r="D180" s="7"/>
      <c r="E180" s="24"/>
      <c r="F180" s="7"/>
      <c r="G180" s="9"/>
      <c r="I180" s="8"/>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row>
    <row r="181" spans="3:41" s="6" customFormat="1">
      <c r="C181" s="7"/>
      <c r="D181" s="7"/>
      <c r="E181" s="24"/>
      <c r="F181" s="7"/>
      <c r="G181" s="9"/>
      <c r="I181" s="8"/>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row>
    <row r="182" spans="3:41" s="6" customFormat="1">
      <c r="C182" s="7"/>
      <c r="D182" s="7"/>
      <c r="E182" s="24"/>
      <c r="F182" s="7"/>
      <c r="G182" s="9"/>
      <c r="I182" s="8"/>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row>
    <row r="183" spans="3:41" s="6" customFormat="1">
      <c r="C183" s="7"/>
      <c r="D183" s="7"/>
      <c r="E183" s="24"/>
      <c r="F183" s="7"/>
      <c r="G183" s="9"/>
      <c r="I183" s="8"/>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row>
    <row r="184" spans="3:41" s="6" customFormat="1">
      <c r="C184" s="7"/>
      <c r="D184" s="7"/>
      <c r="E184" s="24"/>
      <c r="F184" s="7"/>
      <c r="G184" s="9"/>
      <c r="I184" s="8"/>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row>
    <row r="185" spans="3:41" s="6" customFormat="1">
      <c r="C185" s="7"/>
      <c r="D185" s="7"/>
      <c r="E185" s="24"/>
      <c r="F185" s="7"/>
      <c r="G185" s="9"/>
      <c r="I185" s="8"/>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row>
    <row r="186" spans="3:41" s="6" customFormat="1">
      <c r="C186" s="7"/>
      <c r="D186" s="7"/>
      <c r="E186" s="24"/>
      <c r="F186" s="7"/>
      <c r="G186" s="9"/>
      <c r="I186" s="8"/>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row>
    <row r="187" spans="3:41" s="6" customFormat="1">
      <c r="C187" s="7"/>
      <c r="D187" s="7"/>
      <c r="E187" s="24"/>
      <c r="F187" s="7"/>
      <c r="G187" s="9"/>
      <c r="I187" s="8"/>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row>
    <row r="188" spans="3:41" s="6" customFormat="1">
      <c r="C188" s="7"/>
      <c r="D188" s="7"/>
      <c r="E188" s="24"/>
      <c r="F188" s="7"/>
      <c r="G188" s="9"/>
      <c r="I188" s="8"/>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row>
    <row r="189" spans="3:41" s="6" customFormat="1">
      <c r="C189" s="7"/>
      <c r="D189" s="7"/>
      <c r="E189" s="24"/>
      <c r="F189" s="7"/>
      <c r="G189" s="9"/>
      <c r="I189" s="8"/>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row>
    <row r="190" spans="3:41" s="6" customFormat="1">
      <c r="C190" s="7"/>
      <c r="D190" s="7"/>
      <c r="E190" s="24"/>
      <c r="F190" s="7"/>
      <c r="G190" s="9"/>
      <c r="I190" s="8"/>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row>
    <row r="191" spans="3:41" s="6" customFormat="1">
      <c r="C191" s="7"/>
      <c r="D191" s="7"/>
      <c r="E191" s="24"/>
      <c r="F191" s="7"/>
      <c r="G191" s="9"/>
      <c r="I191" s="8"/>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row>
    <row r="192" spans="3:41" s="6" customFormat="1">
      <c r="C192" s="7"/>
      <c r="D192" s="7"/>
      <c r="E192" s="24"/>
      <c r="F192" s="7"/>
      <c r="G192" s="9"/>
      <c r="I192" s="8"/>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row>
    <row r="193" spans="3:41" s="6" customFormat="1">
      <c r="C193" s="7"/>
      <c r="D193" s="7"/>
      <c r="E193" s="24"/>
      <c r="F193" s="7"/>
      <c r="G193" s="9"/>
      <c r="I193" s="8"/>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row>
    <row r="194" spans="3:41" s="6" customFormat="1">
      <c r="C194" s="7"/>
      <c r="D194" s="7"/>
      <c r="E194" s="24"/>
      <c r="F194" s="7"/>
      <c r="G194" s="9"/>
      <c r="I194" s="8"/>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row>
    <row r="195" spans="3:41" s="6" customFormat="1">
      <c r="C195" s="7"/>
      <c r="D195" s="7"/>
      <c r="E195" s="24"/>
      <c r="F195" s="7"/>
      <c r="G195" s="9"/>
      <c r="I195" s="8"/>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row>
    <row r="196" spans="3:41" s="6" customFormat="1">
      <c r="C196" s="7"/>
      <c r="D196" s="7"/>
      <c r="E196" s="24"/>
      <c r="F196" s="7"/>
      <c r="G196" s="9"/>
      <c r="I196" s="8"/>
    </row>
    <row r="197" spans="3:41" s="6" customFormat="1">
      <c r="C197" s="7"/>
      <c r="D197" s="7"/>
      <c r="E197" s="24"/>
      <c r="F197" s="7"/>
      <c r="G197" s="9"/>
      <c r="I197" s="8"/>
    </row>
    <row r="198" spans="3:41" s="6" customFormat="1">
      <c r="C198" s="7"/>
      <c r="D198" s="7"/>
      <c r="E198" s="24"/>
      <c r="F198" s="7"/>
      <c r="G198" s="9"/>
      <c r="I198" s="8"/>
    </row>
    <row r="199" spans="3:41" s="6" customFormat="1">
      <c r="C199" s="7"/>
      <c r="D199" s="7"/>
      <c r="E199" s="24"/>
      <c r="F199" s="7"/>
      <c r="G199" s="9"/>
      <c r="I199" s="8"/>
    </row>
    <row r="200" spans="3:41" s="6" customFormat="1">
      <c r="C200" s="7"/>
      <c r="D200" s="7"/>
      <c r="E200" s="24"/>
      <c r="F200" s="7"/>
      <c r="G200" s="9"/>
      <c r="I200" s="8"/>
    </row>
    <row r="201" spans="3:41" s="6" customFormat="1">
      <c r="C201" s="7"/>
      <c r="D201" s="7"/>
      <c r="E201" s="24"/>
      <c r="F201" s="7"/>
      <c r="G201" s="9"/>
      <c r="I201" s="8"/>
    </row>
    <row r="202" spans="3:41" s="6" customFormat="1">
      <c r="C202" s="7"/>
      <c r="D202" s="7"/>
      <c r="E202" s="24"/>
      <c r="F202" s="7"/>
      <c r="G202" s="9"/>
      <c r="I202" s="8"/>
    </row>
    <row r="203" spans="3:41" s="6" customFormat="1">
      <c r="C203" s="7"/>
      <c r="D203" s="7"/>
      <c r="E203" s="24"/>
      <c r="F203" s="7"/>
      <c r="G203" s="9"/>
      <c r="I203" s="8"/>
    </row>
    <row r="204" spans="3:41" s="6" customFormat="1">
      <c r="C204" s="7"/>
      <c r="D204" s="7"/>
      <c r="E204" s="24"/>
      <c r="F204" s="7"/>
      <c r="G204" s="9"/>
      <c r="I204" s="8"/>
    </row>
    <row r="205" spans="3:41" s="6" customFormat="1">
      <c r="C205" s="7"/>
      <c r="D205" s="7"/>
      <c r="E205" s="24"/>
      <c r="F205" s="7"/>
      <c r="G205" s="9"/>
      <c r="I205" s="8"/>
    </row>
    <row r="206" spans="3:41" s="6" customFormat="1">
      <c r="C206" s="7"/>
      <c r="D206" s="7"/>
      <c r="E206" s="24"/>
      <c r="F206" s="7"/>
      <c r="G206" s="9"/>
      <c r="I206" s="8"/>
    </row>
    <row r="207" spans="3:41" s="6" customFormat="1">
      <c r="C207" s="7"/>
      <c r="D207" s="7"/>
      <c r="E207" s="24"/>
      <c r="F207" s="7"/>
      <c r="G207" s="9"/>
      <c r="I207" s="8"/>
    </row>
    <row r="208" spans="3:41" s="6" customFormat="1">
      <c r="C208" s="7"/>
      <c r="D208" s="7"/>
      <c r="E208" s="24"/>
      <c r="F208" s="7"/>
      <c r="G208" s="9"/>
      <c r="I208" s="8"/>
    </row>
    <row r="209" spans="3:9" s="6" customFormat="1">
      <c r="C209" s="7"/>
      <c r="D209" s="7"/>
      <c r="E209" s="24"/>
      <c r="F209" s="7"/>
      <c r="G209" s="9"/>
      <c r="I209" s="8"/>
    </row>
    <row r="210" spans="3:9" s="6" customFormat="1">
      <c r="C210" s="7"/>
      <c r="D210" s="7"/>
      <c r="E210" s="24"/>
      <c r="F210" s="7"/>
      <c r="G210" s="9"/>
      <c r="I210" s="8"/>
    </row>
    <row r="211" spans="3:9" s="6" customFormat="1">
      <c r="C211" s="7"/>
      <c r="D211" s="7"/>
      <c r="E211" s="24"/>
      <c r="F211" s="7"/>
      <c r="G211" s="9"/>
      <c r="I211" s="8"/>
    </row>
    <row r="212" spans="3:9" s="6" customFormat="1">
      <c r="C212" s="7"/>
      <c r="D212" s="7"/>
      <c r="E212" s="24"/>
      <c r="F212" s="7"/>
      <c r="G212" s="9"/>
      <c r="I212" s="8"/>
    </row>
    <row r="213" spans="3:9" s="6" customFormat="1">
      <c r="C213" s="7"/>
      <c r="D213" s="7"/>
      <c r="E213" s="24"/>
      <c r="F213" s="7"/>
      <c r="G213" s="9"/>
      <c r="I213" s="8"/>
    </row>
    <row r="214" spans="3:9" s="6" customFormat="1">
      <c r="C214" s="7"/>
      <c r="D214" s="7"/>
      <c r="E214" s="24"/>
      <c r="F214" s="7"/>
      <c r="G214" s="9"/>
      <c r="I214" s="8"/>
    </row>
    <row r="215" spans="3:9" s="6" customFormat="1">
      <c r="C215" s="7"/>
      <c r="D215" s="7"/>
      <c r="E215" s="24"/>
      <c r="F215" s="7"/>
      <c r="G215" s="9"/>
      <c r="I215" s="8"/>
    </row>
    <row r="216" spans="3:9" s="6" customFormat="1">
      <c r="C216" s="7"/>
      <c r="D216" s="7"/>
      <c r="E216" s="24"/>
      <c r="F216" s="7"/>
      <c r="G216" s="9"/>
      <c r="I216" s="8"/>
    </row>
    <row r="217" spans="3:9" s="6" customFormat="1">
      <c r="C217" s="7"/>
      <c r="D217" s="7"/>
      <c r="E217" s="24"/>
      <c r="F217" s="7"/>
      <c r="G217" s="9"/>
      <c r="I217" s="8"/>
    </row>
    <row r="218" spans="3:9" s="6" customFormat="1">
      <c r="C218" s="7"/>
      <c r="D218" s="7"/>
      <c r="E218" s="24"/>
      <c r="F218" s="7"/>
      <c r="G218" s="9"/>
      <c r="I218" s="8"/>
    </row>
    <row r="219" spans="3:9" s="6" customFormat="1">
      <c r="C219" s="7"/>
      <c r="D219" s="7"/>
      <c r="E219" s="24"/>
      <c r="F219" s="7"/>
      <c r="G219" s="9"/>
      <c r="I219" s="8"/>
    </row>
    <row r="220" spans="3:9" s="6" customFormat="1">
      <c r="C220" s="7"/>
      <c r="D220" s="7"/>
      <c r="E220" s="24"/>
      <c r="F220" s="7"/>
      <c r="G220" s="9"/>
      <c r="I220" s="8"/>
    </row>
    <row r="221" spans="3:9" s="6" customFormat="1">
      <c r="C221" s="7"/>
      <c r="D221" s="7"/>
      <c r="E221" s="24"/>
      <c r="F221" s="7"/>
      <c r="G221" s="9"/>
      <c r="I221" s="8"/>
    </row>
    <row r="222" spans="3:9" s="6" customFormat="1">
      <c r="C222" s="7"/>
      <c r="D222" s="7"/>
      <c r="E222" s="24"/>
      <c r="F222" s="7"/>
      <c r="G222" s="9"/>
      <c r="I222" s="8"/>
    </row>
    <row r="223" spans="3:9" s="6" customFormat="1">
      <c r="C223" s="7"/>
      <c r="D223" s="7"/>
      <c r="E223" s="24"/>
      <c r="F223" s="7"/>
      <c r="G223" s="9"/>
      <c r="I223" s="8"/>
    </row>
    <row r="224" spans="3:9" s="6" customFormat="1">
      <c r="C224" s="7"/>
      <c r="D224" s="7"/>
      <c r="E224" s="24"/>
      <c r="F224" s="7"/>
      <c r="G224" s="9"/>
      <c r="I224" s="8"/>
    </row>
    <row r="225" spans="3:9" s="6" customFormat="1">
      <c r="C225" s="7"/>
      <c r="D225" s="7"/>
      <c r="E225" s="7"/>
      <c r="F225" s="7"/>
      <c r="G225" s="9"/>
      <c r="I225" s="8"/>
    </row>
    <row r="226" spans="3:9" s="6" customFormat="1">
      <c r="C226" s="7"/>
      <c r="D226" s="7"/>
      <c r="E226" s="7"/>
      <c r="F226" s="7"/>
      <c r="G226" s="9"/>
      <c r="I226" s="8"/>
    </row>
    <row r="227" spans="3:9" s="6" customFormat="1">
      <c r="C227" s="7"/>
      <c r="D227" s="7"/>
      <c r="E227" s="7"/>
      <c r="F227" s="7"/>
      <c r="G227" s="9"/>
      <c r="I227" s="8"/>
    </row>
    <row r="228" spans="3:9" s="6" customFormat="1">
      <c r="C228" s="7"/>
      <c r="D228" s="7"/>
      <c r="E228" s="7"/>
      <c r="F228" s="7"/>
      <c r="G228" s="9"/>
      <c r="I228" s="8"/>
    </row>
    <row r="229" spans="3:9" s="6" customFormat="1">
      <c r="C229" s="7"/>
      <c r="D229" s="7"/>
      <c r="E229" s="7"/>
      <c r="F229" s="7"/>
      <c r="G229" s="9"/>
      <c r="I229" s="8"/>
    </row>
    <row r="230" spans="3:9" s="6" customFormat="1">
      <c r="C230" s="7"/>
      <c r="D230" s="7"/>
      <c r="E230" s="7"/>
      <c r="F230" s="7"/>
      <c r="G230" s="9"/>
      <c r="I230" s="8"/>
    </row>
    <row r="231" spans="3:9" s="6" customFormat="1">
      <c r="C231" s="7"/>
      <c r="D231" s="7"/>
      <c r="E231" s="7"/>
      <c r="F231" s="7"/>
      <c r="G231" s="9"/>
      <c r="I231" s="8"/>
    </row>
    <row r="232" spans="3:9" s="6" customFormat="1">
      <c r="C232" s="7"/>
      <c r="D232" s="7"/>
      <c r="E232" s="7"/>
      <c r="F232" s="7"/>
      <c r="G232" s="9"/>
      <c r="I232" s="8"/>
    </row>
    <row r="233" spans="3:9" s="6" customFormat="1">
      <c r="C233" s="7"/>
      <c r="D233" s="7"/>
      <c r="E233" s="7"/>
      <c r="F233" s="7"/>
      <c r="G233" s="9"/>
      <c r="I233" s="8"/>
    </row>
    <row r="234" spans="3:9" s="6" customFormat="1">
      <c r="C234" s="7"/>
      <c r="D234" s="7"/>
      <c r="E234" s="7"/>
      <c r="F234" s="7"/>
      <c r="G234" s="9"/>
      <c r="I234" s="8"/>
    </row>
    <row r="235" spans="3:9" s="6" customFormat="1">
      <c r="C235" s="7"/>
      <c r="D235" s="7"/>
      <c r="E235" s="7"/>
      <c r="F235" s="7"/>
      <c r="G235" s="9"/>
      <c r="I235" s="8"/>
    </row>
    <row r="236" spans="3:9" s="6" customFormat="1">
      <c r="C236" s="7"/>
      <c r="D236" s="7"/>
      <c r="E236" s="7"/>
      <c r="F236" s="7"/>
      <c r="G236" s="9"/>
      <c r="I236" s="8"/>
    </row>
    <row r="237" spans="3:9" s="6" customFormat="1">
      <c r="C237" s="7"/>
      <c r="D237" s="7"/>
      <c r="E237" s="7"/>
      <c r="F237" s="7"/>
      <c r="G237" s="9"/>
      <c r="I237" s="8"/>
    </row>
    <row r="238" spans="3:9" s="6" customFormat="1">
      <c r="C238" s="7"/>
      <c r="D238" s="7"/>
      <c r="E238" s="7"/>
      <c r="F238" s="7"/>
      <c r="G238" s="9"/>
      <c r="I238" s="8"/>
    </row>
    <row r="239" spans="3:9" s="6" customFormat="1">
      <c r="C239" s="7"/>
      <c r="D239" s="7"/>
      <c r="E239" s="7"/>
      <c r="F239" s="7"/>
      <c r="G239" s="9"/>
      <c r="I239" s="8"/>
    </row>
    <row r="240" spans="3:9" s="6" customFormat="1">
      <c r="C240" s="7"/>
      <c r="D240" s="7"/>
      <c r="E240" s="7"/>
      <c r="F240" s="7"/>
      <c r="G240" s="9"/>
      <c r="I240" s="8"/>
    </row>
    <row r="241" spans="3:9" s="6" customFormat="1">
      <c r="C241" s="7"/>
      <c r="D241" s="7"/>
      <c r="E241" s="7"/>
      <c r="F241" s="7"/>
      <c r="G241" s="9"/>
      <c r="I241" s="8"/>
    </row>
    <row r="242" spans="3:9" s="6" customFormat="1">
      <c r="C242" s="7"/>
      <c r="D242" s="7"/>
      <c r="E242" s="7"/>
      <c r="F242" s="7"/>
      <c r="G242" s="9"/>
      <c r="I242" s="8"/>
    </row>
    <row r="243" spans="3:9" s="6" customFormat="1">
      <c r="C243" s="7"/>
      <c r="D243" s="7"/>
      <c r="E243" s="7"/>
      <c r="F243" s="7"/>
      <c r="G243" s="9"/>
      <c r="I243" s="8"/>
    </row>
    <row r="244" spans="3:9" s="6" customFormat="1">
      <c r="C244" s="7"/>
      <c r="D244" s="7"/>
      <c r="E244" s="7"/>
      <c r="F244" s="7"/>
      <c r="G244" s="9"/>
      <c r="I244" s="8"/>
    </row>
    <row r="245" spans="3:9" s="6" customFormat="1">
      <c r="C245" s="7"/>
      <c r="D245" s="7"/>
      <c r="E245" s="7"/>
      <c r="F245" s="7"/>
      <c r="G245" s="9"/>
      <c r="I245" s="8"/>
    </row>
    <row r="246" spans="3:9" s="6" customFormat="1">
      <c r="C246" s="7"/>
      <c r="D246" s="7"/>
      <c r="E246" s="7"/>
      <c r="F246" s="7"/>
      <c r="G246" s="9"/>
      <c r="I246" s="8"/>
    </row>
    <row r="247" spans="3:9" s="6" customFormat="1">
      <c r="C247" s="7"/>
      <c r="D247" s="7"/>
      <c r="E247" s="7"/>
      <c r="F247" s="7"/>
      <c r="G247" s="9"/>
      <c r="I247" s="8"/>
    </row>
    <row r="248" spans="3:9" s="6" customFormat="1">
      <c r="C248" s="7"/>
      <c r="D248" s="7"/>
      <c r="E248" s="7"/>
      <c r="F248" s="7"/>
      <c r="G248" s="9"/>
      <c r="I248" s="8"/>
    </row>
    <row r="249" spans="3:9" s="6" customFormat="1">
      <c r="C249" s="7"/>
      <c r="D249" s="7"/>
      <c r="E249" s="7"/>
      <c r="F249" s="7"/>
      <c r="G249" s="9"/>
      <c r="I249" s="8"/>
    </row>
    <row r="250" spans="3:9" s="6" customFormat="1">
      <c r="C250" s="7"/>
      <c r="D250" s="7"/>
      <c r="E250" s="7"/>
      <c r="F250" s="7"/>
      <c r="G250" s="9"/>
      <c r="I250" s="8"/>
    </row>
    <row r="251" spans="3:9" s="6" customFormat="1">
      <c r="C251" s="7"/>
      <c r="D251" s="7"/>
      <c r="E251" s="7"/>
      <c r="F251" s="7"/>
      <c r="G251" s="9"/>
      <c r="I251" s="8"/>
    </row>
    <row r="252" spans="3:9" s="6" customFormat="1">
      <c r="C252" s="7"/>
      <c r="D252" s="7"/>
      <c r="E252" s="7"/>
      <c r="F252" s="7"/>
      <c r="G252" s="9"/>
      <c r="I252" s="8"/>
    </row>
    <row r="253" spans="3:9" s="6" customFormat="1">
      <c r="C253" s="7"/>
      <c r="D253" s="7"/>
      <c r="E253" s="7"/>
      <c r="F253" s="7"/>
      <c r="G253" s="9"/>
      <c r="I253" s="8"/>
    </row>
    <row r="254" spans="3:9" s="6" customFormat="1">
      <c r="C254" s="7"/>
      <c r="D254" s="7"/>
      <c r="E254" s="7"/>
      <c r="F254" s="7"/>
      <c r="G254" s="9"/>
      <c r="I254" s="8"/>
    </row>
    <row r="255" spans="3:9" s="6" customFormat="1">
      <c r="C255" s="7"/>
      <c r="D255" s="7"/>
      <c r="E255" s="7"/>
      <c r="F255" s="7"/>
      <c r="G255" s="9"/>
      <c r="I255" s="8"/>
    </row>
    <row r="256" spans="3:9" s="6" customFormat="1">
      <c r="C256" s="7"/>
      <c r="D256" s="7"/>
      <c r="E256" s="7"/>
      <c r="F256" s="7"/>
      <c r="G256" s="9"/>
      <c r="I256" s="8"/>
    </row>
    <row r="257" spans="3:9" s="6" customFormat="1">
      <c r="C257" s="7"/>
      <c r="D257" s="7"/>
      <c r="E257" s="7"/>
      <c r="F257" s="7"/>
      <c r="G257" s="9"/>
      <c r="I257" s="8"/>
    </row>
    <row r="258" spans="3:9" s="6" customFormat="1">
      <c r="C258" s="7"/>
      <c r="D258" s="7"/>
      <c r="E258" s="7"/>
      <c r="F258" s="7"/>
      <c r="G258" s="9"/>
      <c r="I258" s="8"/>
    </row>
    <row r="259" spans="3:9" s="6" customFormat="1">
      <c r="C259" s="7"/>
      <c r="D259" s="7"/>
      <c r="E259" s="7"/>
      <c r="F259" s="7"/>
      <c r="G259" s="9"/>
      <c r="I259" s="8"/>
    </row>
    <row r="260" spans="3:9" s="6" customFormat="1">
      <c r="C260" s="7"/>
      <c r="D260" s="7"/>
      <c r="E260" s="7"/>
      <c r="F260" s="7"/>
      <c r="G260" s="9"/>
      <c r="I260" s="8"/>
    </row>
    <row r="261" spans="3:9" s="6" customFormat="1">
      <c r="C261" s="7"/>
      <c r="D261" s="7"/>
      <c r="E261" s="7"/>
      <c r="F261" s="7"/>
      <c r="G261" s="9"/>
      <c r="I261" s="8"/>
    </row>
    <row r="262" spans="3:9" s="6" customFormat="1">
      <c r="C262" s="7"/>
      <c r="D262" s="7"/>
      <c r="E262" s="7"/>
      <c r="F262" s="7"/>
      <c r="G262" s="9"/>
      <c r="I262" s="8"/>
    </row>
    <row r="263" spans="3:9" s="6" customFormat="1">
      <c r="C263" s="7"/>
      <c r="D263" s="7"/>
      <c r="E263" s="7"/>
      <c r="F263" s="7"/>
      <c r="G263" s="9"/>
      <c r="I263" s="8"/>
    </row>
    <row r="264" spans="3:9" s="6" customFormat="1">
      <c r="C264" s="7"/>
      <c r="D264" s="7"/>
      <c r="E264" s="7"/>
      <c r="F264" s="7"/>
      <c r="G264" s="9"/>
      <c r="I264" s="8"/>
    </row>
    <row r="265" spans="3:9" s="6" customFormat="1">
      <c r="C265" s="7"/>
      <c r="D265" s="7"/>
      <c r="E265" s="7"/>
      <c r="F265" s="7"/>
      <c r="G265" s="9"/>
      <c r="I265" s="8"/>
    </row>
    <row r="266" spans="3:9" s="6" customFormat="1">
      <c r="C266" s="7"/>
      <c r="D266" s="7"/>
      <c r="E266" s="7"/>
      <c r="F266" s="7"/>
      <c r="G266" s="9"/>
      <c r="I266" s="8"/>
    </row>
    <row r="267" spans="3:9" s="6" customFormat="1">
      <c r="C267" s="7"/>
      <c r="D267" s="7"/>
      <c r="E267" s="7"/>
      <c r="F267" s="7"/>
      <c r="G267" s="9"/>
      <c r="I267" s="8"/>
    </row>
    <row r="268" spans="3:9" s="6" customFormat="1">
      <c r="C268" s="7"/>
      <c r="D268" s="7"/>
      <c r="E268" s="7"/>
      <c r="F268" s="7"/>
      <c r="G268" s="9"/>
      <c r="I268" s="8"/>
    </row>
    <row r="269" spans="3:9" s="6" customFormat="1">
      <c r="C269" s="7"/>
      <c r="D269" s="7"/>
      <c r="E269" s="7"/>
      <c r="F269" s="7"/>
      <c r="G269" s="9"/>
      <c r="I269" s="8"/>
    </row>
    <row r="270" spans="3:9" s="6" customFormat="1">
      <c r="C270" s="7"/>
      <c r="D270" s="7"/>
      <c r="E270" s="7"/>
      <c r="F270" s="7"/>
      <c r="G270" s="9"/>
      <c r="I270" s="8"/>
    </row>
    <row r="271" spans="3:9" s="6" customFormat="1">
      <c r="C271" s="7"/>
      <c r="D271" s="7"/>
      <c r="E271" s="7"/>
      <c r="F271" s="7"/>
      <c r="G271" s="9"/>
      <c r="I271" s="8"/>
    </row>
    <row r="272" spans="3:9" s="6" customFormat="1">
      <c r="C272" s="7"/>
      <c r="D272" s="7"/>
      <c r="E272" s="7"/>
      <c r="F272" s="7"/>
      <c r="G272" s="9"/>
      <c r="I272" s="8"/>
    </row>
    <row r="273" spans="3:9" s="6" customFormat="1">
      <c r="C273" s="7"/>
      <c r="D273" s="7"/>
      <c r="E273" s="7"/>
      <c r="F273" s="7"/>
      <c r="G273" s="9"/>
      <c r="I273" s="8"/>
    </row>
    <row r="274" spans="3:9" s="6" customFormat="1">
      <c r="C274" s="7"/>
      <c r="D274" s="7"/>
      <c r="E274" s="7"/>
      <c r="F274" s="7"/>
      <c r="G274" s="9"/>
      <c r="I274" s="8"/>
    </row>
    <row r="275" spans="3:9" s="6" customFormat="1">
      <c r="C275" s="7"/>
      <c r="D275" s="7"/>
      <c r="E275" s="7"/>
      <c r="F275" s="7"/>
      <c r="G275" s="9"/>
      <c r="I275" s="8"/>
    </row>
    <row r="276" spans="3:9" s="6" customFormat="1">
      <c r="C276" s="7"/>
      <c r="D276" s="7"/>
      <c r="E276" s="7"/>
      <c r="F276" s="7"/>
      <c r="G276" s="9"/>
      <c r="I276" s="8"/>
    </row>
    <row r="277" spans="3:9" s="6" customFormat="1">
      <c r="C277" s="7"/>
      <c r="D277" s="7"/>
      <c r="E277" s="7"/>
      <c r="F277" s="7"/>
      <c r="G277" s="9"/>
      <c r="I277" s="8"/>
    </row>
    <row r="278" spans="3:9" s="6" customFormat="1">
      <c r="C278" s="7"/>
      <c r="D278" s="7"/>
      <c r="E278" s="7"/>
      <c r="F278" s="7"/>
      <c r="G278" s="9"/>
      <c r="I278" s="8"/>
    </row>
    <row r="279" spans="3:9" s="6" customFormat="1">
      <c r="C279" s="7"/>
      <c r="D279" s="7"/>
      <c r="E279" s="7"/>
      <c r="F279" s="7"/>
      <c r="G279" s="9"/>
      <c r="I279" s="8"/>
    </row>
    <row r="280" spans="3:9" s="6" customFormat="1">
      <c r="C280" s="7"/>
      <c r="D280" s="7"/>
      <c r="E280" s="7"/>
      <c r="F280" s="7"/>
      <c r="G280" s="9"/>
      <c r="I280" s="8"/>
    </row>
    <row r="281" spans="3:9" s="6" customFormat="1">
      <c r="C281" s="7"/>
      <c r="D281" s="7"/>
      <c r="E281" s="7"/>
      <c r="F281" s="7"/>
      <c r="G281" s="9"/>
      <c r="I281" s="8"/>
    </row>
    <row r="282" spans="3:9" s="6" customFormat="1">
      <c r="C282" s="7"/>
      <c r="D282" s="7"/>
      <c r="E282" s="7"/>
      <c r="F282" s="7"/>
      <c r="G282" s="9"/>
      <c r="I282" s="8"/>
    </row>
    <row r="283" spans="3:9" s="6" customFormat="1">
      <c r="C283" s="7"/>
      <c r="D283" s="7"/>
      <c r="E283" s="7"/>
      <c r="F283" s="7"/>
      <c r="G283" s="9"/>
      <c r="I283" s="8"/>
    </row>
    <row r="284" spans="3:9" s="6" customFormat="1">
      <c r="C284" s="7"/>
      <c r="D284" s="7"/>
      <c r="E284" s="7"/>
      <c r="F284" s="7"/>
      <c r="G284" s="9"/>
      <c r="I284" s="8"/>
    </row>
    <row r="285" spans="3:9" s="6" customFormat="1">
      <c r="C285" s="7"/>
      <c r="D285" s="7"/>
      <c r="E285" s="7"/>
      <c r="F285" s="7"/>
      <c r="G285" s="9"/>
      <c r="I285" s="8"/>
    </row>
    <row r="286" spans="3:9" s="6" customFormat="1">
      <c r="C286" s="7"/>
      <c r="D286" s="7"/>
      <c r="E286" s="7"/>
      <c r="F286" s="7"/>
      <c r="G286" s="9"/>
      <c r="I286" s="8"/>
    </row>
    <row r="287" spans="3:9" s="6" customFormat="1">
      <c r="C287" s="7"/>
      <c r="D287" s="7"/>
      <c r="E287" s="7"/>
      <c r="F287" s="7"/>
      <c r="G287" s="9"/>
      <c r="I287" s="8"/>
    </row>
    <row r="288" spans="3:9" s="6" customFormat="1">
      <c r="C288" s="7"/>
      <c r="D288" s="7"/>
      <c r="E288" s="7"/>
      <c r="F288" s="7"/>
      <c r="G288" s="9"/>
      <c r="I288" s="8"/>
    </row>
    <row r="289" spans="3:9" s="6" customFormat="1">
      <c r="C289" s="7"/>
      <c r="D289" s="7"/>
      <c r="E289" s="7"/>
      <c r="F289" s="7"/>
      <c r="G289" s="9"/>
      <c r="I289" s="8"/>
    </row>
    <row r="290" spans="3:9" s="6" customFormat="1">
      <c r="C290" s="7"/>
      <c r="D290" s="7"/>
      <c r="E290" s="7"/>
      <c r="F290" s="7"/>
      <c r="G290" s="9"/>
      <c r="I290" s="8"/>
    </row>
    <row r="291" spans="3:9" s="6" customFormat="1">
      <c r="C291" s="7"/>
      <c r="D291" s="7"/>
      <c r="E291" s="7"/>
      <c r="F291" s="7"/>
      <c r="G291" s="9"/>
      <c r="I291" s="8"/>
    </row>
    <row r="292" spans="3:9" s="6" customFormat="1">
      <c r="C292" s="7"/>
      <c r="D292" s="7"/>
      <c r="E292" s="7"/>
      <c r="F292" s="7"/>
      <c r="G292" s="9"/>
      <c r="I292" s="8"/>
    </row>
    <row r="293" spans="3:9" s="6" customFormat="1">
      <c r="C293" s="7"/>
      <c r="D293" s="7"/>
      <c r="E293" s="7"/>
      <c r="F293" s="7"/>
      <c r="G293" s="9"/>
      <c r="I293" s="8"/>
    </row>
    <row r="294" spans="3:9" s="6" customFormat="1">
      <c r="C294" s="7"/>
      <c r="D294" s="7"/>
      <c r="E294" s="7"/>
      <c r="F294" s="7"/>
      <c r="G294" s="9"/>
      <c r="I294" s="8"/>
    </row>
    <row r="295" spans="3:9" s="6" customFormat="1">
      <c r="C295" s="7"/>
      <c r="D295" s="7"/>
      <c r="E295" s="7"/>
      <c r="F295" s="7"/>
      <c r="G295" s="9"/>
      <c r="I295" s="8"/>
    </row>
    <row r="296" spans="3:9" s="6" customFormat="1">
      <c r="C296" s="7"/>
      <c r="D296" s="7"/>
      <c r="E296" s="7"/>
      <c r="F296" s="7"/>
      <c r="G296" s="9"/>
      <c r="I296" s="8"/>
    </row>
    <row r="297" spans="3:9" s="6" customFormat="1">
      <c r="C297" s="7"/>
      <c r="D297" s="7"/>
      <c r="E297" s="7"/>
      <c r="F297" s="7"/>
      <c r="G297" s="9"/>
      <c r="I297" s="8"/>
    </row>
    <row r="298" spans="3:9" s="6" customFormat="1">
      <c r="C298" s="7"/>
      <c r="D298" s="7"/>
      <c r="E298" s="7"/>
      <c r="F298" s="7"/>
      <c r="G298" s="9"/>
      <c r="I298" s="8"/>
    </row>
    <row r="299" spans="3:9" s="6" customFormat="1">
      <c r="C299" s="7"/>
      <c r="D299" s="7"/>
      <c r="E299" s="7"/>
      <c r="F299" s="7"/>
      <c r="G299" s="9"/>
      <c r="I299" s="8"/>
    </row>
    <row r="300" spans="3:9" s="6" customFormat="1">
      <c r="C300" s="7"/>
      <c r="D300" s="7"/>
      <c r="E300" s="7"/>
      <c r="F300" s="7"/>
      <c r="G300" s="9"/>
      <c r="I300" s="8"/>
    </row>
    <row r="301" spans="3:9" s="6" customFormat="1">
      <c r="C301" s="7"/>
      <c r="D301" s="7"/>
      <c r="E301" s="7"/>
      <c r="F301" s="7"/>
      <c r="G301" s="9"/>
      <c r="I301" s="8"/>
    </row>
    <row r="302" spans="3:9" s="6" customFormat="1">
      <c r="C302" s="7"/>
      <c r="D302" s="7"/>
      <c r="E302" s="7"/>
      <c r="F302" s="7"/>
      <c r="G302" s="9"/>
      <c r="I302" s="8"/>
    </row>
    <row r="303" spans="3:9" s="6" customFormat="1">
      <c r="C303" s="7"/>
      <c r="D303" s="7"/>
      <c r="E303" s="7"/>
      <c r="F303" s="7"/>
      <c r="G303" s="9"/>
      <c r="I303" s="8"/>
    </row>
  </sheetData>
  <mergeCells count="6">
    <mergeCell ref="F1:H1"/>
    <mergeCell ref="J1:L1"/>
    <mergeCell ref="F19:H19"/>
    <mergeCell ref="J19:L19"/>
    <mergeCell ref="F37:H37"/>
    <mergeCell ref="J37:L37"/>
  </mergeCells>
  <pageMargins left="0.70866141732283472" right="0.70866141732283472" top="0.74803149606299213" bottom="0.74803149606299213" header="0.31496062992125984" footer="0.31496062992125984"/>
  <pageSetup paperSize="9" scale="49" orientation="landscape" verticalDpi="0" r:id="rId1"/>
  <headerFooter>
    <oddHeader>&amp;A</oddHeader>
    <oddFooter>Pagina &amp;P van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F89FD-B6EF-4119-A945-1023DA885E81}">
  <sheetPr>
    <tabColor rgb="FFFFFF99"/>
    <pageSetUpPr fitToPage="1"/>
  </sheetPr>
  <dimension ref="A1:H24"/>
  <sheetViews>
    <sheetView showGridLines="0" workbookViewId="0">
      <selection activeCell="G23" sqref="G23"/>
    </sheetView>
  </sheetViews>
  <sheetFormatPr defaultRowHeight="11.25"/>
  <cols>
    <col min="1" max="1" width="39.5" customWidth="1"/>
    <col min="2" max="2" width="18.125" customWidth="1"/>
    <col min="3" max="3" width="22.875" customWidth="1"/>
    <col min="4" max="4" width="27.5" customWidth="1"/>
    <col min="5" max="5" width="16" customWidth="1"/>
    <col min="6" max="6" width="17.125" customWidth="1"/>
    <col min="7" max="7" width="11.625" customWidth="1"/>
  </cols>
  <sheetData>
    <row r="1" spans="1:8" s="3" customFormat="1" ht="20.25">
      <c r="A1" s="59" t="s">
        <v>125</v>
      </c>
      <c r="B1" s="60"/>
      <c r="C1" s="61"/>
      <c r="D1" s="61"/>
      <c r="E1" s="61"/>
      <c r="F1" s="62"/>
      <c r="G1" s="60"/>
      <c r="H1" s="19"/>
    </row>
    <row r="2" spans="1:8" s="3" customFormat="1" ht="38.25">
      <c r="A2" s="65" t="s">
        <v>101</v>
      </c>
      <c r="B2" s="65" t="s">
        <v>102</v>
      </c>
      <c r="C2" s="65" t="s">
        <v>103</v>
      </c>
      <c r="D2" s="65" t="s">
        <v>104</v>
      </c>
      <c r="E2" s="78" t="s">
        <v>105</v>
      </c>
      <c r="F2" s="65" t="s">
        <v>126</v>
      </c>
      <c r="G2" s="69" t="s">
        <v>107</v>
      </c>
    </row>
    <row r="3" spans="1:8" s="3" customFormat="1" ht="12.75">
      <c r="A3" s="70" t="s">
        <v>108</v>
      </c>
      <c r="B3" s="50"/>
      <c r="C3" s="50"/>
      <c r="D3" s="50"/>
      <c r="E3" s="77"/>
      <c r="F3" s="77"/>
      <c r="G3" s="4">
        <f t="shared" ref="G3:G10" si="0">E3*F3</f>
        <v>0</v>
      </c>
    </row>
    <row r="4" spans="1:8" s="3" customFormat="1" ht="12.75">
      <c r="A4" s="20"/>
      <c r="B4" s="50"/>
      <c r="C4" s="50"/>
      <c r="D4" s="50"/>
      <c r="E4" s="77"/>
      <c r="F4" s="77"/>
      <c r="G4" s="4">
        <f t="shared" si="0"/>
        <v>0</v>
      </c>
    </row>
    <row r="5" spans="1:8" s="3" customFormat="1" ht="12.75">
      <c r="A5" s="20"/>
      <c r="B5" s="50"/>
      <c r="C5" s="50"/>
      <c r="D5" s="50"/>
      <c r="E5" s="77"/>
      <c r="F5" s="77"/>
      <c r="G5" s="4">
        <f t="shared" si="0"/>
        <v>0</v>
      </c>
    </row>
    <row r="6" spans="1:8" s="3" customFormat="1" ht="12.75">
      <c r="A6" s="70" t="s">
        <v>109</v>
      </c>
      <c r="B6" s="50"/>
      <c r="C6" s="50"/>
      <c r="D6" s="50"/>
      <c r="E6" s="77"/>
      <c r="F6" s="77"/>
      <c r="G6" s="4">
        <f t="shared" si="0"/>
        <v>0</v>
      </c>
    </row>
    <row r="7" spans="1:8" s="3" customFormat="1" ht="12.75">
      <c r="A7" s="70"/>
      <c r="B7" s="50"/>
      <c r="C7" s="50"/>
      <c r="D7" s="50"/>
      <c r="E7" s="77"/>
      <c r="F7" s="77"/>
      <c r="G7" s="4">
        <f t="shared" si="0"/>
        <v>0</v>
      </c>
    </row>
    <row r="8" spans="1:8" s="3" customFormat="1" ht="12.75">
      <c r="A8" s="70" t="s">
        <v>110</v>
      </c>
      <c r="B8" s="50"/>
      <c r="C8" s="50"/>
      <c r="D8" s="50"/>
      <c r="E8" s="77"/>
      <c r="F8" s="77"/>
      <c r="G8" s="4">
        <f t="shared" si="0"/>
        <v>0</v>
      </c>
    </row>
    <row r="9" spans="1:8" s="3" customFormat="1" ht="12.75">
      <c r="A9" s="20"/>
      <c r="B9" s="50"/>
      <c r="C9" s="50"/>
      <c r="D9" s="50"/>
      <c r="E9" s="77"/>
      <c r="F9" s="77"/>
      <c r="G9" s="21">
        <f t="shared" si="0"/>
        <v>0</v>
      </c>
    </row>
    <row r="10" spans="1:8" s="3" customFormat="1" ht="12.75">
      <c r="A10" s="20"/>
      <c r="B10" s="50"/>
      <c r="C10" s="50"/>
      <c r="D10" s="50"/>
      <c r="E10" s="77"/>
      <c r="F10" s="77"/>
      <c r="G10" s="21">
        <f t="shared" si="0"/>
        <v>0</v>
      </c>
    </row>
    <row r="11" spans="1:8" s="20" customFormat="1" ht="12.75">
      <c r="A11" s="53" t="s">
        <v>127</v>
      </c>
      <c r="B11" s="54"/>
      <c r="C11" s="54"/>
      <c r="D11" s="54"/>
      <c r="E11" s="57"/>
      <c r="F11" s="91"/>
      <c r="G11" s="58">
        <f>SUM(G3:G10)</f>
        <v>0</v>
      </c>
    </row>
    <row r="12" spans="1:8" ht="12">
      <c r="A12" s="79"/>
    </row>
    <row r="13" spans="1:8" ht="12">
      <c r="A13" s="79"/>
    </row>
    <row r="14" spans="1:8" ht="20.25">
      <c r="A14" s="75" t="s">
        <v>128</v>
      </c>
      <c r="B14" s="60"/>
      <c r="C14" s="61"/>
      <c r="D14" s="61"/>
      <c r="E14" s="61"/>
      <c r="F14" s="62"/>
      <c r="G14" s="60"/>
    </row>
    <row r="15" spans="1:8" ht="38.25">
      <c r="A15" s="65" t="s">
        <v>101</v>
      </c>
      <c r="B15" s="65" t="s">
        <v>102</v>
      </c>
      <c r="C15" s="65" t="s">
        <v>103</v>
      </c>
      <c r="D15" s="65" t="s">
        <v>104</v>
      </c>
      <c r="E15" s="78" t="s">
        <v>105</v>
      </c>
      <c r="F15" s="65" t="s">
        <v>126</v>
      </c>
      <c r="G15" s="69" t="s">
        <v>107</v>
      </c>
    </row>
    <row r="16" spans="1:8" ht="12.75">
      <c r="A16" s="80" t="s">
        <v>108</v>
      </c>
      <c r="B16" s="50"/>
      <c r="C16" s="50"/>
      <c r="D16" s="50"/>
      <c r="E16" s="77"/>
      <c r="F16" s="77"/>
      <c r="G16" s="4">
        <f t="shared" ref="G16:G23" si="1">E16*F16</f>
        <v>0</v>
      </c>
    </row>
    <row r="17" spans="1:7" ht="12.75">
      <c r="A17" s="20"/>
      <c r="B17" s="50"/>
      <c r="C17" s="50"/>
      <c r="D17" s="50"/>
      <c r="E17" s="77"/>
      <c r="F17" s="77"/>
      <c r="G17" s="4">
        <f t="shared" si="1"/>
        <v>0</v>
      </c>
    </row>
    <row r="18" spans="1:7" ht="12.75">
      <c r="A18" s="20"/>
      <c r="B18" s="50"/>
      <c r="C18" s="50"/>
      <c r="D18" s="50"/>
      <c r="E18" s="77"/>
      <c r="F18" s="77"/>
      <c r="G18" s="4">
        <f t="shared" si="1"/>
        <v>0</v>
      </c>
    </row>
    <row r="19" spans="1:7" ht="12.75">
      <c r="A19" s="70" t="s">
        <v>109</v>
      </c>
      <c r="B19" s="50"/>
      <c r="C19" s="50"/>
      <c r="D19" s="50"/>
      <c r="E19" s="77"/>
      <c r="F19" s="77"/>
      <c r="G19" s="4">
        <f t="shared" si="1"/>
        <v>0</v>
      </c>
    </row>
    <row r="20" spans="1:7" ht="12.75">
      <c r="A20" s="70"/>
      <c r="B20" s="50"/>
      <c r="C20" s="50"/>
      <c r="D20" s="50"/>
      <c r="E20" s="77"/>
      <c r="F20" s="77"/>
      <c r="G20" s="4">
        <f t="shared" si="1"/>
        <v>0</v>
      </c>
    </row>
    <row r="21" spans="1:7" ht="12.75">
      <c r="A21" s="70" t="s">
        <v>110</v>
      </c>
      <c r="B21" s="50"/>
      <c r="C21" s="50"/>
      <c r="D21" s="50"/>
      <c r="E21" s="77"/>
      <c r="F21" s="77"/>
      <c r="G21" s="4">
        <f t="shared" si="1"/>
        <v>0</v>
      </c>
    </row>
    <row r="22" spans="1:7" ht="12.75">
      <c r="A22" s="20"/>
      <c r="B22" s="50"/>
      <c r="C22" s="50"/>
      <c r="D22" s="50"/>
      <c r="E22" s="77"/>
      <c r="F22" s="77"/>
      <c r="G22" s="21">
        <f t="shared" si="1"/>
        <v>0</v>
      </c>
    </row>
    <row r="23" spans="1:7" ht="12.75">
      <c r="A23" s="20"/>
      <c r="B23" s="50"/>
      <c r="C23" s="50"/>
      <c r="D23" s="50"/>
      <c r="E23" s="77"/>
      <c r="F23" s="77"/>
      <c r="G23" s="21">
        <f t="shared" si="1"/>
        <v>0</v>
      </c>
    </row>
    <row r="24" spans="1:7" ht="12.75">
      <c r="A24" s="53" t="s">
        <v>127</v>
      </c>
      <c r="B24" s="54"/>
      <c r="C24" s="54"/>
      <c r="D24" s="54"/>
      <c r="E24" s="57"/>
      <c r="F24" s="91"/>
      <c r="G24" s="58">
        <f>SUM(G16:G23)</f>
        <v>0</v>
      </c>
    </row>
  </sheetData>
  <pageMargins left="0.70866141732283472" right="0.70866141732283472" top="0.74803149606299213" bottom="0.74803149606299213" header="0.31496062992125984" footer="0.31496062992125984"/>
  <pageSetup paperSize="9" scale="80" orientation="landscape" horizontalDpi="4294967293" verticalDpi="0" r:id="rId1"/>
  <headerFooter>
    <oddHeader>&amp;A</oddHeader>
    <oddFooter>Pagina &amp;P van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16D37-CC30-49A2-B249-79FB5AEB73C7}">
  <sheetPr>
    <tabColor rgb="FFFFFF99"/>
    <pageSetUpPr fitToPage="1"/>
  </sheetPr>
  <dimension ref="A1:H15"/>
  <sheetViews>
    <sheetView workbookViewId="0">
      <selection activeCell="G14" sqref="G14"/>
    </sheetView>
  </sheetViews>
  <sheetFormatPr defaultColWidth="8.75" defaultRowHeight="12.75"/>
  <cols>
    <col min="1" max="1" width="18.125" style="1" customWidth="1"/>
    <col min="2" max="2" width="29.25" style="1" customWidth="1"/>
    <col min="3" max="3" width="16.75" style="1" customWidth="1"/>
    <col min="4" max="4" width="55" style="1" customWidth="1"/>
    <col min="5" max="5" width="14.75" style="1" customWidth="1"/>
    <col min="6" max="6" width="8.125" style="1" bestFit="1" customWidth="1"/>
    <col min="7" max="7" width="13.25" style="1" customWidth="1"/>
    <col min="8" max="8" width="15.875" style="1" customWidth="1"/>
    <col min="9" max="16384" width="8.75" style="1"/>
  </cols>
  <sheetData>
    <row r="1" spans="1:8" ht="20.25">
      <c r="A1" s="59" t="s">
        <v>129</v>
      </c>
      <c r="B1" s="59"/>
      <c r="C1" s="59"/>
      <c r="D1" s="59"/>
      <c r="E1" s="59"/>
      <c r="F1" s="59"/>
      <c r="G1" s="59"/>
      <c r="H1" s="17"/>
    </row>
    <row r="2" spans="1:8" ht="20.25">
      <c r="A2" s="241" t="s">
        <v>130</v>
      </c>
      <c r="B2" s="241"/>
      <c r="C2" s="241"/>
      <c r="D2" s="241"/>
      <c r="E2" s="244"/>
      <c r="F2" s="244"/>
      <c r="G2" s="244"/>
      <c r="H2" s="17"/>
    </row>
    <row r="3" spans="1:8" ht="16.5" customHeight="1">
      <c r="A3" s="241" t="s">
        <v>131</v>
      </c>
      <c r="B3" s="241"/>
      <c r="C3" s="241"/>
      <c r="D3" s="241"/>
      <c r="E3" s="245"/>
      <c r="F3" s="245"/>
      <c r="G3" s="245"/>
    </row>
    <row r="4" spans="1:8" s="16" customFormat="1" ht="25.5">
      <c r="A4" s="81" t="s">
        <v>101</v>
      </c>
      <c r="B4" s="81" t="s">
        <v>102</v>
      </c>
      <c r="C4" s="81" t="s">
        <v>103</v>
      </c>
      <c r="D4" s="81" t="s">
        <v>104</v>
      </c>
      <c r="E4" s="82" t="s">
        <v>105</v>
      </c>
      <c r="F4" s="83" t="s">
        <v>78</v>
      </c>
      <c r="G4" s="84" t="s">
        <v>107</v>
      </c>
    </row>
    <row r="5" spans="1:8" s="16" customFormat="1">
      <c r="A5" s="85" t="s">
        <v>132</v>
      </c>
      <c r="B5" s="86"/>
      <c r="C5" s="86"/>
      <c r="D5" s="86"/>
      <c r="E5" s="87"/>
      <c r="F5" s="87"/>
      <c r="G5" s="28">
        <f t="shared" ref="G5:G14" si="0">E5*F5*-1</f>
        <v>0</v>
      </c>
    </row>
    <row r="6" spans="1:8" s="16" customFormat="1">
      <c r="A6" s="18"/>
      <c r="B6" s="86"/>
      <c r="C6" s="86"/>
      <c r="D6" s="86"/>
      <c r="E6" s="87"/>
      <c r="F6" s="87"/>
      <c r="G6" s="28">
        <f t="shared" si="0"/>
        <v>0</v>
      </c>
    </row>
    <row r="7" spans="1:8" s="16" customFormat="1">
      <c r="A7" s="18"/>
      <c r="B7" s="86"/>
      <c r="C7" s="86"/>
      <c r="D7" s="86"/>
      <c r="E7" s="87"/>
      <c r="F7" s="87"/>
      <c r="G7" s="28">
        <f t="shared" si="0"/>
        <v>0</v>
      </c>
    </row>
    <row r="8" spans="1:8" s="16" customFormat="1">
      <c r="A8" s="18"/>
      <c r="B8" s="86"/>
      <c r="C8" s="86"/>
      <c r="D8" s="86"/>
      <c r="E8" s="87"/>
      <c r="F8" s="87"/>
      <c r="G8" s="28">
        <f t="shared" si="0"/>
        <v>0</v>
      </c>
    </row>
    <row r="9" spans="1:8" s="16" customFormat="1">
      <c r="A9" s="18"/>
      <c r="B9" s="86"/>
      <c r="C9" s="86"/>
      <c r="D9" s="86"/>
      <c r="E9" s="87"/>
      <c r="F9" s="87"/>
      <c r="G9" s="28">
        <f t="shared" si="0"/>
        <v>0</v>
      </c>
    </row>
    <row r="10" spans="1:8" s="16" customFormat="1">
      <c r="A10" s="18"/>
      <c r="B10" s="86"/>
      <c r="C10" s="86"/>
      <c r="D10" s="86"/>
      <c r="E10" s="87"/>
      <c r="F10" s="87"/>
      <c r="G10" s="28">
        <f t="shared" si="0"/>
        <v>0</v>
      </c>
    </row>
    <row r="11" spans="1:8" s="16" customFormat="1">
      <c r="A11" s="18"/>
      <c r="B11" s="86"/>
      <c r="C11" s="86"/>
      <c r="D11" s="86"/>
      <c r="E11" s="87"/>
      <c r="F11" s="87"/>
      <c r="G11" s="28">
        <f t="shared" si="0"/>
        <v>0</v>
      </c>
    </row>
    <row r="12" spans="1:8" s="16" customFormat="1">
      <c r="A12" s="18"/>
      <c r="B12" s="86"/>
      <c r="C12" s="86"/>
      <c r="D12" s="86"/>
      <c r="E12" s="87"/>
      <c r="F12" s="87"/>
      <c r="G12" s="28">
        <f t="shared" si="0"/>
        <v>0</v>
      </c>
    </row>
    <row r="13" spans="1:8" s="16" customFormat="1">
      <c r="A13" s="18"/>
      <c r="B13" s="86"/>
      <c r="C13" s="86"/>
      <c r="D13" s="86"/>
      <c r="E13" s="87"/>
      <c r="F13" s="87"/>
      <c r="G13" s="28">
        <f t="shared" si="0"/>
        <v>0</v>
      </c>
    </row>
    <row r="14" spans="1:8" s="16" customFormat="1">
      <c r="A14" s="18"/>
      <c r="B14" s="86"/>
      <c r="C14" s="86"/>
      <c r="D14" s="86"/>
      <c r="E14" s="87"/>
      <c r="F14" s="87"/>
      <c r="G14" s="28">
        <f t="shared" si="0"/>
        <v>0</v>
      </c>
    </row>
    <row r="15" spans="1:8" s="16" customFormat="1">
      <c r="A15" s="242" t="s">
        <v>133</v>
      </c>
      <c r="B15" s="242"/>
      <c r="C15" s="242"/>
      <c r="D15" s="242"/>
      <c r="E15" s="242"/>
      <c r="F15" s="243"/>
      <c r="G15" s="92">
        <f>SUM(G5:G14)</f>
        <v>0</v>
      </c>
    </row>
  </sheetData>
  <mergeCells count="4">
    <mergeCell ref="A2:D2"/>
    <mergeCell ref="A3:D3"/>
    <mergeCell ref="A15:F15"/>
    <mergeCell ref="E2:G3"/>
  </mergeCells>
  <printOptions headings="1"/>
  <pageMargins left="0.70866141732283472" right="0.70866141732283472" top="0.74803149606299213" bottom="0.74803149606299213" header="0.31496062992125984" footer="0.31496062992125984"/>
  <pageSetup paperSize="9" scale="80" orientation="landscape" horizontalDpi="4294967293" verticalDpi="0" r:id="rId1"/>
  <headerFooter>
    <oddHeader>&amp;A</oddHeader>
    <oddFooter>Pagina &amp;P van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8DF84-1032-48DE-8FE6-F10EEDDF460C}">
  <sheetPr>
    <tabColor rgb="FFFFFF99"/>
    <pageSetUpPr fitToPage="1"/>
  </sheetPr>
  <dimension ref="A1:G27"/>
  <sheetViews>
    <sheetView showGridLines="0" workbookViewId="0">
      <selection activeCell="B3" sqref="B3"/>
    </sheetView>
  </sheetViews>
  <sheetFormatPr defaultRowHeight="11.25"/>
  <cols>
    <col min="1" max="1" width="51.25" bestFit="1" customWidth="1"/>
    <col min="2" max="2" width="38.625" customWidth="1"/>
    <col min="3" max="3" width="22.875" customWidth="1"/>
    <col min="4" max="4" width="27.5" customWidth="1"/>
    <col min="5" max="5" width="16" customWidth="1"/>
    <col min="6" max="6" width="17.125" customWidth="1"/>
    <col min="7" max="7" width="11.625" customWidth="1"/>
  </cols>
  <sheetData>
    <row r="1" spans="1:7" ht="20.25">
      <c r="A1" s="59" t="s">
        <v>134</v>
      </c>
      <c r="B1" s="60"/>
      <c r="C1" s="61"/>
      <c r="D1" s="61"/>
      <c r="E1" s="61"/>
      <c r="F1" s="62"/>
      <c r="G1" s="60"/>
    </row>
    <row r="2" spans="1:7" ht="38.25">
      <c r="A2" s="65" t="s">
        <v>101</v>
      </c>
      <c r="B2" s="65" t="s">
        <v>102</v>
      </c>
      <c r="C2" s="65" t="s">
        <v>103</v>
      </c>
      <c r="D2" s="65" t="s">
        <v>104</v>
      </c>
      <c r="E2" s="78" t="s">
        <v>105</v>
      </c>
      <c r="F2" s="65" t="s">
        <v>106</v>
      </c>
      <c r="G2" s="69" t="s">
        <v>107</v>
      </c>
    </row>
    <row r="3" spans="1:7" ht="12.75">
      <c r="A3" s="70" t="s">
        <v>108</v>
      </c>
      <c r="B3" s="50"/>
      <c r="C3" s="50"/>
      <c r="D3" s="50"/>
      <c r="E3" s="77"/>
      <c r="F3" s="77"/>
      <c r="G3" s="4">
        <f t="shared" ref="G3:G10" si="0">E3*F3</f>
        <v>0</v>
      </c>
    </row>
    <row r="4" spans="1:7" ht="12.75">
      <c r="A4" s="20"/>
      <c r="B4" s="50"/>
      <c r="C4" s="50"/>
      <c r="D4" s="50"/>
      <c r="E4" s="77"/>
      <c r="F4" s="77"/>
      <c r="G4" s="4">
        <f t="shared" si="0"/>
        <v>0</v>
      </c>
    </row>
    <row r="5" spans="1:7" ht="12.75">
      <c r="A5" s="20"/>
      <c r="B5" s="50"/>
      <c r="C5" s="50"/>
      <c r="D5" s="50"/>
      <c r="E5" s="77"/>
      <c r="F5" s="77"/>
      <c r="G5" s="4">
        <f t="shared" si="0"/>
        <v>0</v>
      </c>
    </row>
    <row r="6" spans="1:7" ht="12.75">
      <c r="A6" s="70" t="s">
        <v>109</v>
      </c>
      <c r="B6" s="50"/>
      <c r="C6" s="50"/>
      <c r="D6" s="50"/>
      <c r="E6" s="77"/>
      <c r="F6" s="77"/>
      <c r="G6" s="4">
        <f t="shared" si="0"/>
        <v>0</v>
      </c>
    </row>
    <row r="7" spans="1:7" ht="12.75">
      <c r="A7" s="70"/>
      <c r="B7" s="50"/>
      <c r="C7" s="50"/>
      <c r="D7" s="50"/>
      <c r="E7" s="77"/>
      <c r="F7" s="77"/>
      <c r="G7" s="4">
        <f t="shared" si="0"/>
        <v>0</v>
      </c>
    </row>
    <row r="8" spans="1:7" ht="12.75">
      <c r="A8" s="70" t="s">
        <v>110</v>
      </c>
      <c r="B8" s="50"/>
      <c r="C8" s="50"/>
      <c r="D8" s="50"/>
      <c r="E8" s="77"/>
      <c r="F8" s="77"/>
      <c r="G8" s="4">
        <f t="shared" si="0"/>
        <v>0</v>
      </c>
    </row>
    <row r="9" spans="1:7" ht="12.75">
      <c r="A9" s="20"/>
      <c r="B9" s="50"/>
      <c r="C9" s="50"/>
      <c r="D9" s="50"/>
      <c r="E9" s="77"/>
      <c r="F9" s="77"/>
      <c r="G9" s="21">
        <f t="shared" si="0"/>
        <v>0</v>
      </c>
    </row>
    <row r="10" spans="1:7" ht="12.75">
      <c r="A10" s="20"/>
      <c r="B10" s="50"/>
      <c r="C10" s="50"/>
      <c r="D10" s="50"/>
      <c r="E10" s="77"/>
      <c r="F10" s="77"/>
      <c r="G10" s="21">
        <f t="shared" si="0"/>
        <v>0</v>
      </c>
    </row>
    <row r="11" spans="1:7" ht="12.75">
      <c r="A11" s="53" t="s">
        <v>127</v>
      </c>
      <c r="B11" s="54"/>
      <c r="C11" s="54"/>
      <c r="D11" s="54"/>
      <c r="E11" s="57"/>
      <c r="F11" s="91"/>
      <c r="G11" s="58">
        <f>SUM(G3:G10)</f>
        <v>0</v>
      </c>
    </row>
    <row r="14" spans="1:7" ht="20.25">
      <c r="A14" s="133" t="s">
        <v>135</v>
      </c>
      <c r="B14" s="134"/>
      <c r="C14" s="135"/>
      <c r="D14" s="136"/>
    </row>
    <row r="15" spans="1:7" ht="70.5" customHeight="1">
      <c r="A15" s="246" t="s">
        <v>136</v>
      </c>
      <c r="B15" s="247"/>
      <c r="C15" s="247"/>
      <c r="D15" s="137"/>
    </row>
    <row r="16" spans="1:7" ht="25.5">
      <c r="A16" s="145"/>
      <c r="B16" s="141" t="s">
        <v>137</v>
      </c>
      <c r="C16" s="166" t="s">
        <v>138</v>
      </c>
      <c r="D16" s="167" t="s">
        <v>139</v>
      </c>
    </row>
    <row r="17" spans="1:4" ht="25.5">
      <c r="A17" s="194" t="s">
        <v>140</v>
      </c>
      <c r="B17" s="86"/>
      <c r="C17" s="179"/>
      <c r="D17" s="180"/>
    </row>
    <row r="18" spans="1:4" ht="12.75">
      <c r="A18" s="138"/>
      <c r="B18" s="93"/>
      <c r="C18" s="181"/>
      <c r="D18" s="182"/>
    </row>
    <row r="19" spans="1:4" ht="12.75">
      <c r="A19" s="138"/>
      <c r="B19" s="93"/>
      <c r="C19" s="181"/>
      <c r="D19" s="182"/>
    </row>
    <row r="20" spans="1:4" ht="12.75">
      <c r="A20" s="147"/>
      <c r="B20" s="148"/>
      <c r="C20" s="183"/>
      <c r="D20" s="184"/>
    </row>
    <row r="21" spans="1:4" ht="12.75">
      <c r="A21" s="153" t="s">
        <v>141</v>
      </c>
      <c r="B21" s="149"/>
      <c r="C21" s="150">
        <f>SUM(C17:C20)</f>
        <v>0</v>
      </c>
      <c r="D21" s="154">
        <f>SUM(D17:D20)</f>
        <v>0</v>
      </c>
    </row>
    <row r="22" spans="1:4" ht="12.75">
      <c r="A22" s="155" t="s">
        <v>142</v>
      </c>
      <c r="B22" s="151"/>
      <c r="C22" s="185"/>
      <c r="D22" s="186"/>
    </row>
    <row r="23" spans="1:4" ht="12.75">
      <c r="A23" s="155"/>
      <c r="B23" s="151"/>
      <c r="C23" s="185"/>
      <c r="D23" s="186"/>
    </row>
    <row r="24" spans="1:4" ht="12.75">
      <c r="A24" s="155"/>
      <c r="B24" s="151"/>
      <c r="C24" s="185"/>
      <c r="D24" s="186"/>
    </row>
    <row r="25" spans="1:4" ht="12.75">
      <c r="A25" s="155"/>
      <c r="B25" s="151"/>
      <c r="C25" s="185"/>
      <c r="D25" s="186"/>
    </row>
    <row r="26" spans="1:4" ht="12.75">
      <c r="A26" s="157"/>
      <c r="B26" s="151"/>
      <c r="C26" s="185"/>
      <c r="D26" s="186"/>
    </row>
    <row r="27" spans="1:4" ht="12.75">
      <c r="A27" s="158" t="s">
        <v>143</v>
      </c>
      <c r="B27" s="159"/>
      <c r="C27" s="160">
        <f>SUM(C22:C26)</f>
        <v>0</v>
      </c>
      <c r="D27" s="161">
        <f>SUM(D22:D26)</f>
        <v>0</v>
      </c>
    </row>
  </sheetData>
  <mergeCells count="1">
    <mergeCell ref="A15:C15"/>
  </mergeCells>
  <pageMargins left="0.70866141732283472" right="0.70866141732283472" top="0.74803149606299213" bottom="0.74803149606299213" header="0.31496062992125984" footer="0.31496062992125984"/>
  <pageSetup paperSize="9" scale="69" orientation="landscape" horizontalDpi="4294967293" verticalDpi="300" r:id="rId1"/>
  <headerFooter>
    <oddHeader>&amp;A</oddHeader>
    <oddFooter>Pagina &amp;P van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715EE-C750-4E69-A4DE-6D9E6A3F9EBC}">
  <sheetPr>
    <tabColor rgb="FFFFFF99"/>
    <pageSetUpPr fitToPage="1"/>
  </sheetPr>
  <dimension ref="A1:D16"/>
  <sheetViews>
    <sheetView workbookViewId="0">
      <selection activeCell="A7" sqref="A7"/>
    </sheetView>
  </sheetViews>
  <sheetFormatPr defaultColWidth="8.75" defaultRowHeight="12"/>
  <cols>
    <col min="1" max="1" width="48" style="15" customWidth="1"/>
    <col min="2" max="2" width="55.875" style="15" bestFit="1" customWidth="1"/>
    <col min="3" max="4" width="18.875" style="15" customWidth="1"/>
    <col min="5" max="16384" width="8.75" style="15"/>
  </cols>
  <sheetData>
    <row r="1" spans="1:4" ht="21">
      <c r="A1" s="162" t="s">
        <v>144</v>
      </c>
      <c r="B1" s="163"/>
      <c r="C1" s="164"/>
      <c r="D1" s="165"/>
    </row>
    <row r="2" spans="1:4" ht="21" customHeight="1">
      <c r="A2" s="246" t="s">
        <v>145</v>
      </c>
      <c r="B2" s="247"/>
      <c r="C2" s="247"/>
      <c r="D2" s="250"/>
    </row>
    <row r="3" spans="1:4" ht="21" customHeight="1">
      <c r="A3" s="248"/>
      <c r="B3" s="249"/>
      <c r="C3" s="249"/>
      <c r="D3" s="251"/>
    </row>
    <row r="4" spans="1:4" ht="22.5" customHeight="1">
      <c r="A4" s="248"/>
      <c r="B4" s="249"/>
      <c r="C4" s="249"/>
      <c r="D4" s="251"/>
    </row>
    <row r="5" spans="1:4" ht="38.25">
      <c r="A5" s="145"/>
      <c r="B5" s="141" t="s">
        <v>137</v>
      </c>
      <c r="C5" s="142" t="s">
        <v>146</v>
      </c>
      <c r="D5" s="146" t="s">
        <v>147</v>
      </c>
    </row>
    <row r="6" spans="1:4" ht="12.75">
      <c r="A6" s="138" t="s">
        <v>148</v>
      </c>
      <c r="B6" s="86"/>
      <c r="C6" s="143"/>
      <c r="D6" s="144"/>
    </row>
    <row r="7" spans="1:4" ht="12.75">
      <c r="A7" s="138"/>
      <c r="B7" s="93"/>
      <c r="C7" s="94"/>
      <c r="D7" s="139"/>
    </row>
    <row r="8" spans="1:4" ht="12.75">
      <c r="A8" s="138"/>
      <c r="B8" s="93"/>
      <c r="C8" s="94"/>
      <c r="D8" s="139"/>
    </row>
    <row r="9" spans="1:4" ht="12.75">
      <c r="A9" s="140"/>
      <c r="B9" s="93"/>
      <c r="C9" s="94"/>
      <c r="D9" s="139"/>
    </row>
    <row r="10" spans="1:4" ht="12.75">
      <c r="A10" s="153" t="s">
        <v>141</v>
      </c>
      <c r="B10" s="149"/>
      <c r="C10" s="150">
        <f>SUM(C6:C9)</f>
        <v>0</v>
      </c>
      <c r="D10" s="154">
        <f>SUM(D6:D9)</f>
        <v>0</v>
      </c>
    </row>
    <row r="11" spans="1:4" ht="12.75">
      <c r="A11" s="155" t="s">
        <v>142</v>
      </c>
      <c r="B11" s="151"/>
      <c r="C11" s="152"/>
      <c r="D11" s="156"/>
    </row>
    <row r="12" spans="1:4" ht="12.75">
      <c r="A12" s="155"/>
      <c r="B12" s="151"/>
      <c r="C12" s="152"/>
      <c r="D12" s="156"/>
    </row>
    <row r="13" spans="1:4" ht="12.75">
      <c r="A13" s="155"/>
      <c r="B13" s="151"/>
      <c r="C13" s="152"/>
      <c r="D13" s="156"/>
    </row>
    <row r="14" spans="1:4" ht="12.75">
      <c r="A14" s="155"/>
      <c r="B14" s="151"/>
      <c r="C14" s="152"/>
      <c r="D14" s="156"/>
    </row>
    <row r="15" spans="1:4" ht="12.75">
      <c r="A15" s="157"/>
      <c r="B15" s="151"/>
      <c r="C15" s="152"/>
      <c r="D15" s="156"/>
    </row>
    <row r="16" spans="1:4" ht="12.75">
      <c r="A16" s="158" t="s">
        <v>143</v>
      </c>
      <c r="B16" s="159"/>
      <c r="C16" s="160">
        <f>SUM(C11:C15)</f>
        <v>0</v>
      </c>
      <c r="D16" s="161">
        <f>SUM(D11:D15)</f>
        <v>0</v>
      </c>
    </row>
  </sheetData>
  <mergeCells count="2">
    <mergeCell ref="A2:C4"/>
    <mergeCell ref="D2:D4"/>
  </mergeCells>
  <pageMargins left="0.70866141732283472" right="0.70866141732283472" top="0.74803149606299213" bottom="0.74803149606299213" header="0.31496062992125984" footer="0.31496062992125984"/>
  <pageSetup paperSize="9" scale="90" orientation="landscape" horizontalDpi="4294967293" verticalDpi="0" r:id="rId1"/>
  <headerFooter>
    <oddHeader>&amp;A</oddHead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_PU" ma:contentTypeID="0x0101003E9A2B830A3CB44DBCE3112387D3A13600420E2C1E0569D74DB1803177C599711F" ma:contentTypeVersion="35" ma:contentTypeDescription="Een nieuw document maken." ma:contentTypeScope="" ma:versionID="180f6813485a10af4bf5de79eec8755b">
  <xsd:schema xmlns:xsd="http://www.w3.org/2001/XMLSchema" xmlns:xs="http://www.w3.org/2001/XMLSchema" xmlns:p="http://schemas.microsoft.com/office/2006/metadata/properties" xmlns:ns2="59ec59fd-b150-43f6-8864-78164760d1c9" xmlns:ns3="71a72728-fb44-4036-b645-2459814b40b3" xmlns:ns4="fa468d3d-bf59-4030-8bb0-350b6c786af0" xmlns:ns5="3a2d4642-b1a9-4f9a-947d-aaac82c6ed7c" xmlns:ns6="ac2cbead-4b22-4986-8843-fb6706e66a88" targetNamespace="http://schemas.microsoft.com/office/2006/metadata/properties" ma:root="true" ma:fieldsID="74379a3ec88a56ce761077a666569bc6" ns2:_="" ns3:_="" ns4:_="" ns5:_="" ns6:_="">
    <xsd:import namespace="59ec59fd-b150-43f6-8864-78164760d1c9"/>
    <xsd:import namespace="71a72728-fb44-4036-b645-2459814b40b3"/>
    <xsd:import namespace="fa468d3d-bf59-4030-8bb0-350b6c786af0"/>
    <xsd:import namespace="3a2d4642-b1a9-4f9a-947d-aaac82c6ed7c"/>
    <xsd:import namespace="ac2cbead-4b22-4986-8843-fb6706e66a88"/>
    <xsd:element name="properties">
      <xsd:complexType>
        <xsd:sequence>
          <xsd:element name="documentManagement">
            <xsd:complexType>
              <xsd:all>
                <xsd:element ref="ns3:PUWerkingsgebiedDocument" minOccurs="0"/>
                <xsd:element ref="ns3:PUCopyrightRechten" minOccurs="0"/>
                <xsd:element ref="ns3:PUOmschrijvingVoorwaardenCopyright" minOccurs="0"/>
                <xsd:element ref="ns3:PUBegindatumCopyright" minOccurs="0"/>
                <xsd:element ref="ns3:PUEinddatumCopyright" minOccurs="0"/>
                <xsd:element ref="ns3:PUBegindatumdossier" minOccurs="0"/>
                <xsd:element ref="ns3:PUEinddatumdossier" minOccurs="0"/>
                <xsd:element ref="ns3:PUSelectiecategorie" minOccurs="0"/>
                <xsd:element ref="ns3:PUDossiernaam" minOccurs="0"/>
                <xsd:element ref="ns2:_dlc_DocId" minOccurs="0"/>
                <xsd:element ref="ns4:bee6bab28bc347dea223a27ae484b55c" minOccurs="0"/>
                <xsd:element ref="ns2:_dlc_DocIdUrl" minOccurs="0"/>
                <xsd:element ref="ns4:e28028357a134c8cba3ce1e424d81274" minOccurs="0"/>
                <xsd:element ref="ns2:_dlc_DocIdPersistId" minOccurs="0"/>
                <xsd:element ref="ns4:d6579817e59147ae85edfd3136814cae" minOccurs="0"/>
                <xsd:element ref="ns4:c69891f5b6724842a1992b729e890d0f" minOccurs="0"/>
                <xsd:element ref="ns4:dc87032591014caf9b8c241199203258" minOccurs="0"/>
                <xsd:element ref="ns2:TaxCatchAll" minOccurs="0"/>
                <xsd:element ref="ns4:nbfcb91ce6ed4c72a590e661d33753dd" minOccurs="0"/>
                <xsd:element ref="ns2:TaxCatchAllLabel" minOccurs="0"/>
                <xsd:element ref="ns4:ecddcceb7a3944bcb5df119ed71fb281" minOccurs="0"/>
                <xsd:element ref="ns4:n35da69e1c1047dea46f4e43c827e5fd" minOccurs="0"/>
                <xsd:element ref="ns4:d48145a825f34c759bf35e0f0f98a24d" minOccurs="0"/>
                <xsd:element ref="ns4:kb23fa795b9743b8adae1149359e24fa" minOccurs="0"/>
                <xsd:element ref="ns4:cb2b531b78c348c8977f55608358c411" minOccurs="0"/>
                <xsd:element ref="ns5:PUDocumenttype" minOccurs="0"/>
                <xsd:element ref="ns5:PUDocumentumRegistratienummer" minOccurs="0"/>
                <xsd:element ref="ns5:PUOrigineleMakerDocumentum" minOccurs="0"/>
                <xsd:element ref="ns5:PUCorsaDocumentcode" minOccurs="0"/>
                <xsd:element ref="ns6:MediaServiceMetadata" minOccurs="0"/>
                <xsd:element ref="ns6:MediaServiceFastMetadata" minOccurs="0"/>
                <xsd:element ref="ns6: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ec59fd-b150-43f6-8864-78164760d1c9" elementFormDefault="qualified">
    <xsd:import namespace="http://schemas.microsoft.com/office/2006/documentManagement/types"/>
    <xsd:import namespace="http://schemas.microsoft.com/office/infopath/2007/PartnerControls"/>
    <xsd:element name="_dlc_DocId" ma:index="21"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TaxCatchAll" ma:index="29" nillable="true" ma:displayName="Taxonomy Catch All Column" ma:hidden="true" ma:list="{580192ee-9d32-4aa9-9727-d2528344b32f}" ma:internalName="TaxCatchAll" ma:showField="CatchAllData" ma:web="59ec59fd-b150-43f6-8864-78164760d1c9">
      <xsd:complexType>
        <xsd:complexContent>
          <xsd:extension base="dms:MultiChoiceLookup">
            <xsd:sequence>
              <xsd:element name="Value" type="dms:Lookup" maxOccurs="unbounded" minOccurs="0" nillable="true"/>
            </xsd:sequence>
          </xsd:extension>
        </xsd:complexContent>
      </xsd:complexType>
    </xsd:element>
    <xsd:element name="TaxCatchAllLabel" ma:index="31" nillable="true" ma:displayName="Taxonomy Catch All Column1" ma:hidden="true" ma:list="{580192ee-9d32-4aa9-9727-d2528344b32f}" ma:internalName="TaxCatchAllLabel" ma:readOnly="true" ma:showField="CatchAllDataLabel" ma:web="59ec59fd-b150-43f6-8864-78164760d1c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1a72728-fb44-4036-b645-2459814b40b3"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xsd:simpleType>
        <xsd:restriction base="dms:Boolean"/>
      </xsd:simpleType>
    </xsd:element>
    <xsd:element name="PUOmschrijvingVoorwaardenCopyright" ma:index="5" nillable="true" ma:displayName="Omschrijving voorwaarden copyright" ma:internalName="PUOmschrijvingVoorwaardenCopyright">
      <xsd:simpleType>
        <xsd:restriction base="dms:Note">
          <xsd:maxLength value="255"/>
        </xsd:restriction>
      </xsd:simpleType>
    </xsd:element>
    <xsd:element name="PUBegindatumCopyright" ma:index="6" nillable="true" ma:displayName="Begindatum copyright" ma:format="DateOnly" ma:internalName="PUBegindatumCopyright">
      <xsd:simpleType>
        <xsd:restriction base="dms:DateTime"/>
      </xsd:simpleType>
    </xsd:element>
    <xsd:element name="PUEinddatumCopyright" ma:index="7" nillable="true" ma:displayName="Einddatum copyright" ma:format="DateOnly" ma:internalName="PUEinddatumCopyright">
      <xsd:simpleType>
        <xsd:restriction base="dms:DateTime"/>
      </xsd:simpleType>
    </xsd:element>
    <xsd:element name="PUBegindatumdossier" ma:index="14" nillable="true" ma:displayName="Begindatumdossier" ma:default="[today]"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37" ma:hidden="true" ma:internalName="PUSelectiecategorie">
      <xsd:simpleType>
        <xsd:restriction base="dms:Text">
          <xsd:maxLength value="255"/>
        </xsd:restriction>
      </xsd:simpleType>
    </xsd:element>
    <xsd:element name="PUDossiernaam" ma:index="19" nillable="true" ma:displayName="Dossiernaam" ma:default="AV Aanbesteding" ma:hidden="true" ma:internalName="PUDossiernaam">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468d3d-bf59-4030-8bb0-350b6c786af0" elementFormDefault="qualified">
    <xsd:import namespace="http://schemas.microsoft.com/office/2006/documentManagement/types"/>
    <xsd:import namespace="http://schemas.microsoft.com/office/infopath/2007/PartnerControls"/>
    <xsd:element name="bee6bab28bc347dea223a27ae484b55c" ma:index="22" nillable="true" ma:taxonomy="true" ma:internalName="bee6bab28bc347dea223a27ae484b55c" ma:taxonomyFieldName="PUEindverantwoordelijkeProceseigenaar" ma:displayName="Eindverantwoordelijke proceseigenaar" ma:default="9;#BDV - Concernmanager Bedrijfsvoering|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e28028357a134c8cba3ce1e424d81274" ma:index="24" nillable="true" ma:taxonomy="true" ma:internalName="e28028357a134c8cba3ce1e424d81274" ma:taxonomyFieldName="PUThema" ma:displayName="Thema" ma:default="2;#Facilitaire zaken|4cf96b00-c1c8-4d0d-b813-3f284655a5dd"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d6579817e59147ae85edfd3136814cae" ma:index="26" nillable="true" ma:taxonomy="true" ma:internalName="d6579817e59147ae85edfd3136814cae" ma:taxonomyFieldName="PUWerkproces" ma:displayName="Werkproces" ma:default="8;#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fieldId="{c69891f5-b672-4842-a199-2b729e890d0f}" ma:taxonomyMulti="true" ma:sspId="d6e20898-9fd2-4753-9924-3f7380c5943a" ma:termSetId="00000000-0000-0000-0000-000000000000"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default="1;#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nbfcb91ce6ed4c72a590e661d33753dd" ma:index="30" nillable="true" ma:taxonomy="true" ma:internalName="nbfcb91ce6ed4c72a590e661d33753dd" ma:taxonomyFieldName="PUWBSTax" ma:displayName="WBS" ma:default="10;#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ecddcceb7a3944bcb5df119ed71fb281" ma:index="34" nillable="true" ma:taxonomy="true" ma:internalName="ecddcceb7a3944bcb5df119ed71fb281" ma:taxonomyFieldName="PUWaardering" ma:displayName="Waardering"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default="3;#20 jaar|8f73d7bd-6595-4bc6-aba4-4049f8f7bea1"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d48145a825f34c759bf35e0f0f98a24d" ma:index="40" nillable="true" ma:taxonomy="true" ma:internalName="d48145a825f34c759bf35e0f0f98a24d" ma:taxonomyFieldName="PUWerkingsgebiedDossier" ma:displayName="Werkingsgebied dossier" ma:default="4;#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kb23fa795b9743b8adae1149359e24fa" ma:index="41" nillable="true" ma:taxonomy="true" ma:internalName="kb23fa795b9743b8adae1149359e24fa" ma:taxonomyFieldName="PUProceseigenaar" ma:displayName="Proceseigenaar" ma:default="7;#TL BDV-FAC, Teamleider Facilitair|5af0d0c6-e8af-4270-9a1b-cf598c540608"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cb2b531b78c348c8977f55608358c411" ma:index="42" nillable="true" ma:taxonomy="true" ma:internalName="cb2b531b78c348c8977f55608358c411" ma:taxonomyFieldName="PUDomein" ma:displayName="Domein" ma:default="6;#Bedrijfsvoering (BDV)|302cfe91-8e34-4ae4-a64b-d2f9b2c8ff26" ma:fieldId="{cb2b531b-78c3-48c8-977f-55608358c411}" ma:sspId="d6e20898-9fd2-4753-9924-3f7380c5943a" ma:termSetId="e2b90dce-b912-40b0-87b6-d0f563044901"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Documenttype" ma:index="44" nillable="true" ma:displayName="Documenttype" ma:hidden="true" ma:internalName="PUDocumenttype" ma:readOnly="false">
      <xsd:simpleType>
        <xsd:restriction base="dms:Text">
          <xsd:maxLength value="255"/>
        </xsd:restriction>
      </xsd:simpleType>
    </xsd:element>
    <xsd:element name="PUDocumentumRegistratienummer" ma:index="45" nillable="true" ma:displayName="Documentum Registratienummer" ma:hidden="true" ma:internalName="PUDocumentumRegistratienummer" ma:readOnly="false">
      <xsd:simpleType>
        <xsd:restriction base="dms:Text">
          <xsd:maxLength value="255"/>
        </xsd:restriction>
      </xsd:simpleType>
    </xsd:element>
    <xsd:element name="PUOrigineleMakerDocumentum" ma:index="46" nillable="true" ma:displayName="Originele maker Documentum" ma:hidden="true" ma:internalName="PUOrigineleMakerDocumentum" ma:readOnly="false">
      <xsd:simpleType>
        <xsd:restriction base="dms:Text">
          <xsd:maxLength value="255"/>
        </xsd:restriction>
      </xsd:simpleType>
    </xsd:element>
    <xsd:element name="PUCorsaDocumentcode" ma:index="47"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c2cbead-4b22-4986-8843-fb6706e66a88"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ObjectDetectorVersions" ma:index="5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Label xmlns="59ec59fd-b150-43f6-8864-78164760d1c9" xsi:nil="true"/>
    <TaxCatchAll xmlns="59ec59fd-b150-43f6-8864-78164760d1c9">
      <Value>10</Value>
      <Value>9</Value>
      <Value>8</Value>
      <Value>7</Value>
      <Value>6</Value>
      <Value>5</Value>
      <Value>4</Value>
      <Value>3</Value>
      <Value>2</Value>
      <Value>1</Value>
    </TaxCatchAll>
    <_dlc_DocId xmlns="59ec59fd-b150-43f6-8864-78164760d1c9">UTSP-1472828322-88</_dlc_DocId>
    <_dlc_DocIdUrl xmlns="59ec59fd-b150-43f6-8864-78164760d1c9">
      <Url>https://provincieutrecht.sharepoint.com/sites/prjct-AVaanbesteding/_layouts/15/DocIdRedir.aspx?ID=UTSP-1472828322-88</Url>
      <Description>UTSP-1472828322-88</Description>
    </_dlc_DocIdUrl>
    <PUCopyrightRechten xmlns="71a72728-fb44-4036-b645-2459814b40b3">false</PUCopyrightRechten>
    <PUEinddatumdossier xmlns="71a72728-fb44-4036-b645-2459814b40b3" xsi:nil="true"/>
    <n35da69e1c1047dea46f4e43c827e5fd xmlns="fa468d3d-bf59-4030-8bb0-350b6c786af0">
      <Terms xmlns="http://schemas.microsoft.com/office/infopath/2007/PartnerControls">
        <TermInfo xmlns="http://schemas.microsoft.com/office/infopath/2007/PartnerControls">
          <TermName xmlns="http://schemas.microsoft.com/office/infopath/2007/PartnerControls">20 jaar</TermName>
          <TermId xmlns="http://schemas.microsoft.com/office/infopath/2007/PartnerControls">8f73d7bd-6595-4bc6-aba4-4049f8f7bea1</TermId>
        </TermInfo>
      </Terms>
    </n35da69e1c1047dea46f4e43c827e5fd>
    <PUDossiernaam xmlns="71a72728-fb44-4036-b645-2459814b40b3">AV Aanbesteding</PUDossiernaam>
    <dc87032591014caf9b8c241199203258 xmlns="fa468d3d-bf59-4030-8bb0-350b6c786af0">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nbfcb91ce6ed4c72a590e661d33753dd xmlns="fa468d3d-bf59-4030-8bb0-350b6c786af0">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c69891f5b6724842a1992b729e890d0f xmlns="fa468d3d-bf59-4030-8bb0-350b6c786af0">
      <Terms xmlns="http://schemas.microsoft.com/office/infopath/2007/PartnerControls"/>
    </c69891f5b6724842a1992b729e890d0f>
    <bee6bab28bc347dea223a27ae484b55c xmlns="fa468d3d-bf59-4030-8bb0-350b6c786af0">
      <Terms xmlns="http://schemas.microsoft.com/office/infopath/2007/PartnerControls">
        <TermInfo xmlns="http://schemas.microsoft.com/office/infopath/2007/PartnerControls">
          <TermName xmlns="http://schemas.microsoft.com/office/infopath/2007/PartnerControls">BDV - Concernmanager Bedrijfsvoering</TermName>
          <TermId xmlns="http://schemas.microsoft.com/office/infopath/2007/PartnerControls">89c0540d-8588-4a1f-b258-b707f9c3a29d</TermId>
        </TermInfo>
      </Terms>
    </bee6bab28bc347dea223a27ae484b55c>
    <PUDocumentumRegistratienummer xmlns="3a2d4642-b1a9-4f9a-947d-aaac82c6ed7c" xsi:nil="true"/>
    <PUWerkingsgebiedDocument xmlns="71a72728-fb44-4036-b645-2459814b40b3" xsi:nil="true"/>
    <PUOmschrijvingVoorwaardenCopyright xmlns="71a72728-fb44-4036-b645-2459814b40b3" xsi:nil="true"/>
    <d48145a825f34c759bf35e0f0f98a24d xmlns="fa468d3d-bf59-4030-8bb0-350b6c786af0">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cb2b531b78c348c8977f55608358c411 xmlns="fa468d3d-bf59-4030-8bb0-350b6c786af0">
      <Terms xmlns="http://schemas.microsoft.com/office/infopath/2007/PartnerControls">
        <TermInfo xmlns="http://schemas.microsoft.com/office/infopath/2007/PartnerControls">
          <TermName xmlns="http://schemas.microsoft.com/office/infopath/2007/PartnerControls">Bedrijfsvoering (BDV)</TermName>
          <TermId xmlns="http://schemas.microsoft.com/office/infopath/2007/PartnerControls">302cfe91-8e34-4ae4-a64b-d2f9b2c8ff26</TermId>
        </TermInfo>
      </Terms>
    </cb2b531b78c348c8977f55608358c411>
    <kb23fa795b9743b8adae1149359e24fa xmlns="fa468d3d-bf59-4030-8bb0-350b6c786af0">
      <Terms xmlns="http://schemas.microsoft.com/office/infopath/2007/PartnerControls">
        <TermInfo xmlns="http://schemas.microsoft.com/office/infopath/2007/PartnerControls">
          <TermName xmlns="http://schemas.microsoft.com/office/infopath/2007/PartnerControls">TL BDV-FAC, Teamleider Facilitair</TermName>
          <TermId xmlns="http://schemas.microsoft.com/office/infopath/2007/PartnerControls">5af0d0c6-e8af-4270-9a1b-cf598c540608</TermId>
        </TermInfo>
      </Terms>
    </kb23fa795b9743b8adae1149359e24fa>
    <PUBegindatumCopyright xmlns="71a72728-fb44-4036-b645-2459814b40b3" xsi:nil="true"/>
    <PUEinddatumCopyright xmlns="71a72728-fb44-4036-b645-2459814b40b3" xsi:nil="true"/>
    <ecddcceb7a3944bcb5df119ed71fb281 xmlns="fa468d3d-bf59-4030-8bb0-350b6c786af0">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e28028357a134c8cba3ce1e424d81274 xmlns="fa468d3d-bf59-4030-8bb0-350b6c786af0">
      <Terms xmlns="http://schemas.microsoft.com/office/infopath/2007/PartnerControls">
        <TermInfo xmlns="http://schemas.microsoft.com/office/infopath/2007/PartnerControls">
          <TermName xmlns="http://schemas.microsoft.com/office/infopath/2007/PartnerControls">Facilitaire zaken</TermName>
          <TermId xmlns="http://schemas.microsoft.com/office/infopath/2007/PartnerControls">4cf96b00-c1c8-4d0d-b813-3f284655a5dd</TermId>
        </TermInfo>
      </Terms>
    </e28028357a134c8cba3ce1e424d81274>
    <PUOrigineleMakerDocumentum xmlns="3a2d4642-b1a9-4f9a-947d-aaac82c6ed7c" xsi:nil="true"/>
    <d6579817e59147ae85edfd3136814cae xmlns="fa468d3d-bf59-4030-8bb0-350b6c786af0">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PUDocumenttype xmlns="3a2d4642-b1a9-4f9a-947d-aaac82c6ed7c" xsi:nil="true"/>
    <PUSelectiecategorie xmlns="71a72728-fb44-4036-b645-2459814b40b3">2020 37</PUSelectiecategorie>
    <PUBegindatumdossier xmlns="71a72728-fb44-4036-b645-2459814b40b3">2023-08-22T06:42:38+00:00</PUBegindatumdossier>
    <PUCorsaDocumentcode xmlns="3a2d4642-b1a9-4f9a-947d-aaac82c6ed7c" xsi:nil="true"/>
  </documentManagement>
</p:properties>
</file>

<file path=customXml/itemProps1.xml><?xml version="1.0" encoding="utf-8"?>
<ds:datastoreItem xmlns:ds="http://schemas.openxmlformats.org/officeDocument/2006/customXml" ds:itemID="{1BC188F9-D9A9-4252-86AC-5C675C035A46}">
  <ds:schemaRefs>
    <ds:schemaRef ds:uri="http://schemas.microsoft.com/sharepoint/v3/contenttype/forms"/>
  </ds:schemaRefs>
</ds:datastoreItem>
</file>

<file path=customXml/itemProps2.xml><?xml version="1.0" encoding="utf-8"?>
<ds:datastoreItem xmlns:ds="http://schemas.openxmlformats.org/officeDocument/2006/customXml" ds:itemID="{6F698AE3-4132-411D-8CC9-F6DDE1FBC4DE}">
  <ds:schemaRefs>
    <ds:schemaRef ds:uri="http://schemas.microsoft.com/sharepoint/events"/>
  </ds:schemaRefs>
</ds:datastoreItem>
</file>

<file path=customXml/itemProps3.xml><?xml version="1.0" encoding="utf-8"?>
<ds:datastoreItem xmlns:ds="http://schemas.openxmlformats.org/officeDocument/2006/customXml" ds:itemID="{1FA865A4-6206-4376-907F-B5F908E688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ec59fd-b150-43f6-8864-78164760d1c9"/>
    <ds:schemaRef ds:uri="71a72728-fb44-4036-b645-2459814b40b3"/>
    <ds:schemaRef ds:uri="fa468d3d-bf59-4030-8bb0-350b6c786af0"/>
    <ds:schemaRef ds:uri="3a2d4642-b1a9-4f9a-947d-aaac82c6ed7c"/>
    <ds:schemaRef ds:uri="ac2cbead-4b22-4986-8843-fb6706e66a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E85FE09-AD5C-4967-BE5F-88103CEFA36E}">
  <ds:schemaRefs>
    <ds:schemaRef ds:uri="http://schemas.microsoft.com/office/2006/metadata/properties"/>
    <ds:schemaRef ds:uri="http://schemas.microsoft.com/office/infopath/2007/PartnerControls"/>
    <ds:schemaRef ds:uri="59ec59fd-b150-43f6-8864-78164760d1c9"/>
    <ds:schemaRef ds:uri="71a72728-fb44-4036-b645-2459814b40b3"/>
    <ds:schemaRef ds:uri="fa468d3d-bf59-4030-8bb0-350b6c786af0"/>
    <ds:schemaRef ds:uri="3a2d4642-b1a9-4f9a-947d-aaac82c6ed7c"/>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8</vt:i4>
      </vt:variant>
    </vt:vector>
  </HeadingPairs>
  <TitlesOfParts>
    <vt:vector size="18" baseType="lpstr">
      <vt:lpstr>Voorblad</vt:lpstr>
      <vt:lpstr>Totaal AV als Koop</vt:lpstr>
      <vt:lpstr>Totaal AVaaS</vt:lpstr>
      <vt:lpstr>Prijznbld AVaaS A,B,C,D,E,F,I</vt:lpstr>
      <vt:lpstr>Referentiesets (A,B,C,D)</vt:lpstr>
      <vt:lpstr>Schermen narrowcasting (E,F)</vt:lpstr>
      <vt:lpstr>Hergebruik (H)</vt:lpstr>
      <vt:lpstr>Ruimtereserveringssysteem (I,J)</vt:lpstr>
      <vt:lpstr>Beheer en Onderhoud (K)</vt:lpstr>
      <vt:lpstr>Uurtarieven (L)</vt:lpstr>
      <vt:lpstr>'Beheer en Onderhoud (K)'!Afdrukbereik</vt:lpstr>
      <vt:lpstr>'Referentiesets (A,B,C,D)'!Afdrukbereik</vt:lpstr>
      <vt:lpstr>'Ruimtereserveringssysteem (I,J)'!Afdrukbereik</vt:lpstr>
      <vt:lpstr>'Schermen narrowcasting (E,F)'!Afdrukbereik</vt:lpstr>
      <vt:lpstr>'Totaal AV als Koop'!Afdrukbereik</vt:lpstr>
      <vt:lpstr>'Totaal AVaaS'!Afdrukbereik</vt:lpstr>
      <vt:lpstr>'Uurtarieven (L)'!Afdrukbereik</vt:lpstr>
      <vt:lpstr>Voorblad!Afdrukbereik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Provincie Utrecht</dc:creator>
  <cp:keywords/>
  <dc:description/>
  <cp:lastModifiedBy>Vries, Max de</cp:lastModifiedBy>
  <cp:revision/>
  <dcterms:created xsi:type="dcterms:W3CDTF">2022-07-06T13:55:04Z</dcterms:created>
  <dcterms:modified xsi:type="dcterms:W3CDTF">2024-01-09T13:13:24Z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0x0101003E9A2B830A3CB44DBCE3112387D3A13600420E2C1E0569D74DB1803177C599711F</vt:lpwstr>
  </property>
  <property fmtid="{D5CDD505-2E9C-101B-9397-08002B2CF9AE}" pid="3" name="WSHD_IPM_Rol">
    <vt:lpwstr/>
  </property>
  <property fmtid="{D5CDD505-2E9C-101B-9397-08002B2CF9AE}" pid="4" name="MediaServiceImageTags">
    <vt:lpwstr/>
  </property>
  <property fmtid="{D5CDD505-2E9C-101B-9397-08002B2CF9AE}" pid="5" name="Fase">
    <vt:lpwstr/>
  </property>
  <property fmtid="{D5CDD505-2E9C-101B-9397-08002B2CF9AE}" pid="6" name="WSHD_IPM_Gebied">
    <vt:lpwstr/>
  </property>
  <property fmtid="{D5CDD505-2E9C-101B-9397-08002B2CF9AE}" pid="7" name="_dlc_DocIdItemGuid">
    <vt:lpwstr>efe50627-b652-4964-b18f-b84beb39358f</vt:lpwstr>
  </property>
  <property fmtid="{D5CDD505-2E9C-101B-9397-08002B2CF9AE}" pid="8" name="dad76f963f6d4d6baf4cbd7352ab9e75">
    <vt:lpwstr/>
  </property>
  <property fmtid="{D5CDD505-2E9C-101B-9397-08002B2CF9AE}" pid="9" name="i4e26bfc7aeb49df836152fd0f7101ee">
    <vt:lpwstr/>
  </property>
  <property fmtid="{D5CDD505-2E9C-101B-9397-08002B2CF9AE}" pid="10" name="_AdHocReviewCycleID">
    <vt:i4>157874378</vt:i4>
  </property>
  <property fmtid="{D5CDD505-2E9C-101B-9397-08002B2CF9AE}" pid="11" name="_NewReviewCycle">
    <vt:lpwstr/>
  </property>
  <property fmtid="{D5CDD505-2E9C-101B-9397-08002B2CF9AE}" pid="12" name="_EmailSubject">
    <vt:lpwstr>Concept prijzenblad AV</vt:lpwstr>
  </property>
  <property fmtid="{D5CDD505-2E9C-101B-9397-08002B2CF9AE}" pid="13" name="_AuthorEmail">
    <vt:lpwstr>fieke.jansen@provincie-utrecht.nl</vt:lpwstr>
  </property>
  <property fmtid="{D5CDD505-2E9C-101B-9397-08002B2CF9AE}" pid="14" name="_AuthorEmailDisplayName">
    <vt:lpwstr>Jansen-Seeger, Fieke</vt:lpwstr>
  </property>
  <property fmtid="{D5CDD505-2E9C-101B-9397-08002B2CF9AE}" pid="15" name="_ReviewingToolsShownOnce">
    <vt:lpwstr/>
  </property>
  <property fmtid="{D5CDD505-2E9C-101B-9397-08002B2CF9AE}" pid="16" name="PUWaardering">
    <vt:lpwstr>5;#Vernietigen|90b47d01-38c6-4bfb-b527-d49e498a64bf</vt:lpwstr>
  </property>
  <property fmtid="{D5CDD505-2E9C-101B-9397-08002B2CF9AE}" pid="17" name="PUBewaartermijn">
    <vt:lpwstr>3;#20 jaar|8f73d7bd-6595-4bc6-aba4-4049f8f7bea1</vt:lpwstr>
  </property>
  <property fmtid="{D5CDD505-2E9C-101B-9397-08002B2CF9AE}" pid="18" name="PUWBSTax">
    <vt:lpwstr>10;#P.0000 - Onbenoemd|3d735cab-bb43-4375-8d6c-aab7c97c3079</vt:lpwstr>
  </property>
  <property fmtid="{D5CDD505-2E9C-101B-9397-08002B2CF9AE}" pid="19" name="PUWerkproces">
    <vt:lpwstr>8;#Nog nader in te vullen|e20950c1-e059-4dd1-8571-f80d57af7540</vt:lpwstr>
  </property>
  <property fmtid="{D5CDD505-2E9C-101B-9397-08002B2CF9AE}" pid="20" name="PUWerkingsgebiedDossier">
    <vt:lpwstr>4;#Intern Provincie|189e3338-705c-4baf-9377-0e95b47bfb72</vt:lpwstr>
  </property>
  <property fmtid="{D5CDD505-2E9C-101B-9397-08002B2CF9AE}" pid="21" name="PUDomein">
    <vt:lpwstr>6;#Bedrijfsvoering (BDV)|302cfe91-8e34-4ae4-a64b-d2f9b2c8ff26</vt:lpwstr>
  </property>
  <property fmtid="{D5CDD505-2E9C-101B-9397-08002B2CF9AE}" pid="22" name="PUProceseigenaar">
    <vt:lpwstr>7;#TL BDV-FAC, Teamleider Facilitair|5af0d0c6-e8af-4270-9a1b-cf598c540608</vt:lpwstr>
  </property>
  <property fmtid="{D5CDD505-2E9C-101B-9397-08002B2CF9AE}" pid="23" name="PUEindverantwoordelijkeProceseigenaar">
    <vt:lpwstr>9;#BDV - Concernmanager Bedrijfsvoering|89c0540d-8588-4a1f-b258-b707f9c3a29d</vt:lpwstr>
  </property>
  <property fmtid="{D5CDD505-2E9C-101B-9397-08002B2CF9AE}" pid="24" name="PUDoelenboom">
    <vt:lpwstr>1;#Onbenoemd|fb06c238-9fe8-4cf7-a2d9-a90b291e7d32</vt:lpwstr>
  </property>
  <property fmtid="{D5CDD505-2E9C-101B-9397-08002B2CF9AE}" pid="25" name="PUThema">
    <vt:lpwstr>2;#Facilitaire zaken|4cf96b00-c1c8-4d0d-b813-3f284655a5dd</vt:lpwstr>
  </property>
  <property fmtid="{D5CDD505-2E9C-101B-9397-08002B2CF9AE}" pid="26" name="PUDocumentTrefwoorden">
    <vt:lpwstr/>
  </property>
</Properties>
</file>