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FB\Inkoop\2023 EA Afvalinzameling\3. Nota van Inlichtingen\NvI 2\"/>
    </mc:Choice>
  </mc:AlternateContent>
  <xr:revisionPtr revIDLastSave="0" documentId="13_ncr:1_{DE822971-161F-44A0-A7AD-9E0F20D83CD4}" xr6:coauthVersionLast="47" xr6:coauthVersionMax="47" xr10:uidLastSave="{00000000-0000-0000-0000-000000000000}"/>
  <bookViews>
    <workbookView xWindow="-135" yWindow="-135" windowWidth="29070" windowHeight="15750" xr2:uid="{00000000-000D-0000-FFFF-FFFF00000000}"/>
  </bookViews>
  <sheets>
    <sheet name="Prijzenblad" sheetId="1" r:id="rId1"/>
    <sheet name="Locatie informati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9" i="1" l="1"/>
  <c r="K28" i="1"/>
  <c r="K27" i="1"/>
  <c r="K26" i="1"/>
  <c r="K25" i="1"/>
  <c r="K24" i="1"/>
  <c r="K23" i="1"/>
  <c r="K22" i="1"/>
  <c r="K21" i="1"/>
  <c r="K20" i="1"/>
  <c r="K19" i="1"/>
  <c r="K18" i="1"/>
  <c r="K17" i="1"/>
  <c r="K16" i="1"/>
  <c r="K14" i="1"/>
  <c r="K13" i="1"/>
  <c r="K11" i="1"/>
  <c r="K10" i="1"/>
  <c r="K9" i="1"/>
  <c r="F38" i="1" l="1"/>
  <c r="F39" i="1" l="1"/>
  <c r="F36" i="1"/>
  <c r="F37" i="1"/>
  <c r="K8" i="1"/>
  <c r="F40" i="1" l="1"/>
  <c r="K30" i="1" l="1"/>
  <c r="B42" i="1" s="1"/>
</calcChain>
</file>

<file path=xl/sharedStrings.xml><?xml version="1.0" encoding="utf-8"?>
<sst xmlns="http://schemas.openxmlformats.org/spreadsheetml/2006/main" count="169" uniqueCount="71">
  <si>
    <t>Container</t>
  </si>
  <si>
    <t>Huurprijs per container per maand</t>
  </si>
  <si>
    <t>Transportkosten per lediging</t>
  </si>
  <si>
    <t>Locatie</t>
  </si>
  <si>
    <t>Afvalstroom</t>
  </si>
  <si>
    <t>Leerparkpromenade 100, 3312 KW Dordrecht</t>
  </si>
  <si>
    <t>Swill/GFT</t>
  </si>
  <si>
    <t>Vertrouwelijk papier</t>
  </si>
  <si>
    <t>240 liter (afgesloten)</t>
  </si>
  <si>
    <t>660 liter (afgesloten)</t>
  </si>
  <si>
    <t>Papier en karton</t>
  </si>
  <si>
    <t>Glas</t>
  </si>
  <si>
    <t>Bedrijfsafval</t>
  </si>
  <si>
    <t>240 liter</t>
  </si>
  <si>
    <t>Leerparkpromenade 50, 3312 KW Dordrecht</t>
  </si>
  <si>
    <t>660 liter</t>
  </si>
  <si>
    <t>Patersweg 2, 3314 KP Dordrecht</t>
  </si>
  <si>
    <t>1100 liter</t>
  </si>
  <si>
    <t>Romboutslaan 34, 3312 KP Dordrecht</t>
  </si>
  <si>
    <t>Aantal</t>
  </si>
  <si>
    <t>240 liter zakken</t>
  </si>
  <si>
    <t>n.v.t.</t>
  </si>
  <si>
    <t>1 keer per week</t>
  </si>
  <si>
    <t>Op afroep</t>
  </si>
  <si>
    <t>O.b.v. sensor</t>
  </si>
  <si>
    <t>2 keer per week</t>
  </si>
  <si>
    <t>Ledigingsfrequentie</t>
  </si>
  <si>
    <t>Verwerkingskosten (lediging) per kilo</t>
  </si>
  <si>
    <t xml:space="preserve">120 liter </t>
  </si>
  <si>
    <t>120 liter</t>
  </si>
  <si>
    <t>360 liter</t>
  </si>
  <si>
    <t xml:space="preserve">770 liter </t>
  </si>
  <si>
    <t>Bijlage 4 Prijzenblad</t>
  </si>
  <si>
    <t>Afvalinzameling en -verwerking</t>
  </si>
  <si>
    <t>Levering zakken t.b.v. diverse afvalstromen</t>
  </si>
  <si>
    <t>Type afvalzak</t>
  </si>
  <si>
    <t>Aantal op jaarbasis</t>
  </si>
  <si>
    <t>Prijs per zak</t>
  </si>
  <si>
    <t>Totale kosten per jaar</t>
  </si>
  <si>
    <t>Aangeboden totaalprijs</t>
  </si>
  <si>
    <t>Totaal</t>
  </si>
  <si>
    <t>Aan de genoemde aantallen kunnen geen rechten ontleend worden.</t>
  </si>
  <si>
    <t>Inschrijver dient alle gele cellen in te vullen.</t>
  </si>
  <si>
    <t>n.v.t. (worden gebruikt voor perscontainer)</t>
  </si>
  <si>
    <t>Aantal ledigingen per jaar*</t>
  </si>
  <si>
    <t>* Aantal ledigingen op jaarbasis is vermenigvuldigd met 40 schoolweken waarin de school geopend is. Het kan voorkomen dat er in de vakantie alsnog ledigingen nodig zijn. In de portal worden ledigingen geannuleerd door Opdrachtgever indien een lediging niet nodig is in een schoolvakantie.</t>
  </si>
  <si>
    <t>Gemiddeld aantal kilo op jaarbasis</t>
  </si>
  <si>
    <t>90 x 50 cm t.b.v. gft in reststoffenstations</t>
  </si>
  <si>
    <t>Locatie containers</t>
  </si>
  <si>
    <t>Toegankelijkheid vrachtwagen</t>
  </si>
  <si>
    <t>Toegangsbeveiliging</t>
  </si>
  <si>
    <t>Opmerking</t>
  </si>
  <si>
    <t>Binnenplein</t>
  </si>
  <si>
    <t>niet mogelijk</t>
  </si>
  <si>
    <t>Aanbellen bij 'Laden en lossen'</t>
  </si>
  <si>
    <t>Breedte tussen hekken: 2,38 meter</t>
  </si>
  <si>
    <t>n.v.t., hek staat overdag open</t>
  </si>
  <si>
    <t>Aan de straat</t>
  </si>
  <si>
    <t>Containers worden door DVC aan de straat gezet (Professor Langeveldlaan i.p.v. Leerparkpromenade)</t>
  </si>
  <si>
    <t>Containers worden door DVC aan de straat gezet (Hugo van Gijnweg i.p.v. Patersweg)</t>
  </si>
  <si>
    <t>PD</t>
  </si>
  <si>
    <t>240 liter t.b.v. PD</t>
  </si>
  <si>
    <t>90 x 50 cm t.b.v. reststoffenstations</t>
  </si>
  <si>
    <t>90 x 110 cm t.b.v. grote reststoffenstations</t>
  </si>
  <si>
    <t>Minipers 3m3</t>
  </si>
  <si>
    <t>Via logistiek worden containers van het binnenplein gehaald en naar de vrachtwagen gebracht, taak van Opdrachtnemer. Circa 100 meter over verhard terrein.</t>
  </si>
  <si>
    <t>Let op: Op locatie Patersweg 2 zijn nu (o.a.) 360 liter containers in gebruik, het is ook akkoord om hier 240 liter containers te plaatsen.</t>
  </si>
  <si>
    <t>Indien Inschrijver 240 liter containers plaatst dienen de regels 22 en 25 ingevuld te worden, indien Inschrijver 360 liter containers plaatst dienen de regels 21 en 24 ingevuld te worden.</t>
  </si>
  <si>
    <t>Zie opmerking in rood!</t>
  </si>
  <si>
    <t xml:space="preserve">Wijziging 5-10-2023: De formule in kolom K is aangepast. Het aantal containers wordt nu ook meegenomen m.b.t. de transportkosten per lediging. </t>
  </si>
  <si>
    <t>Dit maakt de kosten transparant voor het eventueel op- en afschalen van het aantal containers in de toekomst.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</si>
</sst>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b/>
      <sz val="16"/>
      <color theme="1"/>
      <name val="Calibri"/>
      <family val="2"/>
      <scheme val="minor"/>
    </font>
    <font>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4CA78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0" fillId="0" borderId="1" xfId="0" applyBorder="1"/>
    <xf numFmtId="0" fontId="0" fillId="0" borderId="1" xfId="0" applyFill="1" applyBorder="1"/>
    <xf numFmtId="0" fontId="0" fillId="0" borderId="5" xfId="0" applyBorder="1"/>
    <xf numFmtId="0" fontId="0" fillId="0" borderId="6" xfId="0" applyBorder="1"/>
    <xf numFmtId="0" fontId="0" fillId="0" borderId="8" xfId="0" applyBorder="1"/>
    <xf numFmtId="0" fontId="2"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0" borderId="7" xfId="0" applyFont="1" applyFill="1" applyBorder="1"/>
    <xf numFmtId="0" fontId="2" fillId="0" borderId="8" xfId="0" applyFont="1" applyBorder="1"/>
    <xf numFmtId="44" fontId="0" fillId="0" borderId="8" xfId="1" applyFont="1" applyFill="1" applyBorder="1"/>
    <xf numFmtId="44" fontId="0" fillId="0" borderId="6" xfId="1" applyFont="1" applyBorder="1"/>
    <xf numFmtId="44" fontId="2" fillId="0" borderId="9" xfId="1" applyFont="1" applyBorder="1"/>
    <xf numFmtId="44" fontId="0" fillId="0" borderId="1" xfId="1" applyFont="1" applyBorder="1"/>
    <xf numFmtId="44" fontId="2" fillId="0" borderId="8" xfId="1" applyFont="1" applyBorder="1"/>
    <xf numFmtId="0" fontId="4" fillId="0" borderId="0" xfId="0" applyFont="1"/>
    <xf numFmtId="44" fontId="4" fillId="0" borderId="0" xfId="0" applyNumberFormat="1" applyFont="1"/>
    <xf numFmtId="0" fontId="2" fillId="0" borderId="0" xfId="0" applyFont="1" applyFill="1" applyBorder="1"/>
    <xf numFmtId="0" fontId="2" fillId="0" borderId="0" xfId="0" applyFont="1" applyBorder="1"/>
    <xf numFmtId="44" fontId="2" fillId="0" borderId="0" xfId="1" applyFont="1" applyBorder="1"/>
    <xf numFmtId="0" fontId="0" fillId="0" borderId="0" xfId="0" applyFont="1" applyFill="1" applyBorder="1"/>
    <xf numFmtId="44" fontId="0" fillId="2" borderId="1" xfId="1" applyFont="1" applyFill="1" applyBorder="1" applyProtection="1">
      <protection locked="0"/>
    </xf>
    <xf numFmtId="0" fontId="6" fillId="0" borderId="0" xfId="0" applyFont="1"/>
    <xf numFmtId="0" fontId="5" fillId="0" borderId="0" xfId="0" applyFont="1"/>
    <xf numFmtId="0" fontId="5" fillId="0" borderId="1" xfId="0" applyFont="1" applyBorder="1"/>
    <xf numFmtId="0" fontId="6" fillId="0" borderId="1" xfId="0" applyFont="1" applyBorder="1"/>
    <xf numFmtId="0" fontId="5" fillId="0" borderId="5" xfId="0" applyFont="1" applyBorder="1"/>
    <xf numFmtId="44" fontId="5" fillId="2" borderId="1" xfId="1" applyFont="1" applyFill="1" applyBorder="1" applyProtection="1">
      <protection locked="0"/>
    </xf>
    <xf numFmtId="44" fontId="5" fillId="0" borderId="6" xfId="1" applyFont="1" applyBorder="1"/>
    <xf numFmtId="0" fontId="6" fillId="0" borderId="1" xfId="0" applyFont="1" applyFill="1" applyBorder="1"/>
    <xf numFmtId="0" fontId="3" fillId="3" borderId="3" xfId="0" applyFont="1" applyFill="1" applyBorder="1" applyAlignment="1">
      <alignment horizontal="center" vertical="center" wrapText="1"/>
    </xf>
    <xf numFmtId="0" fontId="0" fillId="0" borderId="3" xfId="0" applyBorder="1" applyAlignment="1"/>
    <xf numFmtId="0" fontId="0" fillId="0" borderId="1" xfId="0" applyBorder="1" applyAlignment="1"/>
    <xf numFmtId="0" fontId="6" fillId="0" borderId="1" xfId="0" applyFont="1" applyFill="1" applyBorder="1" applyAlignment="1"/>
    <xf numFmtId="0" fontId="6" fillId="0" borderId="1" xfId="0" applyFont="1" applyBorder="1" applyAlignment="1"/>
    <xf numFmtId="0" fontId="0" fillId="0" borderId="10" xfId="0" applyBorder="1" applyAlignment="1"/>
    <xf numFmtId="0" fontId="0" fillId="0" borderId="11" xfId="0" applyBorder="1" applyAlignment="1"/>
    <xf numFmtId="0" fontId="6" fillId="0" borderId="12" xfId="0" applyFont="1" applyFill="1" applyBorder="1" applyAlignment="1" applyProtection="1"/>
    <xf numFmtId="0" fontId="6" fillId="0" borderId="13" xfId="0" applyFont="1" applyBorder="1" applyAlignment="1" applyProtection="1"/>
  </cellXfs>
  <cellStyles count="2">
    <cellStyle name="Standaard" xfId="0" builtinId="0"/>
    <cellStyle name="Valuta" xfId="1" builtinId="4"/>
  </cellStyles>
  <dxfs count="0"/>
  <tableStyles count="0" defaultTableStyle="TableStyleMedium2" defaultPivotStyle="PivotStyleLight16"/>
  <colors>
    <mruColors>
      <color rgb="FF4CA7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tabSelected="1" workbookViewId="0">
      <selection activeCell="I11" sqref="I11"/>
    </sheetView>
  </sheetViews>
  <sheetFormatPr defaultRowHeight="15" x14ac:dyDescent="0.25"/>
  <cols>
    <col min="1" max="1" width="41.140625" bestFit="1" customWidth="1"/>
    <col min="2" max="2" width="20.85546875" customWidth="1"/>
    <col min="3" max="3" width="19.7109375" customWidth="1"/>
    <col min="4" max="4" width="9.140625" customWidth="1"/>
    <col min="5" max="5" width="40.28515625" bestFit="1" customWidth="1"/>
    <col min="6" max="7" width="17.28515625" customWidth="1"/>
    <col min="8" max="8" width="22.28515625" customWidth="1"/>
    <col min="9" max="9" width="19.42578125" customWidth="1"/>
    <col min="10" max="10" width="22.7109375" customWidth="1"/>
    <col min="11" max="11" width="18.42578125" bestFit="1" customWidth="1"/>
  </cols>
  <sheetData>
    <row r="1" spans="1:11" x14ac:dyDescent="0.25">
      <c r="A1" s="6" t="s">
        <v>32</v>
      </c>
      <c r="D1" s="25" t="s">
        <v>69</v>
      </c>
    </row>
    <row r="2" spans="1:11" x14ac:dyDescent="0.25">
      <c r="A2" s="6" t="s">
        <v>33</v>
      </c>
      <c r="D2" s="25" t="s">
        <v>70</v>
      </c>
    </row>
    <row r="4" spans="1:11" x14ac:dyDescent="0.25">
      <c r="A4" t="s">
        <v>42</v>
      </c>
      <c r="D4" s="25" t="s">
        <v>66</v>
      </c>
    </row>
    <row r="5" spans="1:11" x14ac:dyDescent="0.25">
      <c r="A5" t="s">
        <v>41</v>
      </c>
      <c r="D5" s="25" t="s">
        <v>67</v>
      </c>
    </row>
    <row r="6" spans="1:11" ht="15.75" thickBot="1" x14ac:dyDescent="0.3"/>
    <row r="7" spans="1:11" ht="38.25" x14ac:dyDescent="0.25">
      <c r="A7" s="7" t="s">
        <v>3</v>
      </c>
      <c r="B7" s="8" t="s">
        <v>4</v>
      </c>
      <c r="C7" s="8" t="s">
        <v>0</v>
      </c>
      <c r="D7" s="8" t="s">
        <v>19</v>
      </c>
      <c r="E7" s="8" t="s">
        <v>26</v>
      </c>
      <c r="F7" s="8" t="s">
        <v>44</v>
      </c>
      <c r="G7" s="8" t="s">
        <v>46</v>
      </c>
      <c r="H7" s="8" t="s">
        <v>1</v>
      </c>
      <c r="I7" s="8" t="s">
        <v>2</v>
      </c>
      <c r="J7" s="8" t="s">
        <v>27</v>
      </c>
      <c r="K7" s="9" t="s">
        <v>38</v>
      </c>
    </row>
    <row r="8" spans="1:11" x14ac:dyDescent="0.25">
      <c r="A8" s="3" t="s">
        <v>5</v>
      </c>
      <c r="B8" s="1" t="s">
        <v>60</v>
      </c>
      <c r="C8" s="1" t="s">
        <v>20</v>
      </c>
      <c r="D8" s="2" t="s">
        <v>21</v>
      </c>
      <c r="E8" s="1" t="s">
        <v>22</v>
      </c>
      <c r="F8" s="1">
        <v>40</v>
      </c>
      <c r="G8" s="1">
        <v>800</v>
      </c>
      <c r="H8" s="15" t="s">
        <v>21</v>
      </c>
      <c r="I8" s="23">
        <v>0</v>
      </c>
      <c r="J8" s="23">
        <v>0</v>
      </c>
      <c r="K8" s="13">
        <f>(F8*I8)+(G8*J8)</f>
        <v>0</v>
      </c>
    </row>
    <row r="9" spans="1:11" x14ac:dyDescent="0.25">
      <c r="A9" s="3" t="s">
        <v>5</v>
      </c>
      <c r="B9" s="1" t="s">
        <v>6</v>
      </c>
      <c r="C9" s="1" t="s">
        <v>29</v>
      </c>
      <c r="D9" s="1">
        <v>7</v>
      </c>
      <c r="E9" s="1" t="s">
        <v>22</v>
      </c>
      <c r="F9" s="1">
        <v>40</v>
      </c>
      <c r="G9" s="1">
        <v>6700</v>
      </c>
      <c r="H9" s="23">
        <v>0</v>
      </c>
      <c r="I9" s="23">
        <v>0</v>
      </c>
      <c r="J9" s="23">
        <v>0</v>
      </c>
      <c r="K9" s="13">
        <f>(D9*H9*12)+(F9*I9*D9)+(G9*J9)</f>
        <v>0</v>
      </c>
    </row>
    <row r="10" spans="1:11" x14ac:dyDescent="0.25">
      <c r="A10" s="3" t="s">
        <v>5</v>
      </c>
      <c r="B10" s="1" t="s">
        <v>7</v>
      </c>
      <c r="C10" s="1" t="s">
        <v>8</v>
      </c>
      <c r="D10" s="1">
        <v>4</v>
      </c>
      <c r="E10" s="1" t="s">
        <v>23</v>
      </c>
      <c r="F10" s="1">
        <v>15</v>
      </c>
      <c r="G10" s="1">
        <v>1000</v>
      </c>
      <c r="H10" s="23">
        <v>0</v>
      </c>
      <c r="I10" s="23">
        <v>0</v>
      </c>
      <c r="J10" s="23">
        <v>0</v>
      </c>
      <c r="K10" s="13">
        <f>(D10*H10*12)+(F10*I10*D10)+(G10*J10)</f>
        <v>0</v>
      </c>
    </row>
    <row r="11" spans="1:11" x14ac:dyDescent="0.25">
      <c r="A11" s="3" t="s">
        <v>5</v>
      </c>
      <c r="B11" s="1" t="s">
        <v>7</v>
      </c>
      <c r="C11" s="1" t="s">
        <v>9</v>
      </c>
      <c r="D11" s="1">
        <v>2</v>
      </c>
      <c r="E11" s="1" t="s">
        <v>23</v>
      </c>
      <c r="F11" s="1">
        <v>12</v>
      </c>
      <c r="G11" s="1">
        <v>2000</v>
      </c>
      <c r="H11" s="23">
        <v>0</v>
      </c>
      <c r="I11" s="23">
        <v>0</v>
      </c>
      <c r="J11" s="23">
        <v>0</v>
      </c>
      <c r="K11" s="13">
        <f>(D11*H11*12)+(F11*I11*D11)+(G11*J11)</f>
        <v>0</v>
      </c>
    </row>
    <row r="12" spans="1:11" x14ac:dyDescent="0.25">
      <c r="A12" s="3" t="s">
        <v>5</v>
      </c>
      <c r="B12" s="1" t="s">
        <v>10</v>
      </c>
      <c r="C12" s="1" t="s">
        <v>13</v>
      </c>
      <c r="D12" s="1">
        <v>10</v>
      </c>
      <c r="E12" s="1" t="s">
        <v>43</v>
      </c>
      <c r="F12" s="1" t="s">
        <v>21</v>
      </c>
      <c r="G12" s="1" t="s">
        <v>21</v>
      </c>
      <c r="H12" s="23">
        <v>0</v>
      </c>
      <c r="I12" s="1" t="s">
        <v>21</v>
      </c>
      <c r="J12" s="1" t="s">
        <v>21</v>
      </c>
      <c r="K12" s="4" t="s">
        <v>21</v>
      </c>
    </row>
    <row r="13" spans="1:11" x14ac:dyDescent="0.25">
      <c r="A13" s="3" t="s">
        <v>5</v>
      </c>
      <c r="B13" s="1" t="s">
        <v>10</v>
      </c>
      <c r="C13" s="1" t="s">
        <v>64</v>
      </c>
      <c r="D13" s="1">
        <v>1</v>
      </c>
      <c r="E13" s="1" t="s">
        <v>24</v>
      </c>
      <c r="F13" s="1">
        <v>35</v>
      </c>
      <c r="G13" s="1">
        <v>35000</v>
      </c>
      <c r="H13" s="23">
        <v>0</v>
      </c>
      <c r="I13" s="23">
        <v>0</v>
      </c>
      <c r="J13" s="23">
        <v>0</v>
      </c>
      <c r="K13" s="13">
        <f>(D13*H13*12)+(F13*I13*D13)+(G13*J13)</f>
        <v>0</v>
      </c>
    </row>
    <row r="14" spans="1:11" x14ac:dyDescent="0.25">
      <c r="A14" s="3" t="s">
        <v>5</v>
      </c>
      <c r="B14" s="1" t="s">
        <v>11</v>
      </c>
      <c r="C14" s="1" t="s">
        <v>13</v>
      </c>
      <c r="D14" s="1">
        <v>2</v>
      </c>
      <c r="E14" s="1" t="s">
        <v>22</v>
      </c>
      <c r="F14" s="1">
        <v>40</v>
      </c>
      <c r="G14" s="1">
        <v>900</v>
      </c>
      <c r="H14" s="23">
        <v>0</v>
      </c>
      <c r="I14" s="23">
        <v>0</v>
      </c>
      <c r="J14" s="23">
        <v>0</v>
      </c>
      <c r="K14" s="13">
        <f>(D14*H14*12)+(F14*I14*D14)+(G14*J14)</f>
        <v>0</v>
      </c>
    </row>
    <row r="15" spans="1:11" x14ac:dyDescent="0.25">
      <c r="A15" s="3" t="s">
        <v>5</v>
      </c>
      <c r="B15" s="1" t="s">
        <v>12</v>
      </c>
      <c r="C15" s="1" t="s">
        <v>13</v>
      </c>
      <c r="D15" s="1">
        <v>16</v>
      </c>
      <c r="E15" s="1" t="s">
        <v>43</v>
      </c>
      <c r="F15" s="1" t="s">
        <v>21</v>
      </c>
      <c r="G15" s="1" t="s">
        <v>21</v>
      </c>
      <c r="H15" s="23">
        <v>0</v>
      </c>
      <c r="I15" s="1" t="s">
        <v>21</v>
      </c>
      <c r="J15" s="1" t="s">
        <v>21</v>
      </c>
      <c r="K15" s="4" t="s">
        <v>21</v>
      </c>
    </row>
    <row r="16" spans="1:11" x14ac:dyDescent="0.25">
      <c r="A16" s="3" t="s">
        <v>5</v>
      </c>
      <c r="B16" s="1" t="s">
        <v>12</v>
      </c>
      <c r="C16" s="1" t="s">
        <v>64</v>
      </c>
      <c r="D16" s="1">
        <v>1</v>
      </c>
      <c r="E16" s="1" t="s">
        <v>24</v>
      </c>
      <c r="F16" s="1">
        <v>44</v>
      </c>
      <c r="G16" s="1">
        <v>44000</v>
      </c>
      <c r="H16" s="23">
        <v>0</v>
      </c>
      <c r="I16" s="23">
        <v>0</v>
      </c>
      <c r="J16" s="23">
        <v>0</v>
      </c>
      <c r="K16" s="13">
        <f>(D16*H16*12)+(F16*I16*D16)+(G16*J16)</f>
        <v>0</v>
      </c>
    </row>
    <row r="17" spans="1:12" x14ac:dyDescent="0.25">
      <c r="A17" s="3" t="s">
        <v>14</v>
      </c>
      <c r="B17" s="1" t="s">
        <v>12</v>
      </c>
      <c r="C17" s="1" t="s">
        <v>15</v>
      </c>
      <c r="D17" s="1">
        <v>2</v>
      </c>
      <c r="E17" s="1" t="s">
        <v>25</v>
      </c>
      <c r="F17" s="1">
        <v>80</v>
      </c>
      <c r="G17" s="1">
        <v>5800</v>
      </c>
      <c r="H17" s="23">
        <v>0</v>
      </c>
      <c r="I17" s="23">
        <v>0</v>
      </c>
      <c r="J17" s="23">
        <v>0</v>
      </c>
      <c r="K17" s="13">
        <f>(D17*H17*12)+(F17*I17*D17)+(G17*J17)</f>
        <v>0</v>
      </c>
    </row>
    <row r="18" spans="1:12" x14ac:dyDescent="0.25">
      <c r="A18" s="3" t="s">
        <v>16</v>
      </c>
      <c r="B18" s="1" t="s">
        <v>6</v>
      </c>
      <c r="C18" s="1" t="s">
        <v>28</v>
      </c>
      <c r="D18" s="1">
        <v>1</v>
      </c>
      <c r="E18" s="1" t="s">
        <v>23</v>
      </c>
      <c r="F18" s="1">
        <v>0</v>
      </c>
      <c r="G18" s="1">
        <v>0</v>
      </c>
      <c r="H18" s="23">
        <v>0</v>
      </c>
      <c r="I18" s="23">
        <v>0</v>
      </c>
      <c r="J18" s="23">
        <v>0</v>
      </c>
      <c r="K18" s="13">
        <f>(D18*H18*12)+(F18*I18*D18)+(G18*J18)</f>
        <v>0</v>
      </c>
    </row>
    <row r="19" spans="1:12" x14ac:dyDescent="0.25">
      <c r="A19" s="3" t="s">
        <v>16</v>
      </c>
      <c r="B19" s="1" t="s">
        <v>7</v>
      </c>
      <c r="C19" s="1" t="s">
        <v>8</v>
      </c>
      <c r="D19" s="1">
        <v>2</v>
      </c>
      <c r="E19" s="1" t="s">
        <v>23</v>
      </c>
      <c r="F19" s="1">
        <v>3</v>
      </c>
      <c r="G19" s="1">
        <v>400</v>
      </c>
      <c r="H19" s="23">
        <v>0</v>
      </c>
      <c r="I19" s="23">
        <v>0</v>
      </c>
      <c r="J19" s="23">
        <v>0</v>
      </c>
      <c r="K19" s="13">
        <f>(D19*H19*12)+(F19*I19*D19)+(G19*J19)</f>
        <v>0</v>
      </c>
    </row>
    <row r="20" spans="1:12" x14ac:dyDescent="0.25">
      <c r="A20" s="3" t="s">
        <v>16</v>
      </c>
      <c r="B20" s="2" t="s">
        <v>60</v>
      </c>
      <c r="C20" s="1" t="s">
        <v>17</v>
      </c>
      <c r="D20" s="1">
        <v>1</v>
      </c>
      <c r="E20" s="1" t="s">
        <v>23</v>
      </c>
      <c r="F20" s="2">
        <v>1</v>
      </c>
      <c r="G20" s="1">
        <v>20</v>
      </c>
      <c r="H20" s="23">
        <v>0</v>
      </c>
      <c r="I20" s="23">
        <v>0</v>
      </c>
      <c r="J20" s="23">
        <v>0</v>
      </c>
      <c r="K20" s="13">
        <f>(D20*H20*12)+(F20*I20*D20)+(G20*J20)</f>
        <v>0</v>
      </c>
    </row>
    <row r="21" spans="1:12" x14ac:dyDescent="0.25">
      <c r="A21" s="28" t="s">
        <v>16</v>
      </c>
      <c r="B21" s="26" t="s">
        <v>10</v>
      </c>
      <c r="C21" s="26" t="s">
        <v>30</v>
      </c>
      <c r="D21" s="26">
        <v>5</v>
      </c>
      <c r="E21" s="26" t="s">
        <v>22</v>
      </c>
      <c r="F21" s="26">
        <v>40</v>
      </c>
      <c r="G21" s="26">
        <v>1300</v>
      </c>
      <c r="H21" s="29">
        <v>0</v>
      </c>
      <c r="I21" s="29">
        <v>0</v>
      </c>
      <c r="J21" s="29">
        <v>0</v>
      </c>
      <c r="K21" s="30">
        <f>(D21*H21*12)+(F21*I21*D21)+(G21*J21)</f>
        <v>0</v>
      </c>
      <c r="L21" t="s">
        <v>68</v>
      </c>
    </row>
    <row r="22" spans="1:12" x14ac:dyDescent="0.25">
      <c r="A22" s="28" t="s">
        <v>16</v>
      </c>
      <c r="B22" s="26" t="s">
        <v>10</v>
      </c>
      <c r="C22" s="26" t="s">
        <v>13</v>
      </c>
      <c r="D22" s="26">
        <v>7</v>
      </c>
      <c r="E22" s="26" t="s">
        <v>22</v>
      </c>
      <c r="F22" s="26">
        <v>40</v>
      </c>
      <c r="G22" s="26">
        <v>1300</v>
      </c>
      <c r="H22" s="29">
        <v>0</v>
      </c>
      <c r="I22" s="29">
        <v>0</v>
      </c>
      <c r="J22" s="29">
        <v>0</v>
      </c>
      <c r="K22" s="30">
        <f>(D22*H22*12)+(F22*I22*D22)+(G22*J22)</f>
        <v>0</v>
      </c>
      <c r="L22" t="s">
        <v>68</v>
      </c>
    </row>
    <row r="23" spans="1:12" x14ac:dyDescent="0.25">
      <c r="A23" s="3" t="s">
        <v>16</v>
      </c>
      <c r="B23" s="1" t="s">
        <v>11</v>
      </c>
      <c r="C23" s="1" t="s">
        <v>13</v>
      </c>
      <c r="D23" s="27">
        <v>1</v>
      </c>
      <c r="E23" s="1" t="s">
        <v>23</v>
      </c>
      <c r="F23" s="1">
        <v>1</v>
      </c>
      <c r="G23" s="1">
        <v>30</v>
      </c>
      <c r="H23" s="23">
        <v>0</v>
      </c>
      <c r="I23" s="23">
        <v>0</v>
      </c>
      <c r="J23" s="23">
        <v>0</v>
      </c>
      <c r="K23" s="13">
        <f>(D23*H23*12)+(F23*I23*D23)+(G23*J23)</f>
        <v>0</v>
      </c>
    </row>
    <row r="24" spans="1:12" x14ac:dyDescent="0.25">
      <c r="A24" s="28" t="s">
        <v>16</v>
      </c>
      <c r="B24" s="26" t="s">
        <v>12</v>
      </c>
      <c r="C24" s="26" t="s">
        <v>30</v>
      </c>
      <c r="D24" s="26">
        <v>5</v>
      </c>
      <c r="E24" s="26" t="s">
        <v>22</v>
      </c>
      <c r="F24" s="26">
        <v>40</v>
      </c>
      <c r="G24" s="26">
        <v>3250</v>
      </c>
      <c r="H24" s="29">
        <v>0</v>
      </c>
      <c r="I24" s="29">
        <v>0</v>
      </c>
      <c r="J24" s="29">
        <v>0</v>
      </c>
      <c r="K24" s="30">
        <f>(D24*H24*12)+(F24*I24*D24)+(G24*J24)</f>
        <v>0</v>
      </c>
      <c r="L24" t="s">
        <v>68</v>
      </c>
    </row>
    <row r="25" spans="1:12" x14ac:dyDescent="0.25">
      <c r="A25" s="28" t="s">
        <v>16</v>
      </c>
      <c r="B25" s="26" t="s">
        <v>12</v>
      </c>
      <c r="C25" s="26" t="s">
        <v>13</v>
      </c>
      <c r="D25" s="26">
        <v>8</v>
      </c>
      <c r="E25" s="26" t="s">
        <v>22</v>
      </c>
      <c r="F25" s="26">
        <v>40</v>
      </c>
      <c r="G25" s="26">
        <v>3250</v>
      </c>
      <c r="H25" s="29">
        <v>0</v>
      </c>
      <c r="I25" s="29">
        <v>0</v>
      </c>
      <c r="J25" s="29">
        <v>0</v>
      </c>
      <c r="K25" s="30">
        <f>(D25*H25*12)+(F25*I25*D25)+(G25*J25)</f>
        <v>0</v>
      </c>
      <c r="L25" t="s">
        <v>68</v>
      </c>
    </row>
    <row r="26" spans="1:12" x14ac:dyDescent="0.25">
      <c r="A26" s="3" t="s">
        <v>18</v>
      </c>
      <c r="B26" s="2" t="s">
        <v>60</v>
      </c>
      <c r="C26" s="1" t="s">
        <v>17</v>
      </c>
      <c r="D26" s="1">
        <v>1</v>
      </c>
      <c r="E26" s="1" t="s">
        <v>23</v>
      </c>
      <c r="F26" s="2">
        <v>1</v>
      </c>
      <c r="G26" s="1">
        <v>20</v>
      </c>
      <c r="H26" s="23">
        <v>0</v>
      </c>
      <c r="I26" s="23">
        <v>0</v>
      </c>
      <c r="J26" s="23">
        <v>0</v>
      </c>
      <c r="K26" s="13">
        <f>(D26*H26*12)+(F26*I26*D26)+(G26*J26)</f>
        <v>0</v>
      </c>
    </row>
    <row r="27" spans="1:12" x14ac:dyDescent="0.25">
      <c r="A27" s="3" t="s">
        <v>18</v>
      </c>
      <c r="B27" s="1" t="s">
        <v>7</v>
      </c>
      <c r="C27" s="1" t="s">
        <v>8</v>
      </c>
      <c r="D27" s="1">
        <v>2</v>
      </c>
      <c r="E27" s="1" t="s">
        <v>23</v>
      </c>
      <c r="F27" s="1">
        <v>13</v>
      </c>
      <c r="G27" s="1">
        <v>1150</v>
      </c>
      <c r="H27" s="23">
        <v>0</v>
      </c>
      <c r="I27" s="23">
        <v>0</v>
      </c>
      <c r="J27" s="23">
        <v>0</v>
      </c>
      <c r="K27" s="13">
        <f>(D27*H27*12)+(F27*I27*D27)+(G27*J27)</f>
        <v>0</v>
      </c>
    </row>
    <row r="28" spans="1:12" x14ac:dyDescent="0.25">
      <c r="A28" s="3" t="s">
        <v>18</v>
      </c>
      <c r="B28" s="1" t="s">
        <v>10</v>
      </c>
      <c r="C28" s="1" t="s">
        <v>31</v>
      </c>
      <c r="D28" s="1">
        <v>2</v>
      </c>
      <c r="E28" s="1" t="s">
        <v>22</v>
      </c>
      <c r="F28" s="1">
        <v>40</v>
      </c>
      <c r="G28" s="1">
        <v>1600</v>
      </c>
      <c r="H28" s="23">
        <v>0</v>
      </c>
      <c r="I28" s="23">
        <v>0</v>
      </c>
      <c r="J28" s="23">
        <v>0</v>
      </c>
      <c r="K28" s="13">
        <f>(D28*H28*12)+(F28*I28*D28)+(G28*J28)</f>
        <v>0</v>
      </c>
    </row>
    <row r="29" spans="1:12" x14ac:dyDescent="0.25">
      <c r="A29" s="3" t="s">
        <v>18</v>
      </c>
      <c r="B29" s="1" t="s">
        <v>12</v>
      </c>
      <c r="C29" s="1" t="s">
        <v>17</v>
      </c>
      <c r="D29" s="1">
        <v>2</v>
      </c>
      <c r="E29" s="1" t="s">
        <v>25</v>
      </c>
      <c r="F29" s="1">
        <v>80</v>
      </c>
      <c r="G29" s="1">
        <v>8950</v>
      </c>
      <c r="H29" s="23">
        <v>0</v>
      </c>
      <c r="I29" s="23">
        <v>0</v>
      </c>
      <c r="J29" s="23">
        <v>0</v>
      </c>
      <c r="K29" s="13">
        <f>(D29*H29*12)+(F29*I29*D29)+(G29*J29)</f>
        <v>0</v>
      </c>
    </row>
    <row r="30" spans="1:12" ht="15.75" thickBot="1" x14ac:dyDescent="0.3">
      <c r="A30" s="10" t="s">
        <v>40</v>
      </c>
      <c r="B30" s="11"/>
      <c r="C30" s="11"/>
      <c r="D30" s="11"/>
      <c r="E30" s="11"/>
      <c r="F30" s="11"/>
      <c r="G30" s="11"/>
      <c r="H30" s="16"/>
      <c r="I30" s="16"/>
      <c r="J30" s="16"/>
      <c r="K30" s="14">
        <f>SUM(K8:K29)</f>
        <v>0</v>
      </c>
    </row>
    <row r="31" spans="1:12" x14ac:dyDescent="0.25">
      <c r="A31" s="22" t="s">
        <v>45</v>
      </c>
      <c r="B31" s="20"/>
      <c r="C31" s="20"/>
      <c r="D31" s="20"/>
      <c r="E31" s="20"/>
      <c r="F31" s="20"/>
      <c r="G31" s="20"/>
      <c r="H31" s="21"/>
      <c r="I31" s="21"/>
      <c r="J31" s="21"/>
      <c r="K31" s="21"/>
    </row>
    <row r="32" spans="1:12" x14ac:dyDescent="0.25">
      <c r="A32" s="19"/>
      <c r="B32" s="20"/>
      <c r="C32" s="20"/>
      <c r="D32" s="20"/>
      <c r="E32" s="20"/>
      <c r="F32" s="20"/>
      <c r="G32" s="20"/>
      <c r="H32" s="21"/>
      <c r="I32" s="21"/>
      <c r="J32" s="21"/>
      <c r="K32" s="21"/>
    </row>
    <row r="34" spans="1:6" ht="15.75" thickBot="1" x14ac:dyDescent="0.3">
      <c r="A34" t="s">
        <v>34</v>
      </c>
    </row>
    <row r="35" spans="1:6" ht="38.25" x14ac:dyDescent="0.25">
      <c r="A35" s="7" t="s">
        <v>3</v>
      </c>
      <c r="B35" s="32" t="s">
        <v>35</v>
      </c>
      <c r="C35" s="33"/>
      <c r="D35" s="8" t="s">
        <v>36</v>
      </c>
      <c r="E35" s="8" t="s">
        <v>37</v>
      </c>
      <c r="F35" s="9" t="s">
        <v>38</v>
      </c>
    </row>
    <row r="36" spans="1:6" x14ac:dyDescent="0.25">
      <c r="A36" s="3" t="s">
        <v>5</v>
      </c>
      <c r="B36" s="34" t="s">
        <v>61</v>
      </c>
      <c r="C36" s="34"/>
      <c r="D36" s="1">
        <v>600</v>
      </c>
      <c r="E36" s="23">
        <v>0</v>
      </c>
      <c r="F36" s="13">
        <f>D36*E36</f>
        <v>0</v>
      </c>
    </row>
    <row r="37" spans="1:6" x14ac:dyDescent="0.25">
      <c r="A37" s="3" t="s">
        <v>5</v>
      </c>
      <c r="B37" s="35" t="s">
        <v>63</v>
      </c>
      <c r="C37" s="35"/>
      <c r="D37" s="31">
        <v>10000</v>
      </c>
      <c r="E37" s="23">
        <v>0</v>
      </c>
      <c r="F37" s="13">
        <f>D37*E37</f>
        <v>0</v>
      </c>
    </row>
    <row r="38" spans="1:6" x14ac:dyDescent="0.25">
      <c r="A38" s="3" t="s">
        <v>5</v>
      </c>
      <c r="B38" s="39" t="s">
        <v>62</v>
      </c>
      <c r="C38" s="40"/>
      <c r="D38" s="31">
        <v>10000</v>
      </c>
      <c r="E38" s="23">
        <v>0</v>
      </c>
      <c r="F38" s="13">
        <f>E38*D38</f>
        <v>0</v>
      </c>
    </row>
    <row r="39" spans="1:6" x14ac:dyDescent="0.25">
      <c r="A39" s="3" t="s">
        <v>5</v>
      </c>
      <c r="B39" s="35" t="s">
        <v>47</v>
      </c>
      <c r="C39" s="36"/>
      <c r="D39" s="31">
        <v>4000</v>
      </c>
      <c r="E39" s="23">
        <v>0</v>
      </c>
      <c r="F39" s="13">
        <f>D39*E39</f>
        <v>0</v>
      </c>
    </row>
    <row r="40" spans="1:6" ht="15.75" thickBot="1" x14ac:dyDescent="0.3">
      <c r="A40" s="10" t="s">
        <v>40</v>
      </c>
      <c r="B40" s="37"/>
      <c r="C40" s="38"/>
      <c r="D40" s="5"/>
      <c r="E40" s="12"/>
      <c r="F40" s="14">
        <f>F36+F37+F38+F39</f>
        <v>0</v>
      </c>
    </row>
    <row r="42" spans="1:6" ht="21" x14ac:dyDescent="0.35">
      <c r="A42" s="17" t="s">
        <v>39</v>
      </c>
      <c r="B42" s="18">
        <f>F40+K30</f>
        <v>0</v>
      </c>
    </row>
  </sheetData>
  <sheetProtection algorithmName="SHA-512" hashValue="qLJ0Dd+1ET/OfmEU4dFmFAgwHjouN8CbChgvfNa1BZ/rGL/8MaLofrMR6PFGvwHIK7v2tNkEH8WeKpApE6rZHw==" saltValue="+ipJUhSzus8yX1e50+r1UA==" spinCount="100000" sheet="1" objects="1" scenarios="1"/>
  <mergeCells count="6">
    <mergeCell ref="B35:C35"/>
    <mergeCell ref="B36:C36"/>
    <mergeCell ref="B37:C37"/>
    <mergeCell ref="B39:C39"/>
    <mergeCell ref="B40:C40"/>
    <mergeCell ref="B38:C38"/>
  </mergeCells>
  <pageMargins left="0.7" right="0.7" top="0.75" bottom="0.75" header="0.3" footer="0.3"/>
  <pageSetup paperSize="9" orientation="portrait" copies="2" r:id="rId1"/>
  <ignoredErrors>
    <ignoredError sqref="F3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0775E-C587-4AD3-8056-B2F4D9D7695B}">
  <dimension ref="A1:E6"/>
  <sheetViews>
    <sheetView workbookViewId="0">
      <selection activeCell="D3" sqref="D3"/>
    </sheetView>
  </sheetViews>
  <sheetFormatPr defaultRowHeight="15" x14ac:dyDescent="0.25"/>
  <cols>
    <col min="1" max="1" width="41.140625" bestFit="1" customWidth="1"/>
    <col min="2" max="2" width="17.28515625" bestFit="1" customWidth="1"/>
    <col min="3" max="3" width="32.5703125" bestFit="1" customWidth="1"/>
    <col min="4" max="4" width="28.85546875" bestFit="1" customWidth="1"/>
    <col min="5" max="5" width="141.28515625" customWidth="1"/>
  </cols>
  <sheetData>
    <row r="1" spans="1:5" x14ac:dyDescent="0.25">
      <c r="A1" s="6" t="s">
        <v>3</v>
      </c>
      <c r="B1" s="6" t="s">
        <v>48</v>
      </c>
      <c r="C1" s="6" t="s">
        <v>49</v>
      </c>
      <c r="D1" s="6" t="s">
        <v>50</v>
      </c>
      <c r="E1" s="6" t="s">
        <v>51</v>
      </c>
    </row>
    <row r="2" spans="1:5" x14ac:dyDescent="0.25">
      <c r="A2" t="s">
        <v>5</v>
      </c>
      <c r="B2" t="s">
        <v>52</v>
      </c>
      <c r="C2" t="s">
        <v>53</v>
      </c>
      <c r="D2" t="s">
        <v>54</v>
      </c>
      <c r="E2" t="s">
        <v>65</v>
      </c>
    </row>
    <row r="3" spans="1:5" x14ac:dyDescent="0.25">
      <c r="A3" t="s">
        <v>5</v>
      </c>
      <c r="B3" t="s">
        <v>52</v>
      </c>
      <c r="C3" s="24" t="s">
        <v>55</v>
      </c>
      <c r="D3" t="s">
        <v>56</v>
      </c>
      <c r="E3" s="25"/>
    </row>
    <row r="4" spans="1:5" x14ac:dyDescent="0.25">
      <c r="A4" t="s">
        <v>14</v>
      </c>
      <c r="B4" t="s">
        <v>57</v>
      </c>
      <c r="C4" t="s">
        <v>21</v>
      </c>
      <c r="D4" t="s">
        <v>21</v>
      </c>
      <c r="E4" s="24" t="s">
        <v>58</v>
      </c>
    </row>
    <row r="5" spans="1:5" x14ac:dyDescent="0.25">
      <c r="A5" t="s">
        <v>18</v>
      </c>
      <c r="B5" s="24" t="s">
        <v>57</v>
      </c>
      <c r="C5" s="24" t="s">
        <v>21</v>
      </c>
      <c r="D5" s="24" t="s">
        <v>21</v>
      </c>
      <c r="E5" s="25"/>
    </row>
    <row r="6" spans="1:5" x14ac:dyDescent="0.25">
      <c r="A6" t="s">
        <v>16</v>
      </c>
      <c r="B6" s="24" t="s">
        <v>57</v>
      </c>
      <c r="C6" s="24" t="s">
        <v>21</v>
      </c>
      <c r="D6" s="24" t="s">
        <v>21</v>
      </c>
      <c r="E6" s="24" t="s">
        <v>59</v>
      </c>
    </row>
  </sheetData>
  <sheetProtection algorithmName="SHA-512" hashValue="Kps6NB8uP/rgE8cgDjH16OtKh7mUJPMx9Zmnu7GfsMqbVWApdVYVpdIQugcvZFWk+FLicLyCKM1A0gJH6vWeyg==" saltValue="Ew9oBYI0w5e33/mHKefp4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Locatie informatie</vt:lpstr>
    </vt:vector>
  </TitlesOfParts>
  <Company>Kien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 van der Wees</dc:creator>
  <cp:lastModifiedBy>Mieke van der Wees</cp:lastModifiedBy>
  <dcterms:created xsi:type="dcterms:W3CDTF">2023-06-28T09:37:42Z</dcterms:created>
  <dcterms:modified xsi:type="dcterms:W3CDTF">2023-10-05T09:35:34Z</dcterms:modified>
</cp:coreProperties>
</file>