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rysebv.sharepoint.com/sites/BU/Onderwijs/Projecten/2023/G22275 GO - Nieuw-Rhijngeest Zuid - t/2. Advisering en haalbaarheid/2.08 Leidraad/Formulieren/Formulieren NRZ/"/>
    </mc:Choice>
  </mc:AlternateContent>
  <xr:revisionPtr revIDLastSave="223" documentId="8_{1818A612-B09B-48EA-A033-A3B7C39BEA3F}" xr6:coauthVersionLast="47" xr6:coauthVersionMax="47" xr10:uidLastSave="{2BDA8136-C80E-496D-BC9F-28CAD817E550}"/>
  <bookViews>
    <workbookView xWindow="28680" yWindow="-2070" windowWidth="29040" windowHeight="15840" xr2:uid="{A94A5CFE-7F6A-4551-BA99-766288CA708D}"/>
  </bookViews>
  <sheets>
    <sheet name="Sheet1 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0" i="2" l="1"/>
  <c r="Y9" i="2"/>
  <c r="Y8" i="2"/>
  <c r="Y6" i="2"/>
  <c r="Y7" i="2"/>
  <c r="Y83" i="2" l="1"/>
  <c r="Y82" i="2"/>
  <c r="Y80" i="2"/>
  <c r="V81" i="2" s="1"/>
  <c r="Y81" i="2" s="1"/>
  <c r="Y79" i="2"/>
  <c r="Y78" i="2"/>
  <c r="T73" i="2"/>
  <c r="S73" i="2"/>
  <c r="R73" i="2"/>
  <c r="N71" i="2"/>
  <c r="O71" i="2" s="1"/>
  <c r="G71" i="2"/>
  <c r="F71" i="2"/>
  <c r="I71" i="2" s="1"/>
  <c r="D71" i="2"/>
  <c r="N70" i="2"/>
  <c r="O70" i="2" s="1"/>
  <c r="G70" i="2"/>
  <c r="F70" i="2"/>
  <c r="I70" i="2" s="1"/>
  <c r="D70" i="2"/>
  <c r="N69" i="2"/>
  <c r="G69" i="2"/>
  <c r="F69" i="2"/>
  <c r="D69" i="2"/>
  <c r="T66" i="2"/>
  <c r="S66" i="2"/>
  <c r="R66" i="2"/>
  <c r="M66" i="2"/>
  <c r="O64" i="2"/>
  <c r="V64" i="2" s="1"/>
  <c r="Y64" i="2" s="1"/>
  <c r="G64" i="2"/>
  <c r="F64" i="2"/>
  <c r="I64" i="2" s="1"/>
  <c r="D64" i="2"/>
  <c r="O63" i="2"/>
  <c r="V63" i="2" s="1"/>
  <c r="Y63" i="2" s="1"/>
  <c r="G63" i="2"/>
  <c r="F63" i="2"/>
  <c r="I63" i="2" s="1"/>
  <c r="D63" i="2"/>
  <c r="O62" i="2"/>
  <c r="V62" i="2" s="1"/>
  <c r="Y62" i="2" s="1"/>
  <c r="G62" i="2"/>
  <c r="F62" i="2"/>
  <c r="I62" i="2" s="1"/>
  <c r="D62" i="2"/>
  <c r="O61" i="2"/>
  <c r="G61" i="2"/>
  <c r="F61" i="2"/>
  <c r="I61" i="2" s="1"/>
  <c r="D61" i="2"/>
  <c r="O60" i="2"/>
  <c r="G60" i="2"/>
  <c r="F60" i="2"/>
  <c r="I60" i="2" s="1"/>
  <c r="D60" i="2"/>
  <c r="O57" i="2"/>
  <c r="G57" i="2"/>
  <c r="F57" i="2"/>
  <c r="I57" i="2" s="1"/>
  <c r="D57" i="2"/>
  <c r="O56" i="2"/>
  <c r="G56" i="2"/>
  <c r="F56" i="2"/>
  <c r="I56" i="2" s="1"/>
  <c r="D56" i="2"/>
  <c r="O55" i="2"/>
  <c r="V55" i="2" s="1"/>
  <c r="G55" i="2"/>
  <c r="F55" i="2"/>
  <c r="I55" i="2" s="1"/>
  <c r="D55" i="2"/>
  <c r="O54" i="2"/>
  <c r="G54" i="2"/>
  <c r="F54" i="2"/>
  <c r="I54" i="2" s="1"/>
  <c r="D54" i="2"/>
  <c r="T50" i="2"/>
  <c r="S50" i="2"/>
  <c r="R50" i="2"/>
  <c r="N50" i="2"/>
  <c r="B50" i="2"/>
  <c r="O48" i="2"/>
  <c r="V48" i="2" s="1"/>
  <c r="G48" i="2"/>
  <c r="F48" i="2"/>
  <c r="I48" i="2" s="1"/>
  <c r="D48" i="2"/>
  <c r="O47" i="2"/>
  <c r="G47" i="2"/>
  <c r="F47" i="2"/>
  <c r="I47" i="2" s="1"/>
  <c r="D47" i="2"/>
  <c r="O46" i="2"/>
  <c r="V46" i="2" s="1"/>
  <c r="Y46" i="2" s="1"/>
  <c r="G46" i="2"/>
  <c r="F46" i="2"/>
  <c r="I46" i="2" s="1"/>
  <c r="D46" i="2"/>
  <c r="O45" i="2"/>
  <c r="V45" i="2" s="1"/>
  <c r="Y45" i="2" s="1"/>
  <c r="G45" i="2"/>
  <c r="F45" i="2"/>
  <c r="I45" i="2" s="1"/>
  <c r="D45" i="2"/>
  <c r="O44" i="2"/>
  <c r="V44" i="2" s="1"/>
  <c r="G44" i="2"/>
  <c r="F44" i="2"/>
  <c r="I44" i="2" s="1"/>
  <c r="D44" i="2"/>
  <c r="O43" i="2"/>
  <c r="G43" i="2"/>
  <c r="F43" i="2"/>
  <c r="I43" i="2" s="1"/>
  <c r="D43" i="2"/>
  <c r="O42" i="2"/>
  <c r="V42" i="2" s="1"/>
  <c r="Y42" i="2" s="1"/>
  <c r="G42" i="2"/>
  <c r="F42" i="2"/>
  <c r="I42" i="2" s="1"/>
  <c r="D42" i="2"/>
  <c r="O41" i="2"/>
  <c r="V41" i="2" s="1"/>
  <c r="Y41" i="2" s="1"/>
  <c r="G41" i="2"/>
  <c r="F41" i="2"/>
  <c r="I41" i="2" s="1"/>
  <c r="D41" i="2"/>
  <c r="O40" i="2"/>
  <c r="V40" i="2" s="1"/>
  <c r="G40" i="2"/>
  <c r="F40" i="2"/>
  <c r="I40" i="2" s="1"/>
  <c r="D40" i="2"/>
  <c r="O39" i="2"/>
  <c r="G39" i="2"/>
  <c r="F39" i="2"/>
  <c r="I39" i="2" s="1"/>
  <c r="D39" i="2"/>
  <c r="O38" i="2"/>
  <c r="V38" i="2" s="1"/>
  <c r="Y38" i="2" s="1"/>
  <c r="G38" i="2"/>
  <c r="F38" i="2"/>
  <c r="I38" i="2" s="1"/>
  <c r="D38" i="2"/>
  <c r="O36" i="2"/>
  <c r="V36" i="2" s="1"/>
  <c r="Y36" i="2" s="1"/>
  <c r="G36" i="2"/>
  <c r="F36" i="2"/>
  <c r="I36" i="2" s="1"/>
  <c r="D36" i="2"/>
  <c r="O35" i="2"/>
  <c r="V35" i="2" s="1"/>
  <c r="G35" i="2"/>
  <c r="F35" i="2"/>
  <c r="I35" i="2" s="1"/>
  <c r="D35" i="2"/>
  <c r="O34" i="2"/>
  <c r="G34" i="2"/>
  <c r="F34" i="2"/>
  <c r="I34" i="2" s="1"/>
  <c r="D34" i="2"/>
  <c r="O33" i="2"/>
  <c r="V33" i="2" s="1"/>
  <c r="Y33" i="2" s="1"/>
  <c r="G33" i="2"/>
  <c r="F33" i="2"/>
  <c r="I33" i="2" s="1"/>
  <c r="D33" i="2"/>
  <c r="O32" i="2"/>
  <c r="V32" i="2" s="1"/>
  <c r="Y32" i="2" s="1"/>
  <c r="G32" i="2"/>
  <c r="F32" i="2"/>
  <c r="I32" i="2" s="1"/>
  <c r="D32" i="2"/>
  <c r="O31" i="2"/>
  <c r="V31" i="2" s="1"/>
  <c r="G31" i="2"/>
  <c r="F31" i="2"/>
  <c r="I31" i="2" s="1"/>
  <c r="D31" i="2"/>
  <c r="O30" i="2"/>
  <c r="G30" i="2"/>
  <c r="F30" i="2"/>
  <c r="I30" i="2" s="1"/>
  <c r="D30" i="2"/>
  <c r="O29" i="2"/>
  <c r="V29" i="2" s="1"/>
  <c r="Y29" i="2" s="1"/>
  <c r="G29" i="2"/>
  <c r="F29" i="2"/>
  <c r="I29" i="2" s="1"/>
  <c r="D29" i="2"/>
  <c r="O28" i="2"/>
  <c r="V28" i="2" s="1"/>
  <c r="Y28" i="2" s="1"/>
  <c r="G28" i="2"/>
  <c r="F28" i="2"/>
  <c r="I28" i="2" s="1"/>
  <c r="D28" i="2"/>
  <c r="O27" i="2"/>
  <c r="V27" i="2" s="1"/>
  <c r="G27" i="2"/>
  <c r="F27" i="2"/>
  <c r="I27" i="2" s="1"/>
  <c r="D27" i="2"/>
  <c r="O26" i="2"/>
  <c r="G26" i="2"/>
  <c r="F26" i="2"/>
  <c r="I26" i="2" s="1"/>
  <c r="D26" i="2"/>
  <c r="O25" i="2"/>
  <c r="V25" i="2" s="1"/>
  <c r="Y25" i="2" s="1"/>
  <c r="G25" i="2"/>
  <c r="F25" i="2"/>
  <c r="I25" i="2" s="1"/>
  <c r="D25" i="2"/>
  <c r="O24" i="2"/>
  <c r="V24" i="2" s="1"/>
  <c r="Y24" i="2" s="1"/>
  <c r="G24" i="2"/>
  <c r="F24" i="2"/>
  <c r="I24" i="2" s="1"/>
  <c r="D24" i="2"/>
  <c r="O23" i="2"/>
  <c r="G23" i="2"/>
  <c r="F23" i="2"/>
  <c r="I23" i="2" s="1"/>
  <c r="D23" i="2"/>
  <c r="O22" i="2"/>
  <c r="G22" i="2"/>
  <c r="F22" i="2"/>
  <c r="I22" i="2" s="1"/>
  <c r="D22" i="2"/>
  <c r="O21" i="2"/>
  <c r="V21" i="2" s="1"/>
  <c r="Y21" i="2" s="1"/>
  <c r="G21" i="2"/>
  <c r="F21" i="2"/>
  <c r="I21" i="2" s="1"/>
  <c r="D21" i="2"/>
  <c r="O20" i="2"/>
  <c r="V20" i="2" s="1"/>
  <c r="Y20" i="2" s="1"/>
  <c r="G20" i="2"/>
  <c r="F20" i="2"/>
  <c r="I20" i="2" s="1"/>
  <c r="D20" i="2"/>
  <c r="O19" i="2"/>
  <c r="V19" i="2" s="1"/>
  <c r="G19" i="2"/>
  <c r="F19" i="2"/>
  <c r="I19" i="2" s="1"/>
  <c r="D19" i="2"/>
  <c r="O18" i="2"/>
  <c r="G18" i="2"/>
  <c r="F18" i="2"/>
  <c r="I18" i="2" s="1"/>
  <c r="D18" i="2"/>
  <c r="O17" i="2"/>
  <c r="V17" i="2" s="1"/>
  <c r="Y17" i="2" s="1"/>
  <c r="G17" i="2"/>
  <c r="F17" i="2"/>
  <c r="I17" i="2" s="1"/>
  <c r="D17" i="2"/>
  <c r="O16" i="2"/>
  <c r="V16" i="2" s="1"/>
  <c r="Y16" i="2" s="1"/>
  <c r="G16" i="2"/>
  <c r="F16" i="2"/>
  <c r="I16" i="2" s="1"/>
  <c r="D16" i="2"/>
  <c r="O15" i="2"/>
  <c r="V15" i="2" s="1"/>
  <c r="G15" i="2"/>
  <c r="F15" i="2"/>
  <c r="I15" i="2" s="1"/>
  <c r="D15" i="2"/>
  <c r="O14" i="2"/>
  <c r="G14" i="2"/>
  <c r="F14" i="2"/>
  <c r="I14" i="2" s="1"/>
  <c r="D14" i="2"/>
  <c r="O13" i="2"/>
  <c r="V13" i="2" s="1"/>
  <c r="Y13" i="2" s="1"/>
  <c r="G13" i="2"/>
  <c r="F13" i="2"/>
  <c r="I13" i="2" s="1"/>
  <c r="D13" i="2"/>
  <c r="O12" i="2"/>
  <c r="V12" i="2" s="1"/>
  <c r="Y12" i="2" s="1"/>
  <c r="G12" i="2"/>
  <c r="F12" i="2"/>
  <c r="I12" i="2" s="1"/>
  <c r="D12" i="2"/>
  <c r="O10" i="2"/>
  <c r="G10" i="2"/>
  <c r="F10" i="2"/>
  <c r="I10" i="2" s="1"/>
  <c r="D10" i="2"/>
  <c r="O9" i="2"/>
  <c r="G9" i="2"/>
  <c r="F9" i="2"/>
  <c r="I9" i="2" s="1"/>
  <c r="D9" i="2"/>
  <c r="O8" i="2"/>
  <c r="V8" i="2" s="1"/>
  <c r="G8" i="2"/>
  <c r="F8" i="2"/>
  <c r="I8" i="2" s="1"/>
  <c r="D8" i="2"/>
  <c r="O7" i="2"/>
  <c r="V7" i="2" s="1"/>
  <c r="G7" i="2"/>
  <c r="F7" i="2"/>
  <c r="I7" i="2" s="1"/>
  <c r="D7" i="2"/>
  <c r="O6" i="2"/>
  <c r="G6" i="2"/>
  <c r="F6" i="2"/>
  <c r="D6" i="2"/>
  <c r="G66" i="2" l="1"/>
  <c r="F73" i="2"/>
  <c r="F50" i="2"/>
  <c r="U66" i="2"/>
  <c r="V57" i="2"/>
  <c r="Y57" i="2" s="1"/>
  <c r="T75" i="2"/>
  <c r="O50" i="2"/>
  <c r="V54" i="2"/>
  <c r="Y54" i="2" s="1"/>
  <c r="G73" i="2"/>
  <c r="Y85" i="2"/>
  <c r="V56" i="2"/>
  <c r="Y56" i="2" s="1"/>
  <c r="I69" i="2"/>
  <c r="I73" i="2" s="1"/>
  <c r="G50" i="2"/>
  <c r="N73" i="2"/>
  <c r="R75" i="2"/>
  <c r="S75" i="2"/>
  <c r="I66" i="2"/>
  <c r="V70" i="2"/>
  <c r="Y70" i="2" s="1"/>
  <c r="V71" i="2"/>
  <c r="Y71" i="2" s="1"/>
  <c r="V10" i="2"/>
  <c r="V9" i="2"/>
  <c r="V18" i="2"/>
  <c r="Y18" i="2" s="1"/>
  <c r="Y19" i="2"/>
  <c r="V26" i="2"/>
  <c r="Y26" i="2" s="1"/>
  <c r="Y27" i="2"/>
  <c r="V34" i="2"/>
  <c r="Y34" i="2" s="1"/>
  <c r="Y35" i="2"/>
  <c r="V43" i="2"/>
  <c r="Y43" i="2" s="1"/>
  <c r="Y44" i="2"/>
  <c r="U50" i="2"/>
  <c r="Y55" i="2"/>
  <c r="O66" i="2"/>
  <c r="N66" i="2" s="1"/>
  <c r="I6" i="2"/>
  <c r="I50" i="2" s="1"/>
  <c r="V6" i="2"/>
  <c r="V61" i="2"/>
  <c r="Y61" i="2" s="1"/>
  <c r="F66" i="2"/>
  <c r="V23" i="2"/>
  <c r="Y23" i="2" s="1"/>
  <c r="V14" i="2"/>
  <c r="Y14" i="2" s="1"/>
  <c r="Y15" i="2"/>
  <c r="V22" i="2"/>
  <c r="Y22" i="2" s="1"/>
  <c r="V30" i="2"/>
  <c r="Y30" i="2" s="1"/>
  <c r="Y31" i="2"/>
  <c r="V39" i="2"/>
  <c r="Y39" i="2" s="1"/>
  <c r="Y40" i="2"/>
  <c r="V47" i="2"/>
  <c r="Y47" i="2" s="1"/>
  <c r="Y48" i="2"/>
  <c r="V60" i="2"/>
  <c r="Y60" i="2" s="1"/>
  <c r="O69" i="2"/>
  <c r="D50" i="2" l="1"/>
  <c r="F75" i="2"/>
  <c r="M50" i="2"/>
  <c r="G75" i="2"/>
  <c r="M73" i="2"/>
  <c r="D73" i="2"/>
  <c r="I75" i="2"/>
  <c r="V66" i="2"/>
  <c r="V50" i="2"/>
  <c r="Y66" i="2"/>
  <c r="D66" i="2"/>
  <c r="Y50" i="2"/>
  <c r="O73" i="2"/>
  <c r="O75" i="2" s="1"/>
  <c r="V69" i="2"/>
  <c r="V73" i="2" s="1"/>
  <c r="U73" i="2"/>
  <c r="U75" i="2" s="1"/>
  <c r="Y69" i="2" l="1"/>
  <c r="Y73" i="2" s="1"/>
  <c r="Y75" i="2" s="1"/>
  <c r="Y86" i="2" s="1"/>
  <c r="Y87" i="2" s="1"/>
  <c r="V75" i="2"/>
</calcChain>
</file>

<file path=xl/sharedStrings.xml><?xml version="1.0" encoding="utf-8"?>
<sst xmlns="http://schemas.openxmlformats.org/spreadsheetml/2006/main" count="192" uniqueCount="78">
  <si>
    <t>Aantal</t>
  </si>
  <si>
    <t>Detailhandel</t>
  </si>
  <si>
    <t>m²</t>
  </si>
  <si>
    <t>Dienstverlening</t>
  </si>
  <si>
    <t>Horeca</t>
  </si>
  <si>
    <t xml:space="preserve">Residuele grondwaardebepaling  </t>
  </si>
  <si>
    <t>Ontwikkelprogramma</t>
  </si>
  <si>
    <t>Opbrengsten</t>
  </si>
  <si>
    <t>Stichtingskosten</t>
  </si>
  <si>
    <t>Programma Woningbouw</t>
  </si>
  <si>
    <t>Huur</t>
  </si>
  <si>
    <t>m² BVO / won.</t>
  </si>
  <si>
    <t>vormfactor</t>
  </si>
  <si>
    <t>m² GO / won</t>
  </si>
  <si>
    <t>totaal BVO</t>
  </si>
  <si>
    <t>totaal GO</t>
  </si>
  <si>
    <t>volume m³</t>
  </si>
  <si>
    <t>huur / maand</t>
  </si>
  <si>
    <t>BAR</t>
  </si>
  <si>
    <t>beleggingswaarde
(excl. BTW)</t>
  </si>
  <si>
    <t>Bouwkosten /
m² BVO</t>
  </si>
  <si>
    <t>BKK % over BK</t>
  </si>
  <si>
    <t>AK % over BK en BKK</t>
  </si>
  <si>
    <t>W&amp;R % over VON ex. BTW</t>
  </si>
  <si>
    <t>stichtingskosten</t>
  </si>
  <si>
    <t>residuele grondwaarde</t>
  </si>
  <si>
    <t>Sociale huur appartementen</t>
  </si>
  <si>
    <t xml:space="preserve">&lt; type 1 &gt; </t>
  </si>
  <si>
    <t>&lt; type 2 &gt;</t>
  </si>
  <si>
    <t>&lt; type 3 &gt;</t>
  </si>
  <si>
    <t>&lt; Inschrijver is vrij om, waar nodig, regels toe te voegen voor diverse typologieën &gt;</t>
  </si>
  <si>
    <t>Middeldure huur appartementen</t>
  </si>
  <si>
    <t>Grondgebonden woningen Sociale huur</t>
  </si>
  <si>
    <t>Koop</t>
  </si>
  <si>
    <t>VON / m²</t>
  </si>
  <si>
    <t>VON
(excl. BTW)</t>
  </si>
  <si>
    <t>Vrije Kavel</t>
  </si>
  <si>
    <t>Totaal Woningbouw</t>
  </si>
  <si>
    <t>Programma Overige Functies</t>
  </si>
  <si>
    <t>BTW Belaste Verhuur</t>
  </si>
  <si>
    <t>m² BVO</t>
  </si>
  <si>
    <t>m² VVO</t>
  </si>
  <si>
    <t>bouwhoogte m¹</t>
  </si>
  <si>
    <t>huur / m² / jaar</t>
  </si>
  <si>
    <t>Bouwkosten/
m² BVO</t>
  </si>
  <si>
    <t>AK % over   BK en BKK</t>
  </si>
  <si>
    <t>Niet BTW Belaste Verhuur</t>
  </si>
  <si>
    <t>Totaal Overige Functies</t>
  </si>
  <si>
    <t>Programma Parkeren</t>
  </si>
  <si>
    <t>VON / m² GO</t>
  </si>
  <si>
    <t>VON</t>
  </si>
  <si>
    <t>VON excl. BTW</t>
  </si>
  <si>
    <t>Parkeerplaatsen maaiveld</t>
  </si>
  <si>
    <t>Parkeerplaatsen ondergronds</t>
  </si>
  <si>
    <t>Totaal Parkeren</t>
  </si>
  <si>
    <t>Totaal Ontwikkelprogramma:</t>
  </si>
  <si>
    <t>Kosten GREX voor rekening ontwikkelaar:</t>
  </si>
  <si>
    <t>Sloopkosten</t>
  </si>
  <si>
    <t>m³</t>
  </si>
  <si>
    <t>Bouwrijpmaken</t>
  </si>
  <si>
    <t>Woonrijpmaken</t>
  </si>
  <si>
    <t>Engineering brm/wrm</t>
  </si>
  <si>
    <t>Planontwikkeling</t>
  </si>
  <si>
    <t>post</t>
  </si>
  <si>
    <t>Kosten Fasering en Rente</t>
  </si>
  <si>
    <t>Residuele Grondwaarde Ontwikkelprogramma</t>
  </si>
  <si>
    <t>(excl. BTW p.p. 1-1-2024)</t>
  </si>
  <si>
    <t>Vrije sector huur appartementen</t>
  </si>
  <si>
    <t>Grondgebonden koop</t>
  </si>
  <si>
    <t>Appartementen koop</t>
  </si>
  <si>
    <t>Grondgebonden woningen  Middeldure huur</t>
  </si>
  <si>
    <t>Grondgebonden woningen Dure huur</t>
  </si>
  <si>
    <t>Parkeerplaatsen bovengronds gebouwd</t>
  </si>
  <si>
    <t>over</t>
  </si>
  <si>
    <t>Aan watersport gerelateerde zaken</t>
  </si>
  <si>
    <t>Maatschappelijke voorzieningen</t>
  </si>
  <si>
    <t>bouwlagen</t>
  </si>
  <si>
    <t>grondprijs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</si>
</sst>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_ * #,##0_ ;_ * \-#,##0_ ;_ * &quot;-&quot;??_ ;_ @_ "/>
  </numFmts>
  <fonts count="17" x14ac:knownFonts="1">
    <font>
      <sz val="9"/>
      <color theme="1"/>
      <name val="Montserrat"/>
      <family val="2"/>
      <scheme val="minor"/>
    </font>
    <font>
      <sz val="9"/>
      <color rgb="FF006100"/>
      <name val="Montserrat"/>
      <family val="2"/>
      <scheme val="minor"/>
    </font>
    <font>
      <sz val="9"/>
      <color rgb="FF9C5700"/>
      <name val="Montserrat"/>
      <family val="2"/>
      <scheme val="minor"/>
    </font>
    <font>
      <sz val="9"/>
      <color rgb="FF9C0006"/>
      <name val="Montserrat"/>
      <family val="2"/>
      <scheme val="minor"/>
    </font>
    <font>
      <sz val="9"/>
      <color theme="1"/>
      <name val="Montserrat"/>
      <family val="2"/>
      <scheme val="minor"/>
    </font>
    <font>
      <b/>
      <sz val="11"/>
      <color theme="1"/>
      <name val="Myriad Pro"/>
      <family val="2"/>
    </font>
    <font>
      <b/>
      <sz val="11"/>
      <name val="Montserrat"/>
      <scheme val="minor"/>
    </font>
    <font>
      <sz val="11"/>
      <color theme="1"/>
      <name val="Montserrat"/>
      <scheme val="minor"/>
    </font>
    <font>
      <sz val="11"/>
      <color theme="4"/>
      <name val="Montserrat"/>
      <scheme val="minor"/>
    </font>
    <font>
      <b/>
      <sz val="11"/>
      <color theme="1"/>
      <name val="Montserrat"/>
      <scheme val="minor"/>
    </font>
    <font>
      <sz val="9"/>
      <color theme="1"/>
      <name val="Montserrat"/>
      <scheme val="minor"/>
    </font>
    <font>
      <sz val="11"/>
      <name val="Montserrat"/>
      <scheme val="minor"/>
    </font>
    <font>
      <b/>
      <sz val="10"/>
      <color theme="1"/>
      <name val="Montserrat"/>
      <scheme val="minor"/>
    </font>
    <font>
      <sz val="10"/>
      <color theme="1"/>
      <name val="Montserrat"/>
      <scheme val="minor"/>
    </font>
    <font>
      <b/>
      <sz val="16"/>
      <color theme="1"/>
      <name val="Montserrat"/>
      <scheme val="minor"/>
    </font>
    <font>
      <sz val="11"/>
      <color rgb="FFFF0000"/>
      <name val="Montserrat"/>
      <scheme val="minor"/>
    </font>
    <font>
      <sz val="11"/>
      <color theme="4"/>
      <name val="Montserrat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8">
    <xf numFmtId="0" fontId="0" fillId="0" borderId="0">
      <alignment vertical="top"/>
    </xf>
    <xf numFmtId="0" fontId="1" fillId="2" borderId="0" applyNumberFormat="0" applyBorder="0" applyProtection="0">
      <alignment vertical="top"/>
    </xf>
    <xf numFmtId="0" fontId="3" fillId="3" borderId="0" applyNumberFormat="0" applyBorder="0" applyProtection="0">
      <alignment vertical="top"/>
    </xf>
    <xf numFmtId="0" fontId="2" fillId="4" borderId="0" applyNumberFormat="0" applyBorder="0" applyProtection="0">
      <alignment vertical="top"/>
    </xf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1">
      <alignment vertical="top"/>
    </xf>
  </cellStyleXfs>
  <cellXfs count="87">
    <xf numFmtId="0" fontId="0" fillId="0" borderId="0" xfId="0">
      <alignment vertical="top"/>
    </xf>
    <xf numFmtId="0" fontId="7" fillId="5" borderId="0" xfId="6" applyNumberFormat="1" applyFont="1" applyFill="1" applyBorder="1" applyAlignment="1">
      <alignment vertical="center"/>
    </xf>
    <xf numFmtId="0" fontId="8" fillId="5" borderId="0" xfId="6" applyNumberFormat="1" applyFont="1" applyFill="1" applyBorder="1" applyAlignment="1" applyProtection="1">
      <alignment vertical="center"/>
      <protection locked="0"/>
    </xf>
    <xf numFmtId="0" fontId="9" fillId="5" borderId="0" xfId="0" applyFont="1" applyFill="1" applyAlignment="1">
      <alignment horizontal="center" vertical="center" wrapText="1"/>
    </xf>
    <xf numFmtId="165" fontId="7" fillId="5" borderId="1" xfId="6" applyNumberFormat="1" applyFont="1" applyFill="1" applyBorder="1"/>
    <xf numFmtId="0" fontId="7" fillId="5" borderId="1" xfId="0" applyFont="1" applyFill="1" applyBorder="1" applyAlignment="1"/>
    <xf numFmtId="165" fontId="9" fillId="5" borderId="0" xfId="6" applyNumberFormat="1" applyFont="1" applyFill="1" applyBorder="1" applyAlignment="1">
      <alignment vertical="center"/>
    </xf>
    <xf numFmtId="0" fontId="9" fillId="5" borderId="0" xfId="0" applyFont="1" applyFill="1" applyAlignment="1">
      <alignment vertical="center"/>
    </xf>
    <xf numFmtId="0" fontId="7" fillId="5" borderId="0" xfId="0" applyFont="1" applyFill="1" applyAlignment="1"/>
    <xf numFmtId="0" fontId="7" fillId="5" borderId="0" xfId="0" applyFont="1" applyFill="1" applyAlignment="1">
      <alignment horizontal="center" vertical="center" wrapText="1"/>
    </xf>
    <xf numFmtId="0" fontId="7" fillId="5" borderId="0" xfId="6" applyNumberFormat="1" applyFont="1" applyFill="1" applyBorder="1"/>
    <xf numFmtId="0" fontId="9" fillId="5" borderId="0" xfId="6" applyNumberFormat="1" applyFont="1" applyFill="1" applyBorder="1" applyAlignment="1">
      <alignment vertical="center"/>
    </xf>
    <xf numFmtId="0" fontId="7" fillId="5" borderId="0" xfId="0" applyFont="1" applyFill="1" applyAlignment="1">
      <alignment vertical="center"/>
    </xf>
    <xf numFmtId="0" fontId="7" fillId="5" borderId="9" xfId="0" applyFont="1" applyFill="1" applyBorder="1" applyAlignment="1"/>
    <xf numFmtId="0" fontId="10" fillId="0" borderId="0" xfId="0" applyFont="1">
      <alignment vertical="top"/>
    </xf>
    <xf numFmtId="0" fontId="11" fillId="5" borderId="0" xfId="6" applyNumberFormat="1" applyFont="1" applyFill="1" applyBorder="1" applyAlignment="1">
      <alignment vertical="center"/>
    </xf>
    <xf numFmtId="0" fontId="8" fillId="5" borderId="0" xfId="6" applyNumberFormat="1" applyFont="1" applyFill="1" applyAlignment="1" applyProtection="1">
      <alignment vertical="center"/>
      <protection locked="0"/>
    </xf>
    <xf numFmtId="0" fontId="8" fillId="5" borderId="0" xfId="6" applyNumberFormat="1" applyFont="1" applyFill="1" applyAlignment="1">
      <alignment vertical="center"/>
    </xf>
    <xf numFmtId="0" fontId="8" fillId="5" borderId="0" xfId="6" applyNumberFormat="1" applyFont="1" applyFill="1" applyBorder="1" applyProtection="1">
      <protection locked="0"/>
    </xf>
    <xf numFmtId="0" fontId="9" fillId="0" borderId="1" xfId="7" applyFont="1">
      <alignment vertical="top"/>
    </xf>
    <xf numFmtId="164" fontId="7" fillId="5" borderId="0" xfId="4" applyNumberFormat="1" applyFont="1" applyFill="1" applyBorder="1" applyAlignment="1">
      <alignment vertical="center"/>
    </xf>
    <xf numFmtId="164" fontId="9" fillId="5" borderId="0" xfId="4" applyNumberFormat="1" applyFont="1" applyFill="1" applyBorder="1" applyAlignment="1">
      <alignment vertical="center"/>
    </xf>
    <xf numFmtId="164" fontId="7" fillId="5" borderId="0" xfId="4" applyNumberFormat="1" applyFont="1" applyFill="1" applyBorder="1"/>
    <xf numFmtId="164" fontId="9" fillId="5" borderId="7" xfId="4" applyNumberFormat="1" applyFont="1" applyFill="1" applyBorder="1" applyAlignment="1">
      <alignment vertical="center"/>
    </xf>
    <xf numFmtId="0" fontId="7" fillId="5" borderId="0" xfId="0" applyFont="1" applyFill="1" applyAlignment="1">
      <alignment horizontal="right"/>
    </xf>
    <xf numFmtId="164" fontId="7" fillId="5" borderId="0" xfId="0" applyNumberFormat="1" applyFont="1" applyFill="1" applyAlignment="1">
      <alignment vertical="center"/>
    </xf>
    <xf numFmtId="164" fontId="7" fillId="5" borderId="0" xfId="0" applyNumberFormat="1" applyFont="1" applyFill="1" applyAlignment="1"/>
    <xf numFmtId="164" fontId="8" fillId="5" borderId="0" xfId="4" applyNumberFormat="1" applyFont="1" applyFill="1" applyBorder="1" applyProtection="1">
      <protection locked="0"/>
    </xf>
    <xf numFmtId="0" fontId="7" fillId="5" borderId="3" xfId="0" applyFont="1" applyFill="1" applyBorder="1" applyAlignment="1">
      <alignment vertical="center"/>
    </xf>
    <xf numFmtId="0" fontId="12" fillId="0" borderId="1" xfId="7" applyFont="1">
      <alignment vertical="top"/>
    </xf>
    <xf numFmtId="0" fontId="13" fillId="0" borderId="0" xfId="0" applyFont="1">
      <alignment vertical="top"/>
    </xf>
    <xf numFmtId="0" fontId="13" fillId="5" borderId="3" xfId="0" applyFont="1" applyFill="1" applyBorder="1" applyAlignment="1">
      <alignment vertical="center"/>
    </xf>
    <xf numFmtId="0" fontId="13" fillId="5" borderId="0" xfId="0" applyFont="1" applyFill="1" applyAlignment="1">
      <alignment horizontal="center" vertical="center" wrapText="1"/>
    </xf>
    <xf numFmtId="164" fontId="13" fillId="5" borderId="0" xfId="0" applyNumberFormat="1" applyFont="1" applyFill="1" applyAlignment="1">
      <alignment vertical="center"/>
    </xf>
    <xf numFmtId="0" fontId="13" fillId="5" borderId="1" xfId="0" applyFont="1" applyFill="1" applyBorder="1" applyAlignment="1"/>
    <xf numFmtId="0" fontId="13" fillId="5" borderId="0" xfId="0" applyFont="1" applyFill="1" applyAlignment="1"/>
    <xf numFmtId="164" fontId="13" fillId="5" borderId="0" xfId="0" applyNumberFormat="1" applyFont="1" applyFill="1" applyAlignment="1"/>
    <xf numFmtId="164" fontId="12" fillId="5" borderId="0" xfId="0" applyNumberFormat="1" applyFont="1" applyFill="1" applyAlignment="1">
      <alignment vertical="center"/>
    </xf>
    <xf numFmtId="0" fontId="13" fillId="5" borderId="0" xfId="0" applyFont="1" applyFill="1" applyAlignment="1">
      <alignment vertical="center"/>
    </xf>
    <xf numFmtId="0" fontId="14" fillId="0" borderId="1" xfId="7" applyFont="1">
      <alignment vertical="top"/>
    </xf>
    <xf numFmtId="0" fontId="9" fillId="5" borderId="2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15" fillId="5" borderId="4" xfId="0" applyFont="1" applyFill="1" applyBorder="1" applyAlignment="1">
      <alignment vertical="center"/>
    </xf>
    <xf numFmtId="0" fontId="15" fillId="5" borderId="4" xfId="0" applyFont="1" applyFill="1" applyBorder="1" applyAlignment="1">
      <alignment vertical="center" wrapText="1"/>
    </xf>
    <xf numFmtId="0" fontId="11" fillId="5" borderId="4" xfId="0" applyFont="1" applyFill="1" applyBorder="1" applyAlignment="1">
      <alignment vertical="center" wrapText="1"/>
    </xf>
    <xf numFmtId="0" fontId="7" fillId="5" borderId="4" xfId="0" applyFont="1" applyFill="1" applyBorder="1" applyAlignment="1"/>
    <xf numFmtId="0" fontId="9" fillId="5" borderId="6" xfId="0" applyFont="1" applyFill="1" applyBorder="1" applyAlignment="1">
      <alignment vertical="center"/>
    </xf>
    <xf numFmtId="0" fontId="11" fillId="5" borderId="4" xfId="0" applyFont="1" applyFill="1" applyBorder="1" applyAlignment="1"/>
    <xf numFmtId="0" fontId="7" fillId="5" borderId="8" xfId="0" applyFont="1" applyFill="1" applyBorder="1" applyAlignment="1"/>
    <xf numFmtId="0" fontId="7" fillId="5" borderId="5" xfId="0" applyFont="1" applyFill="1" applyBorder="1" applyAlignment="1">
      <alignment horizontal="center" vertical="center" wrapText="1"/>
    </xf>
    <xf numFmtId="165" fontId="9" fillId="5" borderId="5" xfId="6" applyNumberFormat="1" applyFont="1" applyFill="1" applyBorder="1" applyAlignment="1">
      <alignment vertical="center"/>
    </xf>
    <xf numFmtId="165" fontId="7" fillId="5" borderId="5" xfId="6" applyNumberFormat="1" applyFont="1" applyFill="1" applyBorder="1" applyAlignment="1">
      <alignment vertical="center"/>
    </xf>
    <xf numFmtId="0" fontId="8" fillId="5" borderId="0" xfId="0" applyFont="1" applyFill="1" applyAlignment="1" applyProtection="1">
      <alignment vertical="center"/>
      <protection locked="0"/>
    </xf>
    <xf numFmtId="9" fontId="11" fillId="5" borderId="0" xfId="5" applyFont="1" applyFill="1" applyBorder="1" applyAlignment="1">
      <alignment vertical="center"/>
    </xf>
    <xf numFmtId="164" fontId="8" fillId="5" borderId="0" xfId="4" applyNumberFormat="1" applyFont="1" applyFill="1" applyBorder="1" applyAlignment="1" applyProtection="1">
      <alignment vertical="center"/>
      <protection locked="0"/>
    </xf>
    <xf numFmtId="10" fontId="8" fillId="5" borderId="0" xfId="5" applyNumberFormat="1" applyFont="1" applyFill="1" applyBorder="1" applyAlignment="1" applyProtection="1">
      <alignment vertical="center"/>
      <protection locked="0"/>
    </xf>
    <xf numFmtId="9" fontId="8" fillId="5" borderId="0" xfId="0" applyNumberFormat="1" applyFont="1" applyFill="1" applyAlignment="1" applyProtection="1">
      <alignment vertical="center"/>
      <protection locked="0"/>
    </xf>
    <xf numFmtId="165" fontId="7" fillId="5" borderId="5" xfId="6" applyNumberFormat="1" applyFont="1" applyFill="1" applyBorder="1"/>
    <xf numFmtId="9" fontId="6" fillId="5" borderId="0" xfId="5" applyFont="1" applyFill="1" applyBorder="1" applyAlignment="1">
      <alignment vertical="center"/>
    </xf>
    <xf numFmtId="164" fontId="12" fillId="5" borderId="0" xfId="4" applyNumberFormat="1" applyFont="1" applyFill="1" applyAlignment="1">
      <alignment vertical="center"/>
    </xf>
    <xf numFmtId="0" fontId="7" fillId="5" borderId="5" xfId="0" applyFont="1" applyFill="1" applyBorder="1" applyAlignment="1"/>
    <xf numFmtId="10" fontId="9" fillId="5" borderId="0" xfId="5" applyNumberFormat="1" applyFont="1" applyFill="1" applyBorder="1" applyAlignment="1">
      <alignment vertical="center"/>
    </xf>
    <xf numFmtId="0" fontId="8" fillId="5" borderId="0" xfId="0" applyFont="1" applyFill="1" applyAlignment="1" applyProtection="1">
      <protection locked="0"/>
    </xf>
    <xf numFmtId="9" fontId="8" fillId="5" borderId="0" xfId="0" applyNumberFormat="1" applyFont="1" applyFill="1" applyAlignment="1" applyProtection="1">
      <protection locked="0"/>
    </xf>
    <xf numFmtId="9" fontId="8" fillId="5" borderId="0" xfId="5" applyFont="1" applyFill="1" applyAlignment="1" applyProtection="1">
      <protection locked="0"/>
    </xf>
    <xf numFmtId="164" fontId="11" fillId="5" borderId="0" xfId="0" applyNumberFormat="1" applyFont="1" applyFill="1" applyAlignment="1"/>
    <xf numFmtId="164" fontId="16" fillId="5" borderId="0" xfId="4" applyNumberFormat="1" applyFont="1" applyFill="1" applyAlignment="1" applyProtection="1">
      <alignment vertical="center"/>
      <protection locked="0"/>
    </xf>
    <xf numFmtId="164" fontId="7" fillId="5" borderId="0" xfId="4" applyNumberFormat="1" applyFont="1" applyFill="1" applyAlignment="1">
      <alignment vertical="center"/>
    </xf>
    <xf numFmtId="9" fontId="11" fillId="5" borderId="0" xfId="5" applyFont="1" applyFill="1" applyAlignment="1">
      <alignment vertical="center"/>
    </xf>
    <xf numFmtId="0" fontId="7" fillId="5" borderId="0" xfId="6" applyNumberFormat="1" applyFont="1" applyFill="1" applyAlignment="1">
      <alignment vertical="center"/>
    </xf>
    <xf numFmtId="164" fontId="8" fillId="5" borderId="0" xfId="4" applyNumberFormat="1" applyFont="1" applyFill="1" applyAlignment="1" applyProtection="1">
      <alignment vertical="center"/>
      <protection locked="0"/>
    </xf>
    <xf numFmtId="10" fontId="8" fillId="5" borderId="0" xfId="5" applyNumberFormat="1" applyFont="1" applyFill="1" applyAlignment="1" applyProtection="1">
      <alignment vertical="center"/>
      <protection locked="0"/>
    </xf>
    <xf numFmtId="164" fontId="9" fillId="5" borderId="0" xfId="4" applyNumberFormat="1" applyFont="1" applyFill="1" applyAlignment="1"/>
    <xf numFmtId="164" fontId="9" fillId="5" borderId="1" xfId="0" applyNumberFormat="1" applyFont="1" applyFill="1" applyBorder="1" applyAlignment="1"/>
    <xf numFmtId="164" fontId="9" fillId="5" borderId="9" xfId="0" applyNumberFormat="1" applyFont="1" applyFill="1" applyBorder="1" applyAlignment="1"/>
    <xf numFmtId="165" fontId="7" fillId="5" borderId="0" xfId="6" applyNumberFormat="1" applyFont="1" applyFill="1" applyBorder="1" applyAlignment="1">
      <alignment vertical="center"/>
    </xf>
    <xf numFmtId="165" fontId="9" fillId="5" borderId="0" xfId="0" applyNumberFormat="1" applyFont="1" applyFill="1" applyAlignment="1">
      <alignment vertical="center"/>
    </xf>
    <xf numFmtId="165" fontId="9" fillId="5" borderId="0" xfId="6" applyNumberFormat="1" applyFont="1" applyFill="1" applyBorder="1" applyAlignment="1">
      <alignment horizontal="center" vertical="center"/>
    </xf>
    <xf numFmtId="0" fontId="8" fillId="5" borderId="0" xfId="6" applyNumberFormat="1" applyFont="1" applyFill="1" applyBorder="1" applyAlignment="1">
      <alignment vertical="center"/>
    </xf>
    <xf numFmtId="0" fontId="8" fillId="5" borderId="1" xfId="6" applyNumberFormat="1" applyFont="1" applyFill="1" applyBorder="1" applyAlignment="1">
      <alignment vertical="center"/>
    </xf>
    <xf numFmtId="0" fontId="7" fillId="5" borderId="0" xfId="0" applyFont="1" applyFill="1" applyAlignment="1">
      <alignment horizontal="left"/>
    </xf>
    <xf numFmtId="0" fontId="9" fillId="5" borderId="3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left" vertical="center"/>
    </xf>
    <xf numFmtId="0" fontId="6" fillId="5" borderId="9" xfId="0" applyFont="1" applyFill="1" applyBorder="1" applyAlignment="1">
      <alignment horizontal="left"/>
    </xf>
    <xf numFmtId="0" fontId="9" fillId="5" borderId="0" xfId="0" applyFont="1" applyFill="1" applyAlignment="1">
      <alignment horizontal="left"/>
    </xf>
  </cellXfs>
  <cellStyles count="8">
    <cellStyle name="Documentnaam" xfId="7" xr:uid="{3CFCF540-6A50-4009-B2C6-AF3C8CEE323C}"/>
    <cellStyle name="Goed" xfId="1" builtinId="26" customBuiltin="1"/>
    <cellStyle name="Komma" xfId="6" builtinId="3"/>
    <cellStyle name="Neutraal" xfId="3" builtinId="28" customBuiltin="1"/>
    <cellStyle name="Ongeldig" xfId="2" builtinId="27" customBuiltin="1"/>
    <cellStyle name="Procent" xfId="5" builtinId="5"/>
    <cellStyle name="Standaard" xfId="0" builtinId="0" customBuiltin="1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heme RYSE">
  <a:themeElements>
    <a:clrScheme name="Kleuren RYSE">
      <a:dk1>
        <a:srgbClr val="110E17"/>
      </a:dk1>
      <a:lt1>
        <a:srgbClr val="FFFFFF"/>
      </a:lt1>
      <a:dk2>
        <a:srgbClr val="000000"/>
      </a:dk2>
      <a:lt2>
        <a:srgbClr val="FFFFFF"/>
      </a:lt2>
      <a:accent1>
        <a:srgbClr val="A47319"/>
      </a:accent1>
      <a:accent2>
        <a:srgbClr val="664BAB"/>
      </a:accent2>
      <a:accent3>
        <a:srgbClr val="C2B7DD"/>
      </a:accent3>
      <a:accent4>
        <a:srgbClr val="EFEDF6"/>
      </a:accent4>
      <a:accent5>
        <a:srgbClr val="F2F0E6"/>
      </a:accent5>
      <a:accent6>
        <a:srgbClr val="110E17"/>
      </a:accent6>
      <a:hlink>
        <a:srgbClr val="000000"/>
      </a:hlink>
      <a:folHlink>
        <a:srgbClr val="000000"/>
      </a:folHlink>
    </a:clrScheme>
    <a:fontScheme name="Lettertypen RYSE">
      <a:majorFont>
        <a:latin typeface="Oswald Medium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7FD5C-036C-4107-B917-FD825F4EBA04}">
  <dimension ref="A1:Y87"/>
  <sheetViews>
    <sheetView tabSelected="1" view="pageLayout" zoomScale="55" zoomScaleNormal="100" zoomScaleSheetLayoutView="154" zoomScalePageLayoutView="55" workbookViewId="0">
      <selection activeCell="AC5" sqref="AC5"/>
    </sheetView>
  </sheetViews>
  <sheetFormatPr defaultColWidth="6.58203125" defaultRowHeight="15" customHeight="1" x14ac:dyDescent="0.4"/>
  <cols>
    <col min="1" max="1" width="39.6640625" style="14" customWidth="1"/>
    <col min="2" max="2" width="12.6640625" style="14" customWidth="1"/>
    <col min="3" max="3" width="14.1640625" style="14" customWidth="1"/>
    <col min="4" max="4" width="12.1640625" style="14" bestFit="1" customWidth="1"/>
    <col min="5" max="5" width="12.5" style="14" bestFit="1" customWidth="1"/>
    <col min="6" max="6" width="8" style="14" customWidth="1"/>
    <col min="7" max="7" width="8.1640625" style="14" customWidth="1"/>
    <col min="8" max="8" width="13.5" style="14" customWidth="1"/>
    <col min="9" max="9" width="8.1640625" style="14" customWidth="1"/>
    <col min="10" max="10" width="12.6640625" style="14" customWidth="1"/>
    <col min="11" max="12" width="2.1640625" style="14" customWidth="1"/>
    <col min="13" max="13" width="9.08203125" style="14" customWidth="1"/>
    <col min="14" max="14" width="14.33203125" style="14" customWidth="1"/>
    <col min="15" max="15" width="21.58203125" style="14" customWidth="1"/>
    <col min="16" max="17" width="2.1640625" style="14" customWidth="1"/>
    <col min="18" max="18" width="15.5" style="14" customWidth="1"/>
    <col min="19" max="19" width="11.1640625" style="14" customWidth="1"/>
    <col min="20" max="20" width="13.5" style="14" customWidth="1"/>
    <col min="21" max="21" width="15.6640625" style="14" customWidth="1"/>
    <col min="22" max="22" width="18.6640625" style="14" bestFit="1" customWidth="1"/>
    <col min="23" max="24" width="2.1640625" style="14" customWidth="1"/>
    <col min="25" max="25" width="20.58203125" style="30" bestFit="1" customWidth="1"/>
    <col min="26" max="16384" width="6.58203125" style="14"/>
  </cols>
  <sheetData>
    <row r="1" spans="1:25" ht="24" x14ac:dyDescent="0.4">
      <c r="A1" s="39" t="s">
        <v>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29"/>
    </row>
    <row r="3" spans="1:25" ht="15" customHeight="1" x14ac:dyDescent="0.4">
      <c r="A3" s="40"/>
      <c r="B3" s="83" t="s">
        <v>6</v>
      </c>
      <c r="C3" s="83"/>
      <c r="D3" s="83"/>
      <c r="E3" s="83"/>
      <c r="F3" s="83"/>
      <c r="G3" s="83"/>
      <c r="H3" s="83"/>
      <c r="I3" s="83"/>
      <c r="J3" s="28"/>
      <c r="K3" s="28"/>
      <c r="L3" s="83" t="s">
        <v>7</v>
      </c>
      <c r="M3" s="83"/>
      <c r="N3" s="83"/>
      <c r="O3" s="83"/>
      <c r="P3" s="83"/>
      <c r="Q3" s="83" t="s">
        <v>8</v>
      </c>
      <c r="R3" s="83"/>
      <c r="S3" s="83"/>
      <c r="T3" s="83"/>
      <c r="U3" s="83"/>
      <c r="V3" s="83"/>
      <c r="W3" s="83"/>
      <c r="X3" s="28"/>
      <c r="Y3" s="31"/>
    </row>
    <row r="4" spans="1:25" ht="15" customHeight="1" x14ac:dyDescent="0.4">
      <c r="A4" s="41" t="s">
        <v>9</v>
      </c>
      <c r="B4" s="9"/>
      <c r="C4" s="9"/>
      <c r="D4" s="9"/>
      <c r="E4" s="9"/>
      <c r="F4" s="9"/>
      <c r="G4" s="9"/>
      <c r="H4" s="9"/>
      <c r="I4" s="9"/>
      <c r="J4" s="9"/>
      <c r="K4" s="51"/>
      <c r="L4" s="9"/>
      <c r="M4" s="9"/>
      <c r="N4" s="9"/>
      <c r="O4" s="9"/>
      <c r="P4" s="51"/>
      <c r="Q4" s="9"/>
      <c r="R4" s="9"/>
      <c r="S4" s="9"/>
      <c r="T4" s="9"/>
      <c r="U4" s="9"/>
      <c r="V4" s="9"/>
      <c r="W4" s="51"/>
      <c r="X4" s="9"/>
      <c r="Y4" s="32"/>
    </row>
    <row r="5" spans="1:25" ht="39.75" customHeight="1" x14ac:dyDescent="0.4">
      <c r="A5" s="42" t="s">
        <v>10</v>
      </c>
      <c r="B5" s="3" t="s">
        <v>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42</v>
      </c>
      <c r="I5" s="3" t="s">
        <v>16</v>
      </c>
      <c r="J5" s="79" t="s">
        <v>76</v>
      </c>
      <c r="K5" s="52"/>
      <c r="L5" s="7"/>
      <c r="M5" s="3" t="s">
        <v>17</v>
      </c>
      <c r="N5" s="3" t="s">
        <v>18</v>
      </c>
      <c r="O5" s="3" t="s">
        <v>19</v>
      </c>
      <c r="P5" s="52"/>
      <c r="Q5" s="7"/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53"/>
      <c r="X5" s="12"/>
      <c r="Y5" s="3" t="s">
        <v>77</v>
      </c>
    </row>
    <row r="6" spans="1:25" ht="15" customHeight="1" x14ac:dyDescent="0.4">
      <c r="A6" s="43" t="s">
        <v>26</v>
      </c>
      <c r="B6" s="54">
        <v>0</v>
      </c>
      <c r="C6" s="54">
        <v>0</v>
      </c>
      <c r="D6" s="55">
        <f>IFERROR((E6/C6),0)</f>
        <v>0</v>
      </c>
      <c r="E6" s="54">
        <v>0</v>
      </c>
      <c r="F6" s="1">
        <f>B6*C6</f>
        <v>0</v>
      </c>
      <c r="G6" s="1">
        <f>B6*E6</f>
        <v>0</v>
      </c>
      <c r="H6" s="2">
        <v>0</v>
      </c>
      <c r="I6" s="1">
        <f>F6*H6</f>
        <v>0</v>
      </c>
      <c r="J6" s="80">
        <v>0</v>
      </c>
      <c r="K6" s="53"/>
      <c r="L6" s="12"/>
      <c r="M6" s="56">
        <v>0</v>
      </c>
      <c r="N6" s="57">
        <v>0</v>
      </c>
      <c r="O6" s="20">
        <f>IFERROR((+((M6*12)/N6)/1.21),0)</f>
        <v>0</v>
      </c>
      <c r="P6" s="53"/>
      <c r="Q6" s="12"/>
      <c r="R6" s="56">
        <v>0</v>
      </c>
      <c r="S6" s="58">
        <v>0</v>
      </c>
      <c r="T6" s="58">
        <v>0</v>
      </c>
      <c r="U6" s="58">
        <v>0</v>
      </c>
      <c r="V6" s="25">
        <f>((C6*R6)*(1+S6))*(1+T6)+(U6*O6)</f>
        <v>0</v>
      </c>
      <c r="W6" s="53"/>
      <c r="X6" s="12"/>
      <c r="Y6" s="25">
        <f t="shared" ref="Y6:Y10" si="0">IF(J6=1,16500*B6,IF(J6=2,0.9*16500*B6,IF(J6=3,0.8*16500*B6,IF(J6=4,0.75*16500*B6,IF(J6=5,0.725*16500*B6,IF(J6=6,0.7125*16500*B6,IF(J6=7,0.7*16500*B6,IF(J6=8,0.7*16500*B6,IF(J6=9,0.7*16500*B6,IF(J6=10,0.7*16500*B6,IF(J6=11,0.7*16500*B6,IF(J6=12,0.7*16500*B6,IF(J6=13,0.7*16500*B6,IF(J6=14,0.7*16500*B6,IF(J6=15,0.7*16500*B6,IF(J6=16,0.7*16500*B6,IF(J6=17,0.7*16500*B6,IF(J6=18,0.7*16500*B6,IF(J6=19,0.7*16500*B6,IF(J6=20,0.7*16500*B6,0))))))))))))))))))))</f>
        <v>0</v>
      </c>
    </row>
    <row r="7" spans="1:25" ht="15" customHeight="1" x14ac:dyDescent="0.4">
      <c r="A7" s="44" t="s">
        <v>27</v>
      </c>
      <c r="B7" s="54">
        <v>0</v>
      </c>
      <c r="C7" s="54">
        <v>0</v>
      </c>
      <c r="D7" s="55">
        <f>IFERROR((E7/C7),0)</f>
        <v>0</v>
      </c>
      <c r="E7" s="54">
        <v>0</v>
      </c>
      <c r="F7" s="1">
        <f>B7*C7</f>
        <v>0</v>
      </c>
      <c r="G7" s="1">
        <f>B7*E7</f>
        <v>0</v>
      </c>
      <c r="H7" s="2">
        <v>0</v>
      </c>
      <c r="I7" s="1">
        <f>F7*H7</f>
        <v>0</v>
      </c>
      <c r="J7" s="80">
        <v>0</v>
      </c>
      <c r="K7" s="53"/>
      <c r="L7" s="12"/>
      <c r="M7" s="56">
        <v>0</v>
      </c>
      <c r="N7" s="57">
        <v>0</v>
      </c>
      <c r="O7" s="20">
        <f>IFERROR((+((M7*12)/N7)/1.21),0)</f>
        <v>0</v>
      </c>
      <c r="P7" s="53"/>
      <c r="Q7" s="12"/>
      <c r="R7" s="56">
        <v>0</v>
      </c>
      <c r="S7" s="58">
        <v>0</v>
      </c>
      <c r="T7" s="58">
        <v>0</v>
      </c>
      <c r="U7" s="58">
        <v>0</v>
      </c>
      <c r="V7" s="25">
        <f>((C7*R7)*(1+S7))*(1+T7)+(U7*O7)</f>
        <v>0</v>
      </c>
      <c r="W7" s="53"/>
      <c r="X7" s="12"/>
      <c r="Y7" s="25">
        <f>IF(J7=1,16500*B7,IF(J7=2,0.9*16500*B7,IF(J7=3,0.8*16500*B7,IF(J7=4,0.75*16500*B7,IF(J7=5,0.725*16500*B7,IF(J7=6,0.7125*16500*B7,IF(J7=7,0.7*16500*B7,IF(J7=8,0.7*16500*B7,IF(J7=9,0.7*16500*B7,IF(J7=10,0.7*16500*B7,IF(J7=11,0.7*16500*B7,IF(J7=12,0.7*16500*B7,IF(J7=13,0.7*16500*B7,IF(J7=14,0.7*16500*B7,IF(J7=15,0.7*16500*B7,IF(J7=16,0.7*16500*B7,IF(J7=17,0.7*16500*B7,IF(J7=18,0.7*16500*B7,IF(J7=19,0.7*16500*B7,IF(J7=20,0.7*16500*B7,0))))))))))))))))))))</f>
        <v>0</v>
      </c>
    </row>
    <row r="8" spans="1:25" ht="15" customHeight="1" x14ac:dyDescent="0.4">
      <c r="A8" s="44" t="s">
        <v>28</v>
      </c>
      <c r="B8" s="54">
        <v>0</v>
      </c>
      <c r="C8" s="54">
        <v>0</v>
      </c>
      <c r="D8" s="55">
        <f>IFERROR((E8/C8),0)</f>
        <v>0</v>
      </c>
      <c r="E8" s="54">
        <v>0</v>
      </c>
      <c r="F8" s="15">
        <f>B8*C8</f>
        <v>0</v>
      </c>
      <c r="G8" s="15">
        <f>B8*E8</f>
        <v>0</v>
      </c>
      <c r="H8" s="2">
        <v>0</v>
      </c>
      <c r="I8" s="1">
        <f>F8*H8</f>
        <v>0</v>
      </c>
      <c r="J8" s="80">
        <v>0</v>
      </c>
      <c r="K8" s="53"/>
      <c r="L8" s="12"/>
      <c r="M8" s="56">
        <v>0</v>
      </c>
      <c r="N8" s="57">
        <v>0</v>
      </c>
      <c r="O8" s="20">
        <f>IFERROR((+((M8*12)/N8)/1.21),0)</f>
        <v>0</v>
      </c>
      <c r="P8" s="53"/>
      <c r="Q8" s="12"/>
      <c r="R8" s="56">
        <v>0</v>
      </c>
      <c r="S8" s="58">
        <v>0</v>
      </c>
      <c r="T8" s="58">
        <v>0</v>
      </c>
      <c r="U8" s="58">
        <v>0</v>
      </c>
      <c r="V8" s="25">
        <f>((C8*R8)*(1+S8))*(1+T8)+(U8*O8)</f>
        <v>0</v>
      </c>
      <c r="W8" s="53"/>
      <c r="X8" s="12"/>
      <c r="Y8" s="25">
        <f t="shared" ref="Y8:Y10" si="1">IF(J8=1,16500*B8,IF(J8=2,0.9*16500*B8,IF(J8=3,0.8*16500*B8,IF(J8=4,0.75*16500*B8,IF(J8=5,0.725*16500*B8,IF(J8=6,0.7125*16500*B8,IF(J8=7,0.7*16500*B8,IF(J8=8,0.7*16500*B8,IF(J8=9,0.7*16500*B8,IF(J8=10,0.7*16500*B8,IF(J8=11,0.7*16500*B8,IF(J8=12,0.7*16500*B8,IF(J8=13,0.7*16500*B8,IF(J8=14,0.7*16500*B8,IF(J8=15,0.7*16500*B8,IF(J8=16,0.7*16500*B8,IF(J8=17,0.7*16500*B8,IF(J8=18,0.7*16500*B8,IF(J8=19,0.7*16500*B8,IF(J8=20,0.7*16500*B8,0))))))))))))))))))))</f>
        <v>0</v>
      </c>
    </row>
    <row r="9" spans="1:25" ht="15" customHeight="1" x14ac:dyDescent="0.4">
      <c r="A9" s="44" t="s">
        <v>29</v>
      </c>
      <c r="B9" s="54">
        <v>0</v>
      </c>
      <c r="C9" s="54">
        <v>0</v>
      </c>
      <c r="D9" s="55">
        <f>IFERROR((E9/C9),0)</f>
        <v>0</v>
      </c>
      <c r="E9" s="54">
        <v>0</v>
      </c>
      <c r="F9" s="1">
        <f>B9*C9</f>
        <v>0</v>
      </c>
      <c r="G9" s="1">
        <f>B9*E9</f>
        <v>0</v>
      </c>
      <c r="H9" s="2">
        <v>0</v>
      </c>
      <c r="I9" s="1">
        <f>F9*H9</f>
        <v>0</v>
      </c>
      <c r="J9" s="80">
        <v>0</v>
      </c>
      <c r="K9" s="53"/>
      <c r="L9" s="12"/>
      <c r="M9" s="56">
        <v>0</v>
      </c>
      <c r="N9" s="57">
        <v>0</v>
      </c>
      <c r="O9" s="20">
        <f>IFERROR((+((M9*12)/N9)/1.21),0)</f>
        <v>0</v>
      </c>
      <c r="P9" s="53"/>
      <c r="Q9" s="12"/>
      <c r="R9" s="56">
        <v>0</v>
      </c>
      <c r="S9" s="58">
        <v>0</v>
      </c>
      <c r="T9" s="58">
        <v>0</v>
      </c>
      <c r="U9" s="58">
        <v>0</v>
      </c>
      <c r="V9" s="25">
        <f>((C9*R9)*(1+S9))*(1+T9)+(U9*O9)</f>
        <v>0</v>
      </c>
      <c r="W9" s="53"/>
      <c r="X9" s="12"/>
      <c r="Y9" s="25">
        <f t="shared" si="1"/>
        <v>0</v>
      </c>
    </row>
    <row r="10" spans="1:25" ht="32.25" customHeight="1" x14ac:dyDescent="0.4">
      <c r="A10" s="45" t="s">
        <v>30</v>
      </c>
      <c r="B10" s="54">
        <v>0</v>
      </c>
      <c r="C10" s="54">
        <v>0</v>
      </c>
      <c r="D10" s="55">
        <f>IFERROR((E10/C10),0)</f>
        <v>0</v>
      </c>
      <c r="E10" s="54">
        <v>0</v>
      </c>
      <c r="F10" s="1">
        <f>B10*C10</f>
        <v>0</v>
      </c>
      <c r="G10" s="1">
        <f>B10*E10</f>
        <v>0</v>
      </c>
      <c r="H10" s="2">
        <v>0</v>
      </c>
      <c r="I10" s="1">
        <f>F10*H10</f>
        <v>0</v>
      </c>
      <c r="J10" s="80">
        <v>0</v>
      </c>
      <c r="K10" s="53"/>
      <c r="L10" s="12"/>
      <c r="M10" s="56">
        <v>0</v>
      </c>
      <c r="N10" s="57">
        <v>0</v>
      </c>
      <c r="O10" s="20">
        <f>IFERROR((+((M10*12)/N10)/1.21),0)</f>
        <v>0</v>
      </c>
      <c r="P10" s="53"/>
      <c r="Q10" s="12"/>
      <c r="R10" s="56">
        <v>0</v>
      </c>
      <c r="S10" s="58">
        <v>0</v>
      </c>
      <c r="T10" s="58">
        <v>0</v>
      </c>
      <c r="U10" s="58">
        <v>0</v>
      </c>
      <c r="V10" s="25">
        <f>((C10*R10)*(1+S10))*(1+T10)+(U10*O10)</f>
        <v>0</v>
      </c>
      <c r="W10" s="53"/>
      <c r="X10" s="12"/>
      <c r="Y10" s="25">
        <f t="shared" si="1"/>
        <v>0</v>
      </c>
    </row>
    <row r="11" spans="1:25" ht="32.25" customHeight="1" x14ac:dyDescent="0.4">
      <c r="A11" s="45"/>
      <c r="B11" s="3" t="s">
        <v>0</v>
      </c>
      <c r="C11" s="3" t="s">
        <v>11</v>
      </c>
      <c r="D11" s="3" t="s">
        <v>12</v>
      </c>
      <c r="E11" s="3" t="s">
        <v>13</v>
      </c>
      <c r="F11" s="3" t="s">
        <v>14</v>
      </c>
      <c r="G11" s="3" t="s">
        <v>15</v>
      </c>
      <c r="H11" s="3" t="s">
        <v>42</v>
      </c>
      <c r="I11" s="3" t="s">
        <v>16</v>
      </c>
      <c r="J11" s="79" t="s">
        <v>76</v>
      </c>
      <c r="K11" s="52"/>
      <c r="L11" s="7"/>
      <c r="M11" s="3" t="s">
        <v>17</v>
      </c>
      <c r="N11" s="3" t="s">
        <v>18</v>
      </c>
      <c r="O11" s="3" t="s">
        <v>19</v>
      </c>
      <c r="P11" s="52"/>
      <c r="Q11" s="7"/>
      <c r="R11" s="3" t="s">
        <v>20</v>
      </c>
      <c r="S11" s="3" t="s">
        <v>21</v>
      </c>
      <c r="T11" s="3" t="s">
        <v>22</v>
      </c>
      <c r="U11" s="3" t="s">
        <v>23</v>
      </c>
      <c r="V11" s="3" t="s">
        <v>24</v>
      </c>
      <c r="W11" s="53"/>
      <c r="X11" s="12"/>
      <c r="Y11" s="3" t="s">
        <v>25</v>
      </c>
    </row>
    <row r="12" spans="1:25" ht="16.5" x14ac:dyDescent="0.4">
      <c r="A12" s="46" t="s">
        <v>31</v>
      </c>
      <c r="B12" s="54">
        <v>0</v>
      </c>
      <c r="C12" s="54">
        <v>0</v>
      </c>
      <c r="D12" s="55">
        <f>IFERROR((E12/C12),0)</f>
        <v>0</v>
      </c>
      <c r="E12" s="54">
        <v>0</v>
      </c>
      <c r="F12" s="1">
        <f>B12*C12</f>
        <v>0</v>
      </c>
      <c r="G12" s="1">
        <f>B12*E12</f>
        <v>0</v>
      </c>
      <c r="H12" s="2">
        <v>0</v>
      </c>
      <c r="I12" s="1">
        <f>F12*H12</f>
        <v>0</v>
      </c>
      <c r="J12" s="80">
        <v>0</v>
      </c>
      <c r="K12" s="53"/>
      <c r="L12" s="12"/>
      <c r="M12" s="56">
        <v>0</v>
      </c>
      <c r="N12" s="57">
        <v>0</v>
      </c>
      <c r="O12" s="20">
        <f>IFERROR((+((M12*12)/N12)/1.21),0)</f>
        <v>0</v>
      </c>
      <c r="P12" s="53"/>
      <c r="Q12" s="12"/>
      <c r="R12" s="56">
        <v>0</v>
      </c>
      <c r="S12" s="58">
        <v>0</v>
      </c>
      <c r="T12" s="58">
        <v>0</v>
      </c>
      <c r="U12" s="58">
        <v>0</v>
      </c>
      <c r="V12" s="25">
        <f t="shared" ref="V12:V36" si="2">((C12*R12)*(1+S12))*(1+T12)+(U12*O12)</f>
        <v>0</v>
      </c>
      <c r="W12" s="53"/>
      <c r="X12" s="12"/>
      <c r="Y12" s="25">
        <f>+O12-V12</f>
        <v>0</v>
      </c>
    </row>
    <row r="13" spans="1:25" ht="15" customHeight="1" x14ac:dyDescent="0.4">
      <c r="A13" s="44" t="s">
        <v>27</v>
      </c>
      <c r="B13" s="54">
        <v>0</v>
      </c>
      <c r="C13" s="54">
        <v>0</v>
      </c>
      <c r="D13" s="55">
        <f t="shared" ref="D13:D36" si="3">IFERROR((E13/C13),0)</f>
        <v>0</v>
      </c>
      <c r="E13" s="54">
        <v>0</v>
      </c>
      <c r="F13" s="1">
        <f t="shared" ref="F13:F36" si="4">B13*C13</f>
        <v>0</v>
      </c>
      <c r="G13" s="1">
        <f t="shared" ref="G13:G36" si="5">B13*E13</f>
        <v>0</v>
      </c>
      <c r="H13" s="2">
        <v>0</v>
      </c>
      <c r="I13" s="1">
        <f t="shared" ref="I13:I36" si="6">F13*H13</f>
        <v>0</v>
      </c>
      <c r="J13" s="80">
        <v>0</v>
      </c>
      <c r="K13" s="53"/>
      <c r="L13" s="12"/>
      <c r="M13" s="56">
        <v>0</v>
      </c>
      <c r="N13" s="57">
        <v>0</v>
      </c>
      <c r="O13" s="20">
        <f t="shared" ref="O13:O36" si="7">IFERROR((+((M13*12)/N13)/1.21),0)</f>
        <v>0</v>
      </c>
      <c r="P13" s="53"/>
      <c r="Q13" s="12"/>
      <c r="R13" s="56">
        <v>0</v>
      </c>
      <c r="S13" s="58">
        <v>0</v>
      </c>
      <c r="T13" s="58">
        <v>0</v>
      </c>
      <c r="U13" s="58">
        <v>0</v>
      </c>
      <c r="V13" s="25">
        <f t="shared" si="2"/>
        <v>0</v>
      </c>
      <c r="W13" s="53"/>
      <c r="X13" s="12"/>
      <c r="Y13" s="25">
        <f t="shared" ref="Y13:Y31" si="8">+O13-V13</f>
        <v>0</v>
      </c>
    </row>
    <row r="14" spans="1:25" ht="15" customHeight="1" x14ac:dyDescent="0.4">
      <c r="A14" s="44" t="s">
        <v>28</v>
      </c>
      <c r="B14" s="54">
        <v>0</v>
      </c>
      <c r="C14" s="54">
        <v>0</v>
      </c>
      <c r="D14" s="55">
        <f t="shared" si="3"/>
        <v>0</v>
      </c>
      <c r="E14" s="54">
        <v>0</v>
      </c>
      <c r="F14" s="1">
        <f t="shared" si="4"/>
        <v>0</v>
      </c>
      <c r="G14" s="1">
        <f t="shared" si="5"/>
        <v>0</v>
      </c>
      <c r="H14" s="2">
        <v>0</v>
      </c>
      <c r="I14" s="1">
        <f t="shared" si="6"/>
        <v>0</v>
      </c>
      <c r="J14" s="80">
        <v>0</v>
      </c>
      <c r="K14" s="53"/>
      <c r="L14" s="12"/>
      <c r="M14" s="56">
        <v>0</v>
      </c>
      <c r="N14" s="57">
        <v>0</v>
      </c>
      <c r="O14" s="20">
        <f t="shared" si="7"/>
        <v>0</v>
      </c>
      <c r="P14" s="53"/>
      <c r="Q14" s="12"/>
      <c r="R14" s="56">
        <v>0</v>
      </c>
      <c r="S14" s="58">
        <v>0</v>
      </c>
      <c r="T14" s="58">
        <v>0</v>
      </c>
      <c r="U14" s="58">
        <v>0</v>
      </c>
      <c r="V14" s="25">
        <f t="shared" si="2"/>
        <v>0</v>
      </c>
      <c r="W14" s="53"/>
      <c r="X14" s="12"/>
      <c r="Y14" s="25">
        <f t="shared" si="8"/>
        <v>0</v>
      </c>
    </row>
    <row r="15" spans="1:25" ht="15" customHeight="1" x14ac:dyDescent="0.4">
      <c r="A15" s="44" t="s">
        <v>29</v>
      </c>
      <c r="B15" s="54">
        <v>0</v>
      </c>
      <c r="C15" s="54">
        <v>0</v>
      </c>
      <c r="D15" s="55">
        <f t="shared" si="3"/>
        <v>0</v>
      </c>
      <c r="E15" s="54">
        <v>0</v>
      </c>
      <c r="F15" s="1">
        <f t="shared" si="4"/>
        <v>0</v>
      </c>
      <c r="G15" s="1">
        <f t="shared" si="5"/>
        <v>0</v>
      </c>
      <c r="H15" s="2">
        <v>0</v>
      </c>
      <c r="I15" s="1">
        <f t="shared" si="6"/>
        <v>0</v>
      </c>
      <c r="J15" s="80">
        <v>0</v>
      </c>
      <c r="K15" s="53"/>
      <c r="L15" s="12"/>
      <c r="M15" s="56">
        <v>0</v>
      </c>
      <c r="N15" s="57">
        <v>0</v>
      </c>
      <c r="O15" s="20">
        <f t="shared" si="7"/>
        <v>0</v>
      </c>
      <c r="P15" s="53"/>
      <c r="Q15" s="12"/>
      <c r="R15" s="56">
        <v>0</v>
      </c>
      <c r="S15" s="58">
        <v>0</v>
      </c>
      <c r="T15" s="58">
        <v>0</v>
      </c>
      <c r="U15" s="58">
        <v>0</v>
      </c>
      <c r="V15" s="25">
        <f t="shared" si="2"/>
        <v>0</v>
      </c>
      <c r="W15" s="53"/>
      <c r="X15" s="12"/>
      <c r="Y15" s="25">
        <f t="shared" si="8"/>
        <v>0</v>
      </c>
    </row>
    <row r="16" spans="1:25" ht="33" customHeight="1" x14ac:dyDescent="0.4">
      <c r="A16" s="45" t="s">
        <v>30</v>
      </c>
      <c r="B16" s="54">
        <v>0</v>
      </c>
      <c r="C16" s="54">
        <v>0</v>
      </c>
      <c r="D16" s="55">
        <f t="shared" si="3"/>
        <v>0</v>
      </c>
      <c r="E16" s="54">
        <v>0</v>
      </c>
      <c r="F16" s="1">
        <f t="shared" si="4"/>
        <v>0</v>
      </c>
      <c r="G16" s="1">
        <f t="shared" si="5"/>
        <v>0</v>
      </c>
      <c r="H16" s="2">
        <v>0</v>
      </c>
      <c r="I16" s="1">
        <f t="shared" si="6"/>
        <v>0</v>
      </c>
      <c r="J16" s="80">
        <v>0</v>
      </c>
      <c r="K16" s="53"/>
      <c r="L16" s="12"/>
      <c r="M16" s="56">
        <v>0</v>
      </c>
      <c r="N16" s="57">
        <v>0</v>
      </c>
      <c r="O16" s="20">
        <f t="shared" si="7"/>
        <v>0</v>
      </c>
      <c r="P16" s="53"/>
      <c r="Q16" s="12"/>
      <c r="R16" s="56">
        <v>0</v>
      </c>
      <c r="S16" s="58">
        <v>0</v>
      </c>
      <c r="T16" s="58">
        <v>0</v>
      </c>
      <c r="U16" s="58">
        <v>0</v>
      </c>
      <c r="V16" s="25">
        <f t="shared" si="2"/>
        <v>0</v>
      </c>
      <c r="W16" s="53"/>
      <c r="X16" s="12"/>
      <c r="Y16" s="25">
        <f t="shared" si="8"/>
        <v>0</v>
      </c>
    </row>
    <row r="17" spans="1:25" ht="15" customHeight="1" x14ac:dyDescent="0.4">
      <c r="A17" s="43" t="s">
        <v>67</v>
      </c>
      <c r="B17" s="54">
        <v>0</v>
      </c>
      <c r="C17" s="54">
        <v>0</v>
      </c>
      <c r="D17" s="55">
        <f t="shared" si="3"/>
        <v>0</v>
      </c>
      <c r="E17" s="54">
        <v>0</v>
      </c>
      <c r="F17" s="1">
        <f t="shared" si="4"/>
        <v>0</v>
      </c>
      <c r="G17" s="1">
        <f t="shared" si="5"/>
        <v>0</v>
      </c>
      <c r="H17" s="2">
        <v>0</v>
      </c>
      <c r="I17" s="1">
        <f t="shared" si="6"/>
        <v>0</v>
      </c>
      <c r="J17" s="80">
        <v>0</v>
      </c>
      <c r="K17" s="53"/>
      <c r="L17" s="12"/>
      <c r="M17" s="56">
        <v>0</v>
      </c>
      <c r="N17" s="57">
        <v>0</v>
      </c>
      <c r="O17" s="20">
        <f t="shared" si="7"/>
        <v>0</v>
      </c>
      <c r="P17" s="53"/>
      <c r="Q17" s="12"/>
      <c r="R17" s="56">
        <v>0</v>
      </c>
      <c r="S17" s="58">
        <v>0</v>
      </c>
      <c r="T17" s="58">
        <v>0</v>
      </c>
      <c r="U17" s="58">
        <v>0</v>
      </c>
      <c r="V17" s="25">
        <f t="shared" si="2"/>
        <v>0</v>
      </c>
      <c r="W17" s="53"/>
      <c r="X17" s="12"/>
      <c r="Y17" s="25">
        <f t="shared" si="8"/>
        <v>0</v>
      </c>
    </row>
    <row r="18" spans="1:25" ht="15" customHeight="1" x14ac:dyDescent="0.4">
      <c r="A18" s="44" t="s">
        <v>27</v>
      </c>
      <c r="B18" s="54">
        <v>0</v>
      </c>
      <c r="C18" s="54">
        <v>0</v>
      </c>
      <c r="D18" s="55">
        <f t="shared" si="3"/>
        <v>0</v>
      </c>
      <c r="E18" s="54">
        <v>0</v>
      </c>
      <c r="F18" s="1">
        <f t="shared" si="4"/>
        <v>0</v>
      </c>
      <c r="G18" s="1">
        <f t="shared" si="5"/>
        <v>0</v>
      </c>
      <c r="H18" s="2">
        <v>0</v>
      </c>
      <c r="I18" s="1">
        <f t="shared" si="6"/>
        <v>0</v>
      </c>
      <c r="J18" s="80">
        <v>0</v>
      </c>
      <c r="K18" s="53"/>
      <c r="L18" s="12"/>
      <c r="M18" s="56">
        <v>0</v>
      </c>
      <c r="N18" s="57">
        <v>0</v>
      </c>
      <c r="O18" s="20">
        <f t="shared" si="7"/>
        <v>0</v>
      </c>
      <c r="P18" s="53"/>
      <c r="Q18" s="12"/>
      <c r="R18" s="56">
        <v>0</v>
      </c>
      <c r="S18" s="58">
        <v>0</v>
      </c>
      <c r="T18" s="58">
        <v>0</v>
      </c>
      <c r="U18" s="58">
        <v>0</v>
      </c>
      <c r="V18" s="25">
        <f t="shared" si="2"/>
        <v>0</v>
      </c>
      <c r="W18" s="53"/>
      <c r="X18" s="12"/>
      <c r="Y18" s="25">
        <f t="shared" si="8"/>
        <v>0</v>
      </c>
    </row>
    <row r="19" spans="1:25" ht="15" customHeight="1" x14ac:dyDescent="0.4">
      <c r="A19" s="44" t="s">
        <v>28</v>
      </c>
      <c r="B19" s="54">
        <v>0</v>
      </c>
      <c r="C19" s="54">
        <v>0</v>
      </c>
      <c r="D19" s="55">
        <f t="shared" si="3"/>
        <v>0</v>
      </c>
      <c r="E19" s="54">
        <v>0</v>
      </c>
      <c r="F19" s="1">
        <f t="shared" si="4"/>
        <v>0</v>
      </c>
      <c r="G19" s="1">
        <f t="shared" si="5"/>
        <v>0</v>
      </c>
      <c r="H19" s="2">
        <v>0</v>
      </c>
      <c r="I19" s="1">
        <f t="shared" si="6"/>
        <v>0</v>
      </c>
      <c r="J19" s="80">
        <v>0</v>
      </c>
      <c r="K19" s="53"/>
      <c r="L19" s="12"/>
      <c r="M19" s="56">
        <v>0</v>
      </c>
      <c r="N19" s="57">
        <v>0</v>
      </c>
      <c r="O19" s="20">
        <f t="shared" si="7"/>
        <v>0</v>
      </c>
      <c r="P19" s="53"/>
      <c r="Q19" s="12"/>
      <c r="R19" s="56">
        <v>0</v>
      </c>
      <c r="S19" s="58">
        <v>0</v>
      </c>
      <c r="T19" s="58">
        <v>0</v>
      </c>
      <c r="U19" s="58">
        <v>0</v>
      </c>
      <c r="V19" s="25">
        <f t="shared" si="2"/>
        <v>0</v>
      </c>
      <c r="W19" s="53"/>
      <c r="X19" s="12"/>
      <c r="Y19" s="25">
        <f t="shared" si="8"/>
        <v>0</v>
      </c>
    </row>
    <row r="20" spans="1:25" ht="15" customHeight="1" x14ac:dyDescent="0.4">
      <c r="A20" s="44" t="s">
        <v>29</v>
      </c>
      <c r="B20" s="54">
        <v>0</v>
      </c>
      <c r="C20" s="54">
        <v>0</v>
      </c>
      <c r="D20" s="55">
        <f t="shared" si="3"/>
        <v>0</v>
      </c>
      <c r="E20" s="54">
        <v>0</v>
      </c>
      <c r="F20" s="1">
        <f t="shared" si="4"/>
        <v>0</v>
      </c>
      <c r="G20" s="1">
        <f t="shared" si="5"/>
        <v>0</v>
      </c>
      <c r="H20" s="2">
        <v>0</v>
      </c>
      <c r="I20" s="1">
        <f t="shared" si="6"/>
        <v>0</v>
      </c>
      <c r="J20" s="80">
        <v>0</v>
      </c>
      <c r="K20" s="53"/>
      <c r="L20" s="12"/>
      <c r="M20" s="56">
        <v>0</v>
      </c>
      <c r="N20" s="57">
        <v>0</v>
      </c>
      <c r="O20" s="20">
        <f t="shared" si="7"/>
        <v>0</v>
      </c>
      <c r="P20" s="53"/>
      <c r="Q20" s="12"/>
      <c r="R20" s="56">
        <v>0</v>
      </c>
      <c r="S20" s="58">
        <v>0</v>
      </c>
      <c r="T20" s="58">
        <v>0</v>
      </c>
      <c r="U20" s="58">
        <v>0</v>
      </c>
      <c r="V20" s="25">
        <f t="shared" si="2"/>
        <v>0</v>
      </c>
      <c r="W20" s="53"/>
      <c r="X20" s="12"/>
      <c r="Y20" s="25">
        <f t="shared" si="8"/>
        <v>0</v>
      </c>
    </row>
    <row r="21" spans="1:25" ht="34.5" customHeight="1" x14ac:dyDescent="0.4">
      <c r="A21" s="45" t="s">
        <v>30</v>
      </c>
      <c r="B21" s="54">
        <v>0</v>
      </c>
      <c r="C21" s="54">
        <v>0</v>
      </c>
      <c r="D21" s="55">
        <f t="shared" si="3"/>
        <v>0</v>
      </c>
      <c r="E21" s="54">
        <v>0</v>
      </c>
      <c r="F21" s="1">
        <f t="shared" si="4"/>
        <v>0</v>
      </c>
      <c r="G21" s="1">
        <f t="shared" si="5"/>
        <v>0</v>
      </c>
      <c r="H21" s="2">
        <v>0</v>
      </c>
      <c r="I21" s="1">
        <f t="shared" si="6"/>
        <v>0</v>
      </c>
      <c r="J21" s="80">
        <v>0</v>
      </c>
      <c r="K21" s="53"/>
      <c r="L21" s="12"/>
      <c r="M21" s="56">
        <v>0</v>
      </c>
      <c r="N21" s="57">
        <v>0</v>
      </c>
      <c r="O21" s="20">
        <f t="shared" si="7"/>
        <v>0</v>
      </c>
      <c r="P21" s="53"/>
      <c r="Q21" s="12"/>
      <c r="R21" s="56">
        <v>0</v>
      </c>
      <c r="S21" s="58">
        <v>0</v>
      </c>
      <c r="T21" s="58">
        <v>0</v>
      </c>
      <c r="U21" s="58">
        <v>0</v>
      </c>
      <c r="V21" s="25">
        <f t="shared" si="2"/>
        <v>0</v>
      </c>
      <c r="W21" s="53"/>
      <c r="X21" s="12"/>
      <c r="Y21" s="25">
        <f t="shared" si="8"/>
        <v>0</v>
      </c>
    </row>
    <row r="22" spans="1:25" ht="15" customHeight="1" x14ac:dyDescent="0.4">
      <c r="A22" s="43" t="s">
        <v>32</v>
      </c>
      <c r="B22" s="54">
        <v>0</v>
      </c>
      <c r="C22" s="54">
        <v>0</v>
      </c>
      <c r="D22" s="55">
        <f t="shared" si="3"/>
        <v>0</v>
      </c>
      <c r="E22" s="54">
        <v>0</v>
      </c>
      <c r="F22" s="1">
        <f t="shared" si="4"/>
        <v>0</v>
      </c>
      <c r="G22" s="1">
        <f t="shared" si="5"/>
        <v>0</v>
      </c>
      <c r="H22" s="2">
        <v>0</v>
      </c>
      <c r="I22" s="1">
        <f t="shared" si="6"/>
        <v>0</v>
      </c>
      <c r="J22" s="80">
        <v>0</v>
      </c>
      <c r="K22" s="53"/>
      <c r="L22" s="12"/>
      <c r="M22" s="56">
        <v>0</v>
      </c>
      <c r="N22" s="57">
        <v>0</v>
      </c>
      <c r="O22" s="20">
        <f t="shared" si="7"/>
        <v>0</v>
      </c>
      <c r="P22" s="53"/>
      <c r="Q22" s="12"/>
      <c r="R22" s="56">
        <v>0</v>
      </c>
      <c r="S22" s="58">
        <v>0</v>
      </c>
      <c r="T22" s="58">
        <v>0</v>
      </c>
      <c r="U22" s="58">
        <v>0</v>
      </c>
      <c r="V22" s="25">
        <f t="shared" si="2"/>
        <v>0</v>
      </c>
      <c r="W22" s="53"/>
      <c r="X22" s="12"/>
      <c r="Y22" s="25">
        <f t="shared" si="8"/>
        <v>0</v>
      </c>
    </row>
    <row r="23" spans="1:25" ht="15" customHeight="1" x14ac:dyDescent="0.4">
      <c r="A23" s="44" t="s">
        <v>27</v>
      </c>
      <c r="B23" s="54">
        <v>0</v>
      </c>
      <c r="C23" s="54">
        <v>0</v>
      </c>
      <c r="D23" s="55">
        <f t="shared" si="3"/>
        <v>0</v>
      </c>
      <c r="E23" s="54">
        <v>0</v>
      </c>
      <c r="F23" s="1">
        <f t="shared" si="4"/>
        <v>0</v>
      </c>
      <c r="G23" s="1">
        <f t="shared" si="5"/>
        <v>0</v>
      </c>
      <c r="H23" s="2">
        <v>0</v>
      </c>
      <c r="I23" s="1">
        <f t="shared" si="6"/>
        <v>0</v>
      </c>
      <c r="J23" s="80">
        <v>0</v>
      </c>
      <c r="K23" s="53"/>
      <c r="L23" s="12"/>
      <c r="M23" s="56">
        <v>0</v>
      </c>
      <c r="N23" s="57">
        <v>0</v>
      </c>
      <c r="O23" s="20">
        <f t="shared" si="7"/>
        <v>0</v>
      </c>
      <c r="P23" s="53"/>
      <c r="Q23" s="12"/>
      <c r="R23" s="56">
        <v>0</v>
      </c>
      <c r="S23" s="58">
        <v>0</v>
      </c>
      <c r="T23" s="58">
        <v>0</v>
      </c>
      <c r="U23" s="58">
        <v>0</v>
      </c>
      <c r="V23" s="25">
        <f t="shared" si="2"/>
        <v>0</v>
      </c>
      <c r="W23" s="53"/>
      <c r="X23" s="12"/>
      <c r="Y23" s="25">
        <f t="shared" si="8"/>
        <v>0</v>
      </c>
    </row>
    <row r="24" spans="1:25" ht="15" customHeight="1" x14ac:dyDescent="0.4">
      <c r="A24" s="44" t="s">
        <v>28</v>
      </c>
      <c r="B24" s="54">
        <v>0</v>
      </c>
      <c r="C24" s="54">
        <v>0</v>
      </c>
      <c r="D24" s="55">
        <f t="shared" si="3"/>
        <v>0</v>
      </c>
      <c r="E24" s="54">
        <v>0</v>
      </c>
      <c r="F24" s="1">
        <f t="shared" si="4"/>
        <v>0</v>
      </c>
      <c r="G24" s="1">
        <f t="shared" si="5"/>
        <v>0</v>
      </c>
      <c r="H24" s="2">
        <v>0</v>
      </c>
      <c r="I24" s="1">
        <f t="shared" si="6"/>
        <v>0</v>
      </c>
      <c r="J24" s="80">
        <v>0</v>
      </c>
      <c r="K24" s="53"/>
      <c r="L24" s="12"/>
      <c r="M24" s="56">
        <v>0</v>
      </c>
      <c r="N24" s="57">
        <v>0</v>
      </c>
      <c r="O24" s="20">
        <f t="shared" si="7"/>
        <v>0</v>
      </c>
      <c r="P24" s="53"/>
      <c r="Q24" s="12"/>
      <c r="R24" s="56">
        <v>0</v>
      </c>
      <c r="S24" s="58">
        <v>0</v>
      </c>
      <c r="T24" s="58">
        <v>0</v>
      </c>
      <c r="U24" s="58">
        <v>0</v>
      </c>
      <c r="V24" s="25">
        <f t="shared" si="2"/>
        <v>0</v>
      </c>
      <c r="W24" s="53"/>
      <c r="X24" s="12"/>
      <c r="Y24" s="25">
        <f t="shared" si="8"/>
        <v>0</v>
      </c>
    </row>
    <row r="25" spans="1:25" ht="15" customHeight="1" x14ac:dyDescent="0.4">
      <c r="A25" s="44" t="s">
        <v>29</v>
      </c>
      <c r="B25" s="54">
        <v>0</v>
      </c>
      <c r="C25" s="54">
        <v>0</v>
      </c>
      <c r="D25" s="55">
        <f t="shared" si="3"/>
        <v>0</v>
      </c>
      <c r="E25" s="54">
        <v>0</v>
      </c>
      <c r="F25" s="1">
        <f t="shared" si="4"/>
        <v>0</v>
      </c>
      <c r="G25" s="1">
        <f t="shared" si="5"/>
        <v>0</v>
      </c>
      <c r="H25" s="2">
        <v>0</v>
      </c>
      <c r="I25" s="1">
        <f t="shared" si="6"/>
        <v>0</v>
      </c>
      <c r="J25" s="80">
        <v>0</v>
      </c>
      <c r="K25" s="53"/>
      <c r="L25" s="12"/>
      <c r="M25" s="56">
        <v>0</v>
      </c>
      <c r="N25" s="57">
        <v>0</v>
      </c>
      <c r="O25" s="20">
        <f t="shared" si="7"/>
        <v>0</v>
      </c>
      <c r="P25" s="53"/>
      <c r="Q25" s="12"/>
      <c r="R25" s="56">
        <v>0</v>
      </c>
      <c r="S25" s="58">
        <v>0</v>
      </c>
      <c r="T25" s="58">
        <v>0</v>
      </c>
      <c r="U25" s="58">
        <v>0</v>
      </c>
      <c r="V25" s="25">
        <f t="shared" si="2"/>
        <v>0</v>
      </c>
      <c r="W25" s="53"/>
      <c r="X25" s="12"/>
      <c r="Y25" s="25">
        <f t="shared" si="8"/>
        <v>0</v>
      </c>
    </row>
    <row r="26" spans="1:25" ht="35.25" customHeight="1" x14ac:dyDescent="0.4">
      <c r="A26" s="45" t="s">
        <v>30</v>
      </c>
      <c r="B26" s="54">
        <v>0</v>
      </c>
      <c r="C26" s="54">
        <v>0</v>
      </c>
      <c r="D26" s="55">
        <f t="shared" si="3"/>
        <v>0</v>
      </c>
      <c r="E26" s="54">
        <v>0</v>
      </c>
      <c r="F26" s="1">
        <f t="shared" si="4"/>
        <v>0</v>
      </c>
      <c r="G26" s="1">
        <f t="shared" si="5"/>
        <v>0</v>
      </c>
      <c r="H26" s="2">
        <v>0</v>
      </c>
      <c r="I26" s="1">
        <f t="shared" si="6"/>
        <v>0</v>
      </c>
      <c r="J26" s="80">
        <v>0</v>
      </c>
      <c r="K26" s="53"/>
      <c r="L26" s="12"/>
      <c r="M26" s="56">
        <v>0</v>
      </c>
      <c r="N26" s="57">
        <v>0</v>
      </c>
      <c r="O26" s="20">
        <f t="shared" si="7"/>
        <v>0</v>
      </c>
      <c r="P26" s="53"/>
      <c r="Q26" s="12"/>
      <c r="R26" s="56">
        <v>0</v>
      </c>
      <c r="S26" s="58">
        <v>0</v>
      </c>
      <c r="T26" s="58">
        <v>0</v>
      </c>
      <c r="U26" s="58">
        <v>0</v>
      </c>
      <c r="V26" s="25">
        <f t="shared" si="2"/>
        <v>0</v>
      </c>
      <c r="W26" s="53"/>
      <c r="X26" s="12"/>
      <c r="Y26" s="25">
        <f t="shared" si="8"/>
        <v>0</v>
      </c>
    </row>
    <row r="27" spans="1:25" ht="15" customHeight="1" x14ac:dyDescent="0.4">
      <c r="A27" s="43" t="s">
        <v>70</v>
      </c>
      <c r="B27" s="54">
        <v>0</v>
      </c>
      <c r="C27" s="54">
        <v>0</v>
      </c>
      <c r="D27" s="55">
        <f t="shared" si="3"/>
        <v>0</v>
      </c>
      <c r="E27" s="54">
        <v>0</v>
      </c>
      <c r="F27" s="1">
        <f t="shared" si="4"/>
        <v>0</v>
      </c>
      <c r="G27" s="1">
        <f t="shared" si="5"/>
        <v>0</v>
      </c>
      <c r="H27" s="2">
        <v>0</v>
      </c>
      <c r="I27" s="1">
        <f t="shared" si="6"/>
        <v>0</v>
      </c>
      <c r="J27" s="80">
        <v>0</v>
      </c>
      <c r="K27" s="53"/>
      <c r="L27" s="12"/>
      <c r="M27" s="56">
        <v>0</v>
      </c>
      <c r="N27" s="57">
        <v>0</v>
      </c>
      <c r="O27" s="20">
        <f t="shared" si="7"/>
        <v>0</v>
      </c>
      <c r="P27" s="53"/>
      <c r="Q27" s="12"/>
      <c r="R27" s="56">
        <v>0</v>
      </c>
      <c r="S27" s="58">
        <v>0</v>
      </c>
      <c r="T27" s="58">
        <v>0</v>
      </c>
      <c r="U27" s="58">
        <v>0</v>
      </c>
      <c r="V27" s="25">
        <f t="shared" si="2"/>
        <v>0</v>
      </c>
      <c r="W27" s="53"/>
      <c r="X27" s="12"/>
      <c r="Y27" s="25">
        <f t="shared" si="8"/>
        <v>0</v>
      </c>
    </row>
    <row r="28" spans="1:25" ht="15" customHeight="1" x14ac:dyDescent="0.4">
      <c r="A28" s="44" t="s">
        <v>27</v>
      </c>
      <c r="B28" s="54">
        <v>0</v>
      </c>
      <c r="C28" s="54">
        <v>0</v>
      </c>
      <c r="D28" s="55">
        <f t="shared" si="3"/>
        <v>0</v>
      </c>
      <c r="E28" s="54">
        <v>0</v>
      </c>
      <c r="F28" s="1">
        <f t="shared" si="4"/>
        <v>0</v>
      </c>
      <c r="G28" s="1">
        <f t="shared" si="5"/>
        <v>0</v>
      </c>
      <c r="H28" s="2">
        <v>0</v>
      </c>
      <c r="I28" s="1">
        <f t="shared" si="6"/>
        <v>0</v>
      </c>
      <c r="J28" s="80">
        <v>0</v>
      </c>
      <c r="K28" s="53"/>
      <c r="L28" s="12"/>
      <c r="M28" s="56">
        <v>0</v>
      </c>
      <c r="N28" s="57">
        <v>0</v>
      </c>
      <c r="O28" s="20">
        <f t="shared" si="7"/>
        <v>0</v>
      </c>
      <c r="P28" s="53"/>
      <c r="Q28" s="12"/>
      <c r="R28" s="56">
        <v>0</v>
      </c>
      <c r="S28" s="58">
        <v>0</v>
      </c>
      <c r="T28" s="58">
        <v>0</v>
      </c>
      <c r="U28" s="58">
        <v>0</v>
      </c>
      <c r="V28" s="25">
        <f t="shared" si="2"/>
        <v>0</v>
      </c>
      <c r="W28" s="53"/>
      <c r="X28" s="12"/>
      <c r="Y28" s="25">
        <f t="shared" si="8"/>
        <v>0</v>
      </c>
    </row>
    <row r="29" spans="1:25" ht="15" customHeight="1" x14ac:dyDescent="0.4">
      <c r="A29" s="44" t="s">
        <v>28</v>
      </c>
      <c r="B29" s="54">
        <v>0</v>
      </c>
      <c r="C29" s="54">
        <v>0</v>
      </c>
      <c r="D29" s="55">
        <f t="shared" si="3"/>
        <v>0</v>
      </c>
      <c r="E29" s="54">
        <v>0</v>
      </c>
      <c r="F29" s="1">
        <f t="shared" si="4"/>
        <v>0</v>
      </c>
      <c r="G29" s="1">
        <f t="shared" si="5"/>
        <v>0</v>
      </c>
      <c r="H29" s="2">
        <v>0</v>
      </c>
      <c r="I29" s="1">
        <f t="shared" si="6"/>
        <v>0</v>
      </c>
      <c r="J29" s="80">
        <v>0</v>
      </c>
      <c r="K29" s="53"/>
      <c r="L29" s="12"/>
      <c r="M29" s="56">
        <v>0</v>
      </c>
      <c r="N29" s="57">
        <v>0</v>
      </c>
      <c r="O29" s="20">
        <f t="shared" si="7"/>
        <v>0</v>
      </c>
      <c r="P29" s="53"/>
      <c r="Q29" s="12"/>
      <c r="R29" s="56">
        <v>0</v>
      </c>
      <c r="S29" s="58">
        <v>0</v>
      </c>
      <c r="T29" s="58">
        <v>0</v>
      </c>
      <c r="U29" s="58">
        <v>0</v>
      </c>
      <c r="V29" s="25">
        <f t="shared" si="2"/>
        <v>0</v>
      </c>
      <c r="W29" s="53"/>
      <c r="X29" s="12"/>
      <c r="Y29" s="25">
        <f t="shared" si="8"/>
        <v>0</v>
      </c>
    </row>
    <row r="30" spans="1:25" ht="15" customHeight="1" x14ac:dyDescent="0.4">
      <c r="A30" s="44" t="s">
        <v>29</v>
      </c>
      <c r="B30" s="54">
        <v>0</v>
      </c>
      <c r="C30" s="54">
        <v>0</v>
      </c>
      <c r="D30" s="55">
        <f t="shared" si="3"/>
        <v>0</v>
      </c>
      <c r="E30" s="54">
        <v>0</v>
      </c>
      <c r="F30" s="1">
        <f t="shared" si="4"/>
        <v>0</v>
      </c>
      <c r="G30" s="1">
        <f t="shared" si="5"/>
        <v>0</v>
      </c>
      <c r="H30" s="2">
        <v>0</v>
      </c>
      <c r="I30" s="1">
        <f t="shared" si="6"/>
        <v>0</v>
      </c>
      <c r="J30" s="80">
        <v>0</v>
      </c>
      <c r="K30" s="53"/>
      <c r="L30" s="12"/>
      <c r="M30" s="56">
        <v>0</v>
      </c>
      <c r="N30" s="57">
        <v>0</v>
      </c>
      <c r="O30" s="20">
        <f t="shared" si="7"/>
        <v>0</v>
      </c>
      <c r="P30" s="53"/>
      <c r="Q30" s="12"/>
      <c r="R30" s="56">
        <v>0</v>
      </c>
      <c r="S30" s="58">
        <v>0</v>
      </c>
      <c r="T30" s="58">
        <v>0</v>
      </c>
      <c r="U30" s="58">
        <v>0</v>
      </c>
      <c r="V30" s="25">
        <f t="shared" si="2"/>
        <v>0</v>
      </c>
      <c r="W30" s="53"/>
      <c r="X30" s="12"/>
      <c r="Y30" s="25">
        <f t="shared" si="8"/>
        <v>0</v>
      </c>
    </row>
    <row r="31" spans="1:25" ht="33" x14ac:dyDescent="0.4">
      <c r="A31" s="45" t="s">
        <v>30</v>
      </c>
      <c r="B31" s="54">
        <v>0</v>
      </c>
      <c r="C31" s="54">
        <v>0</v>
      </c>
      <c r="D31" s="55">
        <f t="shared" si="3"/>
        <v>0</v>
      </c>
      <c r="E31" s="54">
        <v>0</v>
      </c>
      <c r="F31" s="1">
        <f t="shared" si="4"/>
        <v>0</v>
      </c>
      <c r="G31" s="1">
        <f t="shared" si="5"/>
        <v>0</v>
      </c>
      <c r="H31" s="2">
        <v>0</v>
      </c>
      <c r="I31" s="1">
        <f t="shared" si="6"/>
        <v>0</v>
      </c>
      <c r="J31" s="80">
        <v>0</v>
      </c>
      <c r="K31" s="53"/>
      <c r="L31" s="12"/>
      <c r="M31" s="56">
        <v>0</v>
      </c>
      <c r="N31" s="57">
        <v>0</v>
      </c>
      <c r="O31" s="20">
        <f t="shared" si="7"/>
        <v>0</v>
      </c>
      <c r="P31" s="53"/>
      <c r="Q31" s="12"/>
      <c r="R31" s="56">
        <v>0</v>
      </c>
      <c r="S31" s="58">
        <v>0</v>
      </c>
      <c r="T31" s="58">
        <v>0</v>
      </c>
      <c r="U31" s="58">
        <v>0</v>
      </c>
      <c r="V31" s="25">
        <f t="shared" si="2"/>
        <v>0</v>
      </c>
      <c r="W31" s="53"/>
      <c r="X31" s="12"/>
      <c r="Y31" s="25">
        <f t="shared" si="8"/>
        <v>0</v>
      </c>
    </row>
    <row r="32" spans="1:25" ht="15" customHeight="1" x14ac:dyDescent="0.4">
      <c r="A32" s="43" t="s">
        <v>71</v>
      </c>
      <c r="B32" s="54">
        <v>0</v>
      </c>
      <c r="C32" s="54">
        <v>0</v>
      </c>
      <c r="D32" s="55">
        <f t="shared" si="3"/>
        <v>0</v>
      </c>
      <c r="E32" s="54">
        <v>0</v>
      </c>
      <c r="F32" s="1">
        <f t="shared" si="4"/>
        <v>0</v>
      </c>
      <c r="G32" s="1">
        <f t="shared" si="5"/>
        <v>0</v>
      </c>
      <c r="H32" s="2">
        <v>0</v>
      </c>
      <c r="I32" s="1">
        <f t="shared" si="6"/>
        <v>0</v>
      </c>
      <c r="J32" s="80">
        <v>0</v>
      </c>
      <c r="K32" s="53"/>
      <c r="L32" s="12"/>
      <c r="M32" s="56">
        <v>0</v>
      </c>
      <c r="N32" s="57">
        <v>0</v>
      </c>
      <c r="O32" s="20">
        <f t="shared" si="7"/>
        <v>0</v>
      </c>
      <c r="P32" s="53"/>
      <c r="Q32" s="12"/>
      <c r="R32" s="56">
        <v>0</v>
      </c>
      <c r="S32" s="58">
        <v>0</v>
      </c>
      <c r="T32" s="58">
        <v>0</v>
      </c>
      <c r="U32" s="58">
        <v>0</v>
      </c>
      <c r="V32" s="25">
        <f t="shared" si="2"/>
        <v>0</v>
      </c>
      <c r="W32" s="53"/>
      <c r="X32" s="12"/>
      <c r="Y32" s="25">
        <f>+O32-V32</f>
        <v>0</v>
      </c>
    </row>
    <row r="33" spans="1:25" ht="15" customHeight="1" x14ac:dyDescent="0.4">
      <c r="A33" s="44" t="s">
        <v>27</v>
      </c>
      <c r="B33" s="54">
        <v>0</v>
      </c>
      <c r="C33" s="54">
        <v>0</v>
      </c>
      <c r="D33" s="55">
        <f t="shared" si="3"/>
        <v>0</v>
      </c>
      <c r="E33" s="54">
        <v>0</v>
      </c>
      <c r="F33" s="1">
        <f t="shared" si="4"/>
        <v>0</v>
      </c>
      <c r="G33" s="1">
        <f t="shared" si="5"/>
        <v>0</v>
      </c>
      <c r="H33" s="2">
        <v>0</v>
      </c>
      <c r="I33" s="1">
        <f t="shared" si="6"/>
        <v>0</v>
      </c>
      <c r="J33" s="80">
        <v>0</v>
      </c>
      <c r="K33" s="53"/>
      <c r="L33" s="12"/>
      <c r="M33" s="56">
        <v>0</v>
      </c>
      <c r="N33" s="57">
        <v>0</v>
      </c>
      <c r="O33" s="20">
        <f t="shared" si="7"/>
        <v>0</v>
      </c>
      <c r="P33" s="53"/>
      <c r="Q33" s="12"/>
      <c r="R33" s="56">
        <v>0</v>
      </c>
      <c r="S33" s="58">
        <v>0</v>
      </c>
      <c r="T33" s="58">
        <v>0</v>
      </c>
      <c r="U33" s="58">
        <v>0</v>
      </c>
      <c r="V33" s="25">
        <f t="shared" si="2"/>
        <v>0</v>
      </c>
      <c r="W33" s="53"/>
      <c r="X33" s="12"/>
      <c r="Y33" s="25">
        <f>+O33-V33</f>
        <v>0</v>
      </c>
    </row>
    <row r="34" spans="1:25" ht="15" customHeight="1" x14ac:dyDescent="0.4">
      <c r="A34" s="44" t="s">
        <v>28</v>
      </c>
      <c r="B34" s="54">
        <v>0</v>
      </c>
      <c r="C34" s="54">
        <v>0</v>
      </c>
      <c r="D34" s="55">
        <f t="shared" si="3"/>
        <v>0</v>
      </c>
      <c r="E34" s="54">
        <v>0</v>
      </c>
      <c r="F34" s="1">
        <f t="shared" si="4"/>
        <v>0</v>
      </c>
      <c r="G34" s="1">
        <f t="shared" si="5"/>
        <v>0</v>
      </c>
      <c r="H34" s="2">
        <v>0</v>
      </c>
      <c r="I34" s="1">
        <f t="shared" si="6"/>
        <v>0</v>
      </c>
      <c r="J34" s="80">
        <v>0</v>
      </c>
      <c r="K34" s="53"/>
      <c r="L34" s="12"/>
      <c r="M34" s="56">
        <v>0</v>
      </c>
      <c r="N34" s="57">
        <v>0</v>
      </c>
      <c r="O34" s="20">
        <f t="shared" si="7"/>
        <v>0</v>
      </c>
      <c r="P34" s="53"/>
      <c r="Q34" s="12"/>
      <c r="R34" s="56">
        <v>0</v>
      </c>
      <c r="S34" s="58">
        <v>0</v>
      </c>
      <c r="T34" s="58">
        <v>0</v>
      </c>
      <c r="U34" s="58">
        <v>0</v>
      </c>
      <c r="V34" s="25">
        <f t="shared" si="2"/>
        <v>0</v>
      </c>
      <c r="W34" s="53"/>
      <c r="X34" s="12"/>
      <c r="Y34" s="25">
        <f>+O34-V34</f>
        <v>0</v>
      </c>
    </row>
    <row r="35" spans="1:25" ht="15" customHeight="1" x14ac:dyDescent="0.4">
      <c r="A35" s="44" t="s">
        <v>29</v>
      </c>
      <c r="B35" s="54">
        <v>0</v>
      </c>
      <c r="C35" s="54">
        <v>0</v>
      </c>
      <c r="D35" s="55">
        <f t="shared" si="3"/>
        <v>0</v>
      </c>
      <c r="E35" s="54">
        <v>0</v>
      </c>
      <c r="F35" s="1">
        <f t="shared" si="4"/>
        <v>0</v>
      </c>
      <c r="G35" s="1">
        <f t="shared" si="5"/>
        <v>0</v>
      </c>
      <c r="H35" s="2">
        <v>0</v>
      </c>
      <c r="I35" s="1">
        <f t="shared" si="6"/>
        <v>0</v>
      </c>
      <c r="J35" s="80">
        <v>0</v>
      </c>
      <c r="K35" s="53"/>
      <c r="L35" s="12"/>
      <c r="M35" s="56">
        <v>0</v>
      </c>
      <c r="N35" s="57">
        <v>0</v>
      </c>
      <c r="O35" s="20">
        <f t="shared" si="7"/>
        <v>0</v>
      </c>
      <c r="P35" s="53"/>
      <c r="Q35" s="12"/>
      <c r="R35" s="56">
        <v>0</v>
      </c>
      <c r="S35" s="58">
        <v>0</v>
      </c>
      <c r="T35" s="58">
        <v>0</v>
      </c>
      <c r="U35" s="58">
        <v>0</v>
      </c>
      <c r="V35" s="25">
        <f t="shared" si="2"/>
        <v>0</v>
      </c>
      <c r="W35" s="53"/>
      <c r="X35" s="12"/>
      <c r="Y35" s="25">
        <f>+O35-V35</f>
        <v>0</v>
      </c>
    </row>
    <row r="36" spans="1:25" ht="37.5" customHeight="1" x14ac:dyDescent="0.4">
      <c r="A36" s="45" t="s">
        <v>30</v>
      </c>
      <c r="B36" s="54">
        <v>0</v>
      </c>
      <c r="C36" s="54">
        <v>0</v>
      </c>
      <c r="D36" s="55">
        <f t="shared" si="3"/>
        <v>0</v>
      </c>
      <c r="E36" s="54">
        <v>0</v>
      </c>
      <c r="F36" s="1">
        <f t="shared" si="4"/>
        <v>0</v>
      </c>
      <c r="G36" s="1">
        <f t="shared" si="5"/>
        <v>0</v>
      </c>
      <c r="H36" s="2">
        <v>0</v>
      </c>
      <c r="I36" s="1">
        <f t="shared" si="6"/>
        <v>0</v>
      </c>
      <c r="J36" s="80">
        <v>0</v>
      </c>
      <c r="K36" s="53"/>
      <c r="L36" s="12"/>
      <c r="M36" s="56">
        <v>0</v>
      </c>
      <c r="N36" s="57">
        <v>0</v>
      </c>
      <c r="O36" s="20">
        <f t="shared" si="7"/>
        <v>0</v>
      </c>
      <c r="P36" s="53"/>
      <c r="Q36" s="12"/>
      <c r="R36" s="56">
        <v>0</v>
      </c>
      <c r="S36" s="58">
        <v>0</v>
      </c>
      <c r="T36" s="58">
        <v>0</v>
      </c>
      <c r="U36" s="58">
        <v>0</v>
      </c>
      <c r="V36" s="25">
        <f t="shared" si="2"/>
        <v>0</v>
      </c>
      <c r="W36" s="53"/>
      <c r="X36" s="12"/>
      <c r="Y36" s="25">
        <f>+O36-V36</f>
        <v>0</v>
      </c>
    </row>
    <row r="37" spans="1:25" ht="35.25" customHeight="1" x14ac:dyDescent="0.4">
      <c r="A37" s="42" t="s">
        <v>33</v>
      </c>
      <c r="B37" s="3" t="s">
        <v>0</v>
      </c>
      <c r="C37" s="3" t="s">
        <v>11</v>
      </c>
      <c r="D37" s="3" t="s">
        <v>12</v>
      </c>
      <c r="E37" s="3" t="s">
        <v>13</v>
      </c>
      <c r="F37" s="3" t="s">
        <v>14</v>
      </c>
      <c r="G37" s="3" t="s">
        <v>15</v>
      </c>
      <c r="H37" s="3" t="s">
        <v>42</v>
      </c>
      <c r="I37" s="3" t="s">
        <v>16</v>
      </c>
      <c r="J37" s="79" t="s">
        <v>76</v>
      </c>
      <c r="K37" s="52"/>
      <c r="L37" s="7"/>
      <c r="M37" s="3" t="s">
        <v>34</v>
      </c>
      <c r="N37" s="3"/>
      <c r="O37" s="3" t="s">
        <v>35</v>
      </c>
      <c r="P37" s="52"/>
      <c r="Q37" s="7"/>
      <c r="R37" s="3" t="s">
        <v>20</v>
      </c>
      <c r="S37" s="3" t="s">
        <v>21</v>
      </c>
      <c r="T37" s="3" t="s">
        <v>22</v>
      </c>
      <c r="U37" s="3" t="s">
        <v>23</v>
      </c>
      <c r="V37" s="3" t="s">
        <v>24</v>
      </c>
      <c r="W37" s="53"/>
      <c r="X37" s="12"/>
      <c r="Y37" s="3" t="s">
        <v>25</v>
      </c>
    </row>
    <row r="38" spans="1:25" ht="15" customHeight="1" x14ac:dyDescent="0.4">
      <c r="A38" s="43" t="s">
        <v>69</v>
      </c>
      <c r="B38" s="54">
        <v>0</v>
      </c>
      <c r="C38" s="54">
        <v>0</v>
      </c>
      <c r="D38" s="55">
        <f t="shared" ref="D38:D48" si="9">IFERROR((E38/C38),0)</f>
        <v>0</v>
      </c>
      <c r="E38" s="54">
        <v>0</v>
      </c>
      <c r="F38" s="1">
        <f t="shared" ref="F38:F48" si="10">B38*C38</f>
        <v>0</v>
      </c>
      <c r="G38" s="1">
        <f t="shared" ref="G38:G48" si="11">B38*E38</f>
        <v>0</v>
      </c>
      <c r="H38" s="16">
        <v>0</v>
      </c>
      <c r="I38" s="1">
        <f t="shared" ref="I38:I48" si="12">F38*H38</f>
        <v>0</v>
      </c>
      <c r="J38" s="80">
        <v>0</v>
      </c>
      <c r="K38" s="53"/>
      <c r="L38" s="12"/>
      <c r="M38" s="56">
        <v>0</v>
      </c>
      <c r="N38" s="20"/>
      <c r="O38" s="69">
        <f t="shared" ref="O38:O48" si="13">+M38/1.21</f>
        <v>0</v>
      </c>
      <c r="P38" s="53"/>
      <c r="Q38" s="12"/>
      <c r="R38" s="56">
        <v>0</v>
      </c>
      <c r="S38" s="58">
        <v>0</v>
      </c>
      <c r="T38" s="58">
        <v>0</v>
      </c>
      <c r="U38" s="58">
        <v>0</v>
      </c>
      <c r="V38" s="25">
        <f t="shared" ref="V38:V48" si="14">((C38*R38)*(1+S38))*(1+T38)+(U38*O38)</f>
        <v>0</v>
      </c>
      <c r="W38" s="53"/>
      <c r="X38" s="12"/>
      <c r="Y38" s="33">
        <f t="shared" ref="Y38:Y41" si="15">+O38-V38</f>
        <v>0</v>
      </c>
    </row>
    <row r="39" spans="1:25" ht="16.5" x14ac:dyDescent="0.4">
      <c r="A39" s="44" t="s">
        <v>27</v>
      </c>
      <c r="B39" s="54">
        <v>0</v>
      </c>
      <c r="C39" s="54">
        <v>0</v>
      </c>
      <c r="D39" s="55">
        <f t="shared" si="9"/>
        <v>0</v>
      </c>
      <c r="E39" s="54">
        <v>0</v>
      </c>
      <c r="F39" s="1">
        <f t="shared" si="10"/>
        <v>0</v>
      </c>
      <c r="G39" s="1">
        <f t="shared" si="11"/>
        <v>0</v>
      </c>
      <c r="H39" s="16">
        <v>0</v>
      </c>
      <c r="I39" s="1">
        <f t="shared" si="12"/>
        <v>0</v>
      </c>
      <c r="J39" s="80">
        <v>0</v>
      </c>
      <c r="K39" s="53"/>
      <c r="L39" s="12"/>
      <c r="M39" s="56">
        <v>0</v>
      </c>
      <c r="N39" s="57"/>
      <c r="O39" s="69">
        <f t="shared" si="13"/>
        <v>0</v>
      </c>
      <c r="P39" s="53"/>
      <c r="Q39" s="12"/>
      <c r="R39" s="56">
        <v>0</v>
      </c>
      <c r="S39" s="58">
        <v>0</v>
      </c>
      <c r="T39" s="58">
        <v>0</v>
      </c>
      <c r="U39" s="58">
        <v>0</v>
      </c>
      <c r="V39" s="25">
        <f t="shared" si="14"/>
        <v>0</v>
      </c>
      <c r="W39" s="53"/>
      <c r="X39" s="12"/>
      <c r="Y39" s="33">
        <f t="shared" si="15"/>
        <v>0</v>
      </c>
    </row>
    <row r="40" spans="1:25" ht="16.5" x14ac:dyDescent="0.4">
      <c r="A40" s="44" t="s">
        <v>28</v>
      </c>
      <c r="B40" s="54">
        <v>0</v>
      </c>
      <c r="C40" s="54">
        <v>0</v>
      </c>
      <c r="D40" s="55">
        <f t="shared" si="9"/>
        <v>0</v>
      </c>
      <c r="E40" s="54">
        <v>0</v>
      </c>
      <c r="F40" s="1">
        <f t="shared" si="10"/>
        <v>0</v>
      </c>
      <c r="G40" s="1">
        <f t="shared" si="11"/>
        <v>0</v>
      </c>
      <c r="H40" s="16">
        <v>0</v>
      </c>
      <c r="I40" s="1">
        <f t="shared" si="12"/>
        <v>0</v>
      </c>
      <c r="J40" s="80">
        <v>0</v>
      </c>
      <c r="K40" s="53"/>
      <c r="L40" s="12"/>
      <c r="M40" s="56">
        <v>0</v>
      </c>
      <c r="N40" s="57"/>
      <c r="O40" s="69">
        <f t="shared" si="13"/>
        <v>0</v>
      </c>
      <c r="P40" s="53"/>
      <c r="Q40" s="12"/>
      <c r="R40" s="56">
        <v>0</v>
      </c>
      <c r="S40" s="58">
        <v>0</v>
      </c>
      <c r="T40" s="58">
        <v>0</v>
      </c>
      <c r="U40" s="58">
        <v>0</v>
      </c>
      <c r="V40" s="25">
        <f t="shared" si="14"/>
        <v>0</v>
      </c>
      <c r="W40" s="53"/>
      <c r="X40" s="12"/>
      <c r="Y40" s="33">
        <f t="shared" si="15"/>
        <v>0</v>
      </c>
    </row>
    <row r="41" spans="1:25" ht="16.5" x14ac:dyDescent="0.4">
      <c r="A41" s="44" t="s">
        <v>29</v>
      </c>
      <c r="B41" s="54">
        <v>0</v>
      </c>
      <c r="C41" s="54">
        <v>0</v>
      </c>
      <c r="D41" s="55">
        <f t="shared" si="9"/>
        <v>0</v>
      </c>
      <c r="E41" s="54">
        <v>0</v>
      </c>
      <c r="F41" s="1">
        <f t="shared" si="10"/>
        <v>0</v>
      </c>
      <c r="G41" s="1">
        <f t="shared" si="11"/>
        <v>0</v>
      </c>
      <c r="H41" s="16">
        <v>0</v>
      </c>
      <c r="I41" s="1">
        <f t="shared" si="12"/>
        <v>0</v>
      </c>
      <c r="J41" s="80">
        <v>0</v>
      </c>
      <c r="K41" s="53"/>
      <c r="L41" s="12"/>
      <c r="M41" s="56">
        <v>0</v>
      </c>
      <c r="N41" s="57"/>
      <c r="O41" s="69">
        <f t="shared" si="13"/>
        <v>0</v>
      </c>
      <c r="P41" s="53"/>
      <c r="Q41" s="12"/>
      <c r="R41" s="56">
        <v>0</v>
      </c>
      <c r="S41" s="58">
        <v>0</v>
      </c>
      <c r="T41" s="58">
        <v>0</v>
      </c>
      <c r="U41" s="58">
        <v>0</v>
      </c>
      <c r="V41" s="25">
        <f t="shared" si="14"/>
        <v>0</v>
      </c>
      <c r="W41" s="53"/>
      <c r="X41" s="12"/>
      <c r="Y41" s="33">
        <f t="shared" si="15"/>
        <v>0</v>
      </c>
    </row>
    <row r="42" spans="1:25" ht="33" x14ac:dyDescent="0.4">
      <c r="A42" s="45" t="s">
        <v>30</v>
      </c>
      <c r="B42" s="54">
        <v>0</v>
      </c>
      <c r="C42" s="54">
        <v>0</v>
      </c>
      <c r="D42" s="55">
        <f t="shared" si="9"/>
        <v>0</v>
      </c>
      <c r="E42" s="54">
        <v>0</v>
      </c>
      <c r="F42" s="1">
        <f t="shared" si="10"/>
        <v>0</v>
      </c>
      <c r="G42" s="1">
        <f t="shared" si="11"/>
        <v>0</v>
      </c>
      <c r="H42" s="16">
        <v>0</v>
      </c>
      <c r="I42" s="1">
        <f t="shared" si="12"/>
        <v>0</v>
      </c>
      <c r="J42" s="80">
        <v>0</v>
      </c>
      <c r="K42" s="53"/>
      <c r="L42" s="12"/>
      <c r="M42" s="56">
        <v>0</v>
      </c>
      <c r="N42" s="57"/>
      <c r="O42" s="69">
        <f t="shared" si="13"/>
        <v>0</v>
      </c>
      <c r="P42" s="53"/>
      <c r="Q42" s="12"/>
      <c r="R42" s="56">
        <v>0</v>
      </c>
      <c r="S42" s="58">
        <v>0</v>
      </c>
      <c r="T42" s="58">
        <v>0</v>
      </c>
      <c r="U42" s="58">
        <v>0</v>
      </c>
      <c r="V42" s="25">
        <f t="shared" si="14"/>
        <v>0</v>
      </c>
      <c r="W42" s="53"/>
      <c r="X42" s="12"/>
      <c r="Y42" s="33">
        <f>+O42-V42</f>
        <v>0</v>
      </c>
    </row>
    <row r="43" spans="1:25" ht="15" customHeight="1" x14ac:dyDescent="0.4">
      <c r="A43" s="43" t="s">
        <v>68</v>
      </c>
      <c r="B43" s="54">
        <v>0</v>
      </c>
      <c r="C43" s="54">
        <v>0</v>
      </c>
      <c r="D43" s="55">
        <f t="shared" si="9"/>
        <v>0</v>
      </c>
      <c r="E43" s="54">
        <v>0</v>
      </c>
      <c r="F43" s="1">
        <f t="shared" si="10"/>
        <v>0</v>
      </c>
      <c r="G43" s="1">
        <f t="shared" si="11"/>
        <v>0</v>
      </c>
      <c r="H43" s="16">
        <v>0</v>
      </c>
      <c r="I43" s="1">
        <f t="shared" si="12"/>
        <v>0</v>
      </c>
      <c r="J43" s="80">
        <v>0</v>
      </c>
      <c r="K43" s="53"/>
      <c r="L43" s="12"/>
      <c r="M43" s="56">
        <v>0</v>
      </c>
      <c r="N43" s="20"/>
      <c r="O43" s="69">
        <f t="shared" si="13"/>
        <v>0</v>
      </c>
      <c r="P43" s="53"/>
      <c r="Q43" s="12"/>
      <c r="R43" s="56">
        <v>0</v>
      </c>
      <c r="S43" s="58">
        <v>0</v>
      </c>
      <c r="T43" s="58">
        <v>0</v>
      </c>
      <c r="U43" s="58">
        <v>0</v>
      </c>
      <c r="V43" s="25">
        <f t="shared" si="14"/>
        <v>0</v>
      </c>
      <c r="W43" s="53"/>
      <c r="X43" s="12"/>
      <c r="Y43" s="33">
        <f t="shared" ref="Y43:Y48" si="16">+O43-V43</f>
        <v>0</v>
      </c>
    </row>
    <row r="44" spans="1:25" ht="15" customHeight="1" x14ac:dyDescent="0.4">
      <c r="A44" s="44" t="s">
        <v>27</v>
      </c>
      <c r="B44" s="54">
        <v>0</v>
      </c>
      <c r="C44" s="54">
        <v>0</v>
      </c>
      <c r="D44" s="55">
        <f t="shared" si="9"/>
        <v>0</v>
      </c>
      <c r="E44" s="54">
        <v>0</v>
      </c>
      <c r="F44" s="1">
        <f t="shared" si="10"/>
        <v>0</v>
      </c>
      <c r="G44" s="1">
        <f t="shared" si="11"/>
        <v>0</v>
      </c>
      <c r="H44" s="16">
        <v>0</v>
      </c>
      <c r="I44" s="1">
        <f t="shared" si="12"/>
        <v>0</v>
      </c>
      <c r="J44" s="80">
        <v>0</v>
      </c>
      <c r="K44" s="53"/>
      <c r="L44" s="12"/>
      <c r="M44" s="56">
        <v>0</v>
      </c>
      <c r="N44" s="57"/>
      <c r="O44" s="69">
        <f t="shared" si="13"/>
        <v>0</v>
      </c>
      <c r="P44" s="53"/>
      <c r="Q44" s="12"/>
      <c r="R44" s="56">
        <v>0</v>
      </c>
      <c r="S44" s="58">
        <v>0</v>
      </c>
      <c r="T44" s="58">
        <v>0</v>
      </c>
      <c r="U44" s="58">
        <v>0</v>
      </c>
      <c r="V44" s="25">
        <f t="shared" si="14"/>
        <v>0</v>
      </c>
      <c r="W44" s="53"/>
      <c r="X44" s="12"/>
      <c r="Y44" s="33">
        <f t="shared" si="16"/>
        <v>0</v>
      </c>
    </row>
    <row r="45" spans="1:25" ht="15" customHeight="1" x14ac:dyDescent="0.4">
      <c r="A45" s="44" t="s">
        <v>28</v>
      </c>
      <c r="B45" s="54">
        <v>0</v>
      </c>
      <c r="C45" s="54">
        <v>0</v>
      </c>
      <c r="D45" s="55">
        <f t="shared" si="9"/>
        <v>0</v>
      </c>
      <c r="E45" s="54">
        <v>0</v>
      </c>
      <c r="F45" s="1">
        <f t="shared" si="10"/>
        <v>0</v>
      </c>
      <c r="G45" s="1">
        <f t="shared" si="11"/>
        <v>0</v>
      </c>
      <c r="H45" s="16">
        <v>0</v>
      </c>
      <c r="I45" s="1">
        <f t="shared" si="12"/>
        <v>0</v>
      </c>
      <c r="J45" s="80">
        <v>0</v>
      </c>
      <c r="K45" s="53"/>
      <c r="L45" s="12"/>
      <c r="M45" s="56">
        <v>0</v>
      </c>
      <c r="N45" s="57"/>
      <c r="O45" s="69">
        <f t="shared" si="13"/>
        <v>0</v>
      </c>
      <c r="P45" s="53"/>
      <c r="Q45" s="12"/>
      <c r="R45" s="56">
        <v>0</v>
      </c>
      <c r="S45" s="58">
        <v>0</v>
      </c>
      <c r="T45" s="58">
        <v>0</v>
      </c>
      <c r="U45" s="58">
        <v>0</v>
      </c>
      <c r="V45" s="25">
        <f t="shared" si="14"/>
        <v>0</v>
      </c>
      <c r="W45" s="53"/>
      <c r="X45" s="12"/>
      <c r="Y45" s="33">
        <f t="shared" si="16"/>
        <v>0</v>
      </c>
    </row>
    <row r="46" spans="1:25" ht="15" customHeight="1" x14ac:dyDescent="0.4">
      <c r="A46" s="44" t="s">
        <v>29</v>
      </c>
      <c r="B46" s="54">
        <v>0</v>
      </c>
      <c r="C46" s="54">
        <v>0</v>
      </c>
      <c r="D46" s="55">
        <f t="shared" si="9"/>
        <v>0</v>
      </c>
      <c r="E46" s="54">
        <v>0</v>
      </c>
      <c r="F46" s="1">
        <f t="shared" si="10"/>
        <v>0</v>
      </c>
      <c r="G46" s="1">
        <f t="shared" si="11"/>
        <v>0</v>
      </c>
      <c r="H46" s="16">
        <v>0</v>
      </c>
      <c r="I46" s="1">
        <f t="shared" si="12"/>
        <v>0</v>
      </c>
      <c r="J46" s="80">
        <v>0</v>
      </c>
      <c r="K46" s="53"/>
      <c r="L46" s="12"/>
      <c r="M46" s="56">
        <v>0</v>
      </c>
      <c r="N46" s="57"/>
      <c r="O46" s="69">
        <f t="shared" si="13"/>
        <v>0</v>
      </c>
      <c r="P46" s="53"/>
      <c r="Q46" s="12"/>
      <c r="R46" s="56">
        <v>0</v>
      </c>
      <c r="S46" s="58">
        <v>0</v>
      </c>
      <c r="T46" s="58">
        <v>0</v>
      </c>
      <c r="U46" s="58">
        <v>0</v>
      </c>
      <c r="V46" s="25">
        <f t="shared" si="14"/>
        <v>0</v>
      </c>
      <c r="W46" s="53"/>
      <c r="X46" s="12"/>
      <c r="Y46" s="33">
        <f t="shared" si="16"/>
        <v>0</v>
      </c>
    </row>
    <row r="47" spans="1:25" ht="30.75" customHeight="1" x14ac:dyDescent="0.4">
      <c r="A47" s="45" t="s">
        <v>30</v>
      </c>
      <c r="B47" s="54">
        <v>0</v>
      </c>
      <c r="C47" s="54">
        <v>0</v>
      </c>
      <c r="D47" s="55">
        <f t="shared" si="9"/>
        <v>0</v>
      </c>
      <c r="E47" s="54">
        <v>0</v>
      </c>
      <c r="F47" s="1">
        <f t="shared" si="10"/>
        <v>0</v>
      </c>
      <c r="G47" s="1">
        <f t="shared" si="11"/>
        <v>0</v>
      </c>
      <c r="H47" s="16">
        <v>0</v>
      </c>
      <c r="I47" s="1">
        <f t="shared" si="12"/>
        <v>0</v>
      </c>
      <c r="J47" s="80">
        <v>0</v>
      </c>
      <c r="K47" s="53"/>
      <c r="L47" s="12"/>
      <c r="M47" s="56">
        <v>0</v>
      </c>
      <c r="N47" s="57"/>
      <c r="O47" s="69">
        <f t="shared" si="13"/>
        <v>0</v>
      </c>
      <c r="P47" s="53"/>
      <c r="Q47" s="12"/>
      <c r="R47" s="56">
        <v>0</v>
      </c>
      <c r="S47" s="58">
        <v>0</v>
      </c>
      <c r="T47" s="58">
        <v>0</v>
      </c>
      <c r="U47" s="58">
        <v>0</v>
      </c>
      <c r="V47" s="25">
        <f t="shared" si="14"/>
        <v>0</v>
      </c>
      <c r="W47" s="53"/>
      <c r="X47" s="12"/>
      <c r="Y47" s="33">
        <f t="shared" si="16"/>
        <v>0</v>
      </c>
    </row>
    <row r="48" spans="1:25" ht="15" customHeight="1" x14ac:dyDescent="0.4">
      <c r="A48" s="43" t="s">
        <v>36</v>
      </c>
      <c r="B48" s="54">
        <v>0</v>
      </c>
      <c r="C48" s="54">
        <v>0</v>
      </c>
      <c r="D48" s="55">
        <f t="shared" si="9"/>
        <v>0</v>
      </c>
      <c r="E48" s="54">
        <v>0</v>
      </c>
      <c r="F48" s="1">
        <f t="shared" si="10"/>
        <v>0</v>
      </c>
      <c r="G48" s="1">
        <f t="shared" si="11"/>
        <v>0</v>
      </c>
      <c r="H48" s="17">
        <v>0</v>
      </c>
      <c r="I48" s="1">
        <f t="shared" si="12"/>
        <v>0</v>
      </c>
      <c r="J48" s="80">
        <v>0</v>
      </c>
      <c r="K48" s="53"/>
      <c r="L48" s="12"/>
      <c r="M48" s="68">
        <v>0</v>
      </c>
      <c r="N48" s="56"/>
      <c r="O48" s="69">
        <f t="shared" si="13"/>
        <v>0</v>
      </c>
      <c r="P48" s="53"/>
      <c r="Q48" s="12"/>
      <c r="R48" s="56">
        <v>0</v>
      </c>
      <c r="S48" s="58">
        <v>0</v>
      </c>
      <c r="T48" s="58">
        <v>0</v>
      </c>
      <c r="U48" s="58">
        <v>0</v>
      </c>
      <c r="V48" s="25">
        <f t="shared" si="14"/>
        <v>0</v>
      </c>
      <c r="W48" s="53"/>
      <c r="X48" s="12"/>
      <c r="Y48" s="33">
        <f t="shared" si="16"/>
        <v>0</v>
      </c>
    </row>
    <row r="49" spans="1:25" ht="15" customHeight="1" x14ac:dyDescent="0.45">
      <c r="A49" s="47"/>
      <c r="B49" s="5"/>
      <c r="C49" s="5"/>
      <c r="D49" s="5"/>
      <c r="E49" s="5"/>
      <c r="F49" s="4"/>
      <c r="G49" s="4"/>
      <c r="H49" s="5"/>
      <c r="I49" s="4"/>
      <c r="J49" s="81"/>
      <c r="K49" s="59"/>
      <c r="L49" s="8"/>
      <c r="M49" s="5"/>
      <c r="N49" s="5"/>
      <c r="O49" s="5"/>
      <c r="P49" s="59"/>
      <c r="Q49" s="8"/>
      <c r="R49" s="5"/>
      <c r="S49" s="5"/>
      <c r="T49" s="5"/>
      <c r="U49" s="5"/>
      <c r="V49" s="5"/>
      <c r="W49" s="59"/>
      <c r="X49" s="8"/>
      <c r="Y49" s="34"/>
    </row>
    <row r="50" spans="1:25" ht="15" customHeight="1" x14ac:dyDescent="0.4">
      <c r="A50" s="48" t="s">
        <v>37</v>
      </c>
      <c r="B50" s="7">
        <f>SUM(B6:B49)</f>
        <v>0</v>
      </c>
      <c r="C50" s="7"/>
      <c r="D50" s="60">
        <f>IFERROR((G50/F50),0)</f>
        <v>0</v>
      </c>
      <c r="E50" s="7"/>
      <c r="F50" s="11">
        <f>SUM(F6:F49)</f>
        <v>0</v>
      </c>
      <c r="G50" s="11">
        <f>SUM(G6:G49)</f>
        <v>0</v>
      </c>
      <c r="H50" s="7"/>
      <c r="I50" s="6">
        <f>SUM(I6:I49)</f>
        <v>0</v>
      </c>
      <c r="J50" s="6"/>
      <c r="K50" s="52"/>
      <c r="L50" s="7"/>
      <c r="M50" s="21">
        <f>IFERROR((N50/G50),0)</f>
        <v>0</v>
      </c>
      <c r="N50" s="21">
        <f>SUMPRODUCT(N6:N49,B6:B49)</f>
        <v>0</v>
      </c>
      <c r="O50" s="21">
        <f>SUMPRODUCT(O6:O49,B6:B49)</f>
        <v>0</v>
      </c>
      <c r="P50" s="52"/>
      <c r="Q50" s="7"/>
      <c r="R50" s="21">
        <f>SUMPRODUCT(R6:R49,C6:C49,B6:B49)</f>
        <v>0</v>
      </c>
      <c r="S50" s="21">
        <f>SUMPRODUCT(R6:R49,C6:C49,B6:B49,S6:S49)</f>
        <v>0</v>
      </c>
      <c r="T50" s="21">
        <f>SUMPRODUCT(R6:R49,C6:C49,B6:B49,T6:T49)+SUMPRODUCT(R6:R49,C6:C49,B6:B49,S6:S49,T6:T49)</f>
        <v>0</v>
      </c>
      <c r="U50" s="21">
        <f>SUMPRODUCT(U6:U49,O6:O49,B6:B49)</f>
        <v>0</v>
      </c>
      <c r="V50" s="21">
        <f>SUMPRODUCT(V6:V49,B6:B49)</f>
        <v>0</v>
      </c>
      <c r="W50" s="52"/>
      <c r="X50" s="7"/>
      <c r="Y50" s="61">
        <f>SUMPRODUCT(Y6:Y49,B6:B49)</f>
        <v>0</v>
      </c>
    </row>
    <row r="51" spans="1:25" ht="15" customHeight="1" x14ac:dyDescent="0.45">
      <c r="A51" s="47"/>
      <c r="B51" s="8"/>
      <c r="C51" s="8"/>
      <c r="D51" s="8"/>
      <c r="E51" s="8"/>
      <c r="F51" s="8"/>
      <c r="G51" s="8"/>
      <c r="H51" s="8"/>
      <c r="I51" s="8"/>
      <c r="J51" s="8"/>
      <c r="K51" s="62"/>
      <c r="L51" s="8"/>
      <c r="M51" s="8"/>
      <c r="N51" s="8"/>
      <c r="O51" s="8"/>
      <c r="P51" s="62"/>
      <c r="Q51" s="8"/>
      <c r="R51" s="8"/>
      <c r="S51" s="8"/>
      <c r="T51" s="8"/>
      <c r="U51" s="8"/>
      <c r="V51" s="8"/>
      <c r="W51" s="62"/>
      <c r="X51" s="8"/>
      <c r="Y51" s="35"/>
    </row>
    <row r="52" spans="1:25" ht="15" customHeight="1" x14ac:dyDescent="0.4">
      <c r="A52" s="41" t="s">
        <v>38</v>
      </c>
      <c r="B52" s="9"/>
      <c r="C52" s="9"/>
      <c r="D52" s="9"/>
      <c r="E52" s="9"/>
      <c r="F52" s="9"/>
      <c r="G52" s="9"/>
      <c r="H52" s="9"/>
      <c r="I52" s="9"/>
      <c r="J52" s="9"/>
      <c r="K52" s="51"/>
      <c r="L52" s="9"/>
      <c r="M52" s="9"/>
      <c r="N52" s="9"/>
      <c r="O52" s="3"/>
      <c r="P52" s="51"/>
      <c r="Q52" s="9"/>
      <c r="R52" s="9"/>
      <c r="S52" s="9"/>
      <c r="T52" s="9"/>
      <c r="U52" s="9"/>
      <c r="V52" s="9"/>
      <c r="W52" s="51"/>
      <c r="X52" s="9"/>
      <c r="Y52" s="32"/>
    </row>
    <row r="53" spans="1:25" ht="28.4" customHeight="1" x14ac:dyDescent="0.4">
      <c r="A53" s="42" t="s">
        <v>39</v>
      </c>
      <c r="B53" s="3" t="s">
        <v>0</v>
      </c>
      <c r="C53" s="3" t="s">
        <v>40</v>
      </c>
      <c r="D53" s="3" t="s">
        <v>12</v>
      </c>
      <c r="E53" s="3" t="s">
        <v>41</v>
      </c>
      <c r="F53" s="3" t="s">
        <v>14</v>
      </c>
      <c r="G53" s="3" t="s">
        <v>15</v>
      </c>
      <c r="H53" s="3" t="s">
        <v>42</v>
      </c>
      <c r="I53" s="3" t="s">
        <v>16</v>
      </c>
      <c r="J53" s="79" t="s">
        <v>76</v>
      </c>
      <c r="K53" s="52"/>
      <c r="L53" s="7"/>
      <c r="M53" s="3" t="s">
        <v>43</v>
      </c>
      <c r="N53" s="3" t="s">
        <v>18</v>
      </c>
      <c r="O53" s="3" t="s">
        <v>19</v>
      </c>
      <c r="P53" s="52"/>
      <c r="Q53" s="7"/>
      <c r="R53" s="3" t="s">
        <v>44</v>
      </c>
      <c r="S53" s="3" t="s">
        <v>21</v>
      </c>
      <c r="T53" s="3" t="s">
        <v>45</v>
      </c>
      <c r="U53" s="3" t="s">
        <v>23</v>
      </c>
      <c r="V53" s="3" t="s">
        <v>24</v>
      </c>
      <c r="W53" s="53"/>
      <c r="X53" s="12"/>
      <c r="Y53" s="3" t="s">
        <v>25</v>
      </c>
    </row>
    <row r="54" spans="1:25" ht="15" customHeight="1" x14ac:dyDescent="0.4">
      <c r="A54" s="43" t="s">
        <v>1</v>
      </c>
      <c r="B54" s="54">
        <v>0</v>
      </c>
      <c r="C54" s="54">
        <v>0</v>
      </c>
      <c r="D54" s="55">
        <f t="shared" ref="D54:D60" si="17">IFERROR((E54/C54),0)</f>
        <v>0</v>
      </c>
      <c r="E54" s="54">
        <v>0</v>
      </c>
      <c r="F54" s="1">
        <f>B54*C54</f>
        <v>0</v>
      </c>
      <c r="G54" s="1">
        <f>B54*E54</f>
        <v>0</v>
      </c>
      <c r="H54" s="2">
        <v>0</v>
      </c>
      <c r="I54" s="1">
        <f>F54*H54</f>
        <v>0</v>
      </c>
      <c r="J54" s="2">
        <v>0</v>
      </c>
      <c r="K54" s="53"/>
      <c r="L54" s="12"/>
      <c r="M54" s="56">
        <v>0</v>
      </c>
      <c r="N54" s="57">
        <v>0</v>
      </c>
      <c r="O54" s="20">
        <f>IFERROR((M54/N54*E54*B54),0)</f>
        <v>0</v>
      </c>
      <c r="P54" s="53"/>
      <c r="Q54" s="12"/>
      <c r="R54" s="56">
        <v>0</v>
      </c>
      <c r="S54" s="58">
        <v>0</v>
      </c>
      <c r="T54" s="58">
        <v>0</v>
      </c>
      <c r="U54" s="58">
        <v>0</v>
      </c>
      <c r="V54" s="25">
        <f>((((C54*R54)*(1+S54))*(1+T54))*B54+(U54*O54))</f>
        <v>0</v>
      </c>
      <c r="W54" s="53"/>
      <c r="X54" s="12"/>
      <c r="Y54" s="25">
        <f>+O54-V54</f>
        <v>0</v>
      </c>
    </row>
    <row r="55" spans="1:25" ht="15" customHeight="1" x14ac:dyDescent="0.4">
      <c r="A55" s="43" t="s">
        <v>3</v>
      </c>
      <c r="B55" s="54">
        <v>0</v>
      </c>
      <c r="C55" s="54">
        <v>0</v>
      </c>
      <c r="D55" s="70">
        <f>IFERROR((E55/C55),0)</f>
        <v>0</v>
      </c>
      <c r="E55" s="54">
        <v>0</v>
      </c>
      <c r="F55" s="71">
        <f>B55*C55</f>
        <v>0</v>
      </c>
      <c r="G55" s="71">
        <f>B55*E55</f>
        <v>0</v>
      </c>
      <c r="H55" s="16">
        <v>0</v>
      </c>
      <c r="I55" s="71">
        <f>F55*H55</f>
        <v>0</v>
      </c>
      <c r="J55" s="2">
        <v>0</v>
      </c>
      <c r="K55" s="53"/>
      <c r="L55" s="12"/>
      <c r="M55" s="72">
        <v>0</v>
      </c>
      <c r="N55" s="73">
        <v>0</v>
      </c>
      <c r="O55" s="69">
        <f>IFERROR((M55/N55*E55*B55),0)</f>
        <v>0</v>
      </c>
      <c r="P55" s="53"/>
      <c r="Q55" s="12"/>
      <c r="R55" s="72">
        <v>0</v>
      </c>
      <c r="S55" s="58">
        <v>0</v>
      </c>
      <c r="T55" s="58">
        <v>0</v>
      </c>
      <c r="U55" s="58">
        <v>0</v>
      </c>
      <c r="V55" s="25">
        <f>((((C55*R55)*(1+S55))*(1+T55))*B55+(U55*O55))</f>
        <v>0</v>
      </c>
      <c r="W55" s="53"/>
      <c r="X55" s="12"/>
      <c r="Y55" s="25">
        <f>+O55-V55</f>
        <v>0</v>
      </c>
    </row>
    <row r="56" spans="1:25" ht="15" customHeight="1" x14ac:dyDescent="0.4">
      <c r="A56" s="43" t="s">
        <v>74</v>
      </c>
      <c r="B56" s="54">
        <v>0</v>
      </c>
      <c r="C56" s="54">
        <v>0</v>
      </c>
      <c r="D56" s="55">
        <f t="shared" si="17"/>
        <v>0</v>
      </c>
      <c r="E56" s="54">
        <v>0</v>
      </c>
      <c r="F56" s="1">
        <f t="shared" ref="F56:F57" si="18">B56*C56</f>
        <v>0</v>
      </c>
      <c r="G56" s="1">
        <f t="shared" ref="G56:G57" si="19">B56*E56</f>
        <v>0</v>
      </c>
      <c r="H56" s="2">
        <v>0</v>
      </c>
      <c r="I56" s="1">
        <f t="shared" ref="I56:I57" si="20">F56*H56</f>
        <v>0</v>
      </c>
      <c r="J56" s="2">
        <v>0</v>
      </c>
      <c r="K56" s="53"/>
      <c r="L56" s="12"/>
      <c r="M56" s="56">
        <v>0</v>
      </c>
      <c r="N56" s="57">
        <v>0</v>
      </c>
      <c r="O56" s="20">
        <f>IFERROR((M56/N56*E56*B56),0)</f>
        <v>0</v>
      </c>
      <c r="P56" s="53"/>
      <c r="Q56" s="12"/>
      <c r="R56" s="56">
        <v>0</v>
      </c>
      <c r="S56" s="58">
        <v>0</v>
      </c>
      <c r="T56" s="58">
        <v>0</v>
      </c>
      <c r="U56" s="58">
        <v>0</v>
      </c>
      <c r="V56" s="25">
        <f>((((C56*R56)*(1+S56))*(1+T56))*B56+(U56*O56))</f>
        <v>0</v>
      </c>
      <c r="W56" s="53"/>
      <c r="X56" s="12"/>
      <c r="Y56" s="25">
        <f>+O56-V56</f>
        <v>0</v>
      </c>
    </row>
    <row r="57" spans="1:25" ht="15" customHeight="1" x14ac:dyDescent="0.4">
      <c r="A57" s="43" t="s">
        <v>4</v>
      </c>
      <c r="B57" s="54">
        <v>0</v>
      </c>
      <c r="C57" s="54">
        <v>0</v>
      </c>
      <c r="D57" s="55">
        <f t="shared" si="17"/>
        <v>0</v>
      </c>
      <c r="E57" s="54">
        <v>0</v>
      </c>
      <c r="F57" s="1">
        <f t="shared" si="18"/>
        <v>0</v>
      </c>
      <c r="G57" s="1">
        <f t="shared" si="19"/>
        <v>0</v>
      </c>
      <c r="H57" s="2">
        <v>0</v>
      </c>
      <c r="I57" s="1">
        <f t="shared" si="20"/>
        <v>0</v>
      </c>
      <c r="J57" s="2">
        <v>0</v>
      </c>
      <c r="K57" s="53"/>
      <c r="L57" s="12"/>
      <c r="M57" s="56">
        <v>0</v>
      </c>
      <c r="N57" s="57">
        <v>0</v>
      </c>
      <c r="O57" s="20">
        <f>IFERROR((M57/N57*E57*B57),0)</f>
        <v>0</v>
      </c>
      <c r="P57" s="53"/>
      <c r="Q57" s="12"/>
      <c r="R57" s="56">
        <v>0</v>
      </c>
      <c r="S57" s="58">
        <v>0</v>
      </c>
      <c r="T57" s="58">
        <v>0</v>
      </c>
      <c r="U57" s="58">
        <v>0</v>
      </c>
      <c r="V57" s="25">
        <f>((((C57*R57)*(1+S57))*(1+T57))*B57+(U57*O57))</f>
        <v>0</v>
      </c>
      <c r="W57" s="53"/>
      <c r="X57" s="12"/>
      <c r="Y57" s="25">
        <f>+O57-V57</f>
        <v>0</v>
      </c>
    </row>
    <row r="58" spans="1:25" ht="15" customHeight="1" x14ac:dyDescent="0.4">
      <c r="A58" s="43" t="s">
        <v>75</v>
      </c>
      <c r="B58" s="54"/>
      <c r="C58" s="54"/>
      <c r="D58" s="55"/>
      <c r="E58" s="54"/>
      <c r="F58" s="1"/>
      <c r="G58" s="1"/>
      <c r="H58" s="2"/>
      <c r="I58" s="1"/>
      <c r="J58" s="77"/>
      <c r="K58" s="53"/>
      <c r="L58" s="12"/>
      <c r="M58" s="56"/>
      <c r="N58" s="57"/>
      <c r="O58" s="20"/>
      <c r="P58" s="53"/>
      <c r="Q58" s="12"/>
      <c r="R58" s="56"/>
      <c r="S58" s="58"/>
      <c r="T58" s="58"/>
      <c r="U58" s="58"/>
      <c r="V58" s="25"/>
      <c r="W58" s="53"/>
      <c r="X58" s="12"/>
      <c r="Y58" s="25"/>
    </row>
    <row r="59" spans="1:25" ht="33" x14ac:dyDescent="0.4">
      <c r="A59" s="42" t="s">
        <v>46</v>
      </c>
      <c r="B59" s="3" t="s">
        <v>0</v>
      </c>
      <c r="C59" s="3" t="s">
        <v>40</v>
      </c>
      <c r="D59" s="3" t="s">
        <v>12</v>
      </c>
      <c r="E59" s="3" t="s">
        <v>41</v>
      </c>
      <c r="F59" s="3" t="s">
        <v>14</v>
      </c>
      <c r="G59" s="3" t="s">
        <v>15</v>
      </c>
      <c r="H59" s="3" t="s">
        <v>42</v>
      </c>
      <c r="I59" s="3" t="s">
        <v>16</v>
      </c>
      <c r="J59" s="79" t="s">
        <v>76</v>
      </c>
      <c r="K59" s="52"/>
      <c r="L59" s="7"/>
      <c r="M59" s="3" t="s">
        <v>43</v>
      </c>
      <c r="N59" s="3" t="s">
        <v>18</v>
      </c>
      <c r="O59" s="3" t="s">
        <v>19</v>
      </c>
      <c r="P59" s="52"/>
      <c r="Q59" s="7"/>
      <c r="R59" s="3" t="s">
        <v>44</v>
      </c>
      <c r="S59" s="3" t="s">
        <v>21</v>
      </c>
      <c r="T59" s="3" t="s">
        <v>45</v>
      </c>
      <c r="U59" s="3" t="s">
        <v>23</v>
      </c>
      <c r="V59" s="3" t="s">
        <v>24</v>
      </c>
      <c r="W59" s="53"/>
      <c r="X59" s="12"/>
      <c r="Y59" s="3" t="s">
        <v>25</v>
      </c>
    </row>
    <row r="60" spans="1:25" ht="15" customHeight="1" x14ac:dyDescent="0.4">
      <c r="A60" s="43" t="s">
        <v>1</v>
      </c>
      <c r="B60" s="54">
        <v>0</v>
      </c>
      <c r="C60" s="54">
        <v>0</v>
      </c>
      <c r="D60" s="55">
        <f t="shared" si="17"/>
        <v>0</v>
      </c>
      <c r="E60" s="54">
        <v>0</v>
      </c>
      <c r="F60" s="1">
        <f t="shared" ref="F60" si="21">B60*C60</f>
        <v>0</v>
      </c>
      <c r="G60" s="1">
        <f t="shared" ref="G60" si="22">B60*E60</f>
        <v>0</v>
      </c>
      <c r="H60" s="2">
        <v>0</v>
      </c>
      <c r="I60" s="1">
        <f t="shared" ref="I60" si="23">F60*H60</f>
        <v>0</v>
      </c>
      <c r="J60" s="2">
        <v>0</v>
      </c>
      <c r="K60" s="53"/>
      <c r="L60" s="12"/>
      <c r="M60" s="56">
        <v>0</v>
      </c>
      <c r="N60" s="57">
        <v>0</v>
      </c>
      <c r="O60" s="20">
        <f>IFERROR(((M60/N60*E60*B60)/1.21),0)</f>
        <v>0</v>
      </c>
      <c r="P60" s="53"/>
      <c r="Q60" s="12"/>
      <c r="R60" s="56">
        <v>0</v>
      </c>
      <c r="S60" s="58">
        <v>0</v>
      </c>
      <c r="T60" s="58">
        <v>0</v>
      </c>
      <c r="U60" s="58">
        <v>0</v>
      </c>
      <c r="V60" s="25">
        <f>((C60*R60)*(1+S60))*(1+T60)+(U60*O60)</f>
        <v>0</v>
      </c>
      <c r="W60" s="53"/>
      <c r="X60" s="12"/>
      <c r="Y60" s="33">
        <f>+O60-V60</f>
        <v>0</v>
      </c>
    </row>
    <row r="61" spans="1:25" ht="15" customHeight="1" x14ac:dyDescent="0.4">
      <c r="A61" s="43" t="s">
        <v>3</v>
      </c>
      <c r="B61" s="54">
        <v>0</v>
      </c>
      <c r="C61" s="54">
        <v>0</v>
      </c>
      <c r="D61" s="70">
        <f>IFERROR((E61/C61),0)</f>
        <v>0</v>
      </c>
      <c r="E61" s="54">
        <v>0</v>
      </c>
      <c r="F61" s="71">
        <f>B61*C61</f>
        <v>0</v>
      </c>
      <c r="G61" s="71">
        <f>B61*E61</f>
        <v>0</v>
      </c>
      <c r="H61" s="16">
        <v>0</v>
      </c>
      <c r="I61" s="71">
        <f>F61*H61</f>
        <v>0</v>
      </c>
      <c r="J61" s="2">
        <v>0</v>
      </c>
      <c r="K61" s="53"/>
      <c r="L61" s="12"/>
      <c r="M61" s="72">
        <v>0</v>
      </c>
      <c r="N61" s="73">
        <v>0</v>
      </c>
      <c r="O61" s="69">
        <f>IFERROR(((M61/N61*E61*B61)/1.21),0)</f>
        <v>0</v>
      </c>
      <c r="P61" s="53"/>
      <c r="Q61" s="12"/>
      <c r="R61" s="72">
        <v>0</v>
      </c>
      <c r="S61" s="58">
        <v>0</v>
      </c>
      <c r="T61" s="58">
        <v>0</v>
      </c>
      <c r="U61" s="58">
        <v>0</v>
      </c>
      <c r="V61" s="25">
        <f>((C61*R61)*(1+S61))*(1+T61)+(U61*O61)</f>
        <v>0</v>
      </c>
      <c r="W61" s="53"/>
      <c r="X61" s="12"/>
      <c r="Y61" s="33">
        <f>+O61-V61</f>
        <v>0</v>
      </c>
    </row>
    <row r="62" spans="1:25" ht="15" customHeight="1" x14ac:dyDescent="0.4">
      <c r="A62" s="43" t="s">
        <v>74</v>
      </c>
      <c r="B62" s="54">
        <v>0</v>
      </c>
      <c r="C62" s="54">
        <v>0</v>
      </c>
      <c r="D62" s="70">
        <f>IFERROR((E62/C62),0)</f>
        <v>0</v>
      </c>
      <c r="E62" s="54">
        <v>0</v>
      </c>
      <c r="F62" s="71">
        <f>B62*C62</f>
        <v>0</v>
      </c>
      <c r="G62" s="71">
        <f>B62*E62</f>
        <v>0</v>
      </c>
      <c r="H62" s="16">
        <v>0</v>
      </c>
      <c r="I62" s="71">
        <f>F62*H62</f>
        <v>0</v>
      </c>
      <c r="J62" s="2">
        <v>0</v>
      </c>
      <c r="K62" s="53"/>
      <c r="L62" s="12"/>
      <c r="M62" s="72">
        <v>0</v>
      </c>
      <c r="N62" s="73">
        <v>0</v>
      </c>
      <c r="O62" s="69">
        <f>IFERROR(((M62/N62*E62*B62)/1.21),0)</f>
        <v>0</v>
      </c>
      <c r="P62" s="53"/>
      <c r="Q62" s="12"/>
      <c r="R62" s="72">
        <v>0</v>
      </c>
      <c r="S62" s="58">
        <v>0</v>
      </c>
      <c r="T62" s="58">
        <v>0</v>
      </c>
      <c r="U62" s="58">
        <v>0</v>
      </c>
      <c r="V62" s="25">
        <f>((C62*R62)*(1+S62))*(1+T62)+(U62*O62)</f>
        <v>0</v>
      </c>
      <c r="W62" s="53"/>
      <c r="X62" s="12"/>
      <c r="Y62" s="33">
        <f>+O62-V62</f>
        <v>0</v>
      </c>
    </row>
    <row r="63" spans="1:25" ht="15" customHeight="1" x14ac:dyDescent="0.4">
      <c r="A63" s="43" t="s">
        <v>4</v>
      </c>
      <c r="B63" s="54">
        <v>0</v>
      </c>
      <c r="C63" s="54">
        <v>0</v>
      </c>
      <c r="D63" s="70">
        <f>IFERROR((E63/C63),0)</f>
        <v>0</v>
      </c>
      <c r="E63" s="54">
        <v>0</v>
      </c>
      <c r="F63" s="71">
        <f>B63*C63</f>
        <v>0</v>
      </c>
      <c r="G63" s="71">
        <f>B63*E63</f>
        <v>0</v>
      </c>
      <c r="H63" s="16">
        <v>0</v>
      </c>
      <c r="I63" s="71">
        <f>F63*H63</f>
        <v>0</v>
      </c>
      <c r="J63" s="2">
        <v>0</v>
      </c>
      <c r="K63" s="53"/>
      <c r="L63" s="12"/>
      <c r="M63" s="72">
        <v>0</v>
      </c>
      <c r="N63" s="73">
        <v>0</v>
      </c>
      <c r="O63" s="69">
        <f>IFERROR(((M63/N63*E63*B63)/1.21),0)</f>
        <v>0</v>
      </c>
      <c r="P63" s="53"/>
      <c r="Q63" s="12"/>
      <c r="R63" s="72">
        <v>0</v>
      </c>
      <c r="S63" s="58">
        <v>0</v>
      </c>
      <c r="T63" s="58">
        <v>0</v>
      </c>
      <c r="U63" s="58">
        <v>0</v>
      </c>
      <c r="V63" s="25">
        <f>((C63*R63)*(1+S63))*(1+T63)+(U63*O63)</f>
        <v>0</v>
      </c>
      <c r="W63" s="53"/>
      <c r="X63" s="12"/>
      <c r="Y63" s="33">
        <f>+O63-V63</f>
        <v>0</v>
      </c>
    </row>
    <row r="64" spans="1:25" ht="15" customHeight="1" x14ac:dyDescent="0.4">
      <c r="A64" s="43" t="s">
        <v>75</v>
      </c>
      <c r="B64" s="54">
        <v>0</v>
      </c>
      <c r="C64" s="54">
        <v>0</v>
      </c>
      <c r="D64" s="70">
        <f>IFERROR((E64/C64),0)</f>
        <v>0</v>
      </c>
      <c r="E64" s="54">
        <v>0</v>
      </c>
      <c r="F64" s="71">
        <f>B64*C64</f>
        <v>0</v>
      </c>
      <c r="G64" s="71">
        <f>B64*E64</f>
        <v>0</v>
      </c>
      <c r="H64" s="16">
        <v>0</v>
      </c>
      <c r="I64" s="71">
        <f>F64*H64</f>
        <v>0</v>
      </c>
      <c r="J64" s="2">
        <v>0</v>
      </c>
      <c r="K64" s="53"/>
      <c r="L64" s="12"/>
      <c r="M64" s="72">
        <v>0</v>
      </c>
      <c r="N64" s="73">
        <v>0</v>
      </c>
      <c r="O64" s="69">
        <f>IFERROR(((M64/N64*E64*B64)/1.21),0)</f>
        <v>0</v>
      </c>
      <c r="P64" s="53"/>
      <c r="Q64" s="12"/>
      <c r="R64" s="72">
        <v>0</v>
      </c>
      <c r="S64" s="58">
        <v>0</v>
      </c>
      <c r="T64" s="58">
        <v>0</v>
      </c>
      <c r="U64" s="58">
        <v>0</v>
      </c>
      <c r="V64" s="25">
        <f>((C64*R64)*(1+S64))*(1+T64)+(U64*O64)</f>
        <v>0</v>
      </c>
      <c r="W64" s="53"/>
      <c r="X64" s="12"/>
      <c r="Y64" s="33">
        <f>+O64-V64</f>
        <v>0</v>
      </c>
    </row>
    <row r="65" spans="1:25" ht="15" customHeight="1" x14ac:dyDescent="0.45">
      <c r="A65" s="47"/>
      <c r="B65" s="5"/>
      <c r="C65" s="5"/>
      <c r="D65" s="5"/>
      <c r="E65" s="5"/>
      <c r="F65" s="4"/>
      <c r="G65" s="4"/>
      <c r="H65" s="5"/>
      <c r="I65" s="4"/>
      <c r="J65" s="4"/>
      <c r="K65" s="59"/>
      <c r="L65" s="8"/>
      <c r="M65" s="5"/>
      <c r="N65" s="5"/>
      <c r="O65" s="5"/>
      <c r="P65" s="59"/>
      <c r="Q65" s="8"/>
      <c r="R65" s="5"/>
      <c r="S65" s="5"/>
      <c r="T65" s="5"/>
      <c r="U65" s="5"/>
      <c r="V65" s="5"/>
      <c r="W65" s="59"/>
      <c r="X65" s="8"/>
      <c r="Y65" s="34"/>
    </row>
    <row r="66" spans="1:25" ht="15" customHeight="1" x14ac:dyDescent="0.4">
      <c r="A66" s="48" t="s">
        <v>47</v>
      </c>
      <c r="B66" s="7"/>
      <c r="C66" s="7"/>
      <c r="D66" s="60">
        <f>IFERROR((G66/F66),0)</f>
        <v>0</v>
      </c>
      <c r="E66" s="7"/>
      <c r="F66" s="11">
        <f>SUM(F54:F65)</f>
        <v>0</v>
      </c>
      <c r="G66" s="11">
        <f>SUM(G54:G65)</f>
        <v>0</v>
      </c>
      <c r="H66" s="7"/>
      <c r="I66" s="6">
        <f>SUM(I54:I65)</f>
        <v>0</v>
      </c>
      <c r="J66" s="6"/>
      <c r="K66" s="52"/>
      <c r="L66" s="7"/>
      <c r="M66" s="21">
        <f>+SUMPRODUCT(M54:M64,E54:E64)</f>
        <v>0</v>
      </c>
      <c r="N66" s="63">
        <f>IFERROR((+M66/O66),0)</f>
        <v>0</v>
      </c>
      <c r="O66" s="21">
        <f>SUM(O54:O65)</f>
        <v>0</v>
      </c>
      <c r="P66" s="52"/>
      <c r="Q66" s="7"/>
      <c r="R66" s="21">
        <f>SUMPRODUCT(R54:R65,C54:C65,B54:B65)</f>
        <v>0</v>
      </c>
      <c r="S66" s="21">
        <f>SUMPRODUCT(R54:R65,C54:C65,B54:B65,S54:S65)</f>
        <v>0</v>
      </c>
      <c r="T66" s="21">
        <f>SUMPRODUCT(R54:R65,C54:C65,B54:B65,T54:T65)+SUMPRODUCT(R54:R65,C54:C65,B54:B65,S54:S65,T54:T65)</f>
        <v>0</v>
      </c>
      <c r="U66" s="21">
        <f>SUMPRODUCT(U54:U65,O54:O65,B54:B65)</f>
        <v>0</v>
      </c>
      <c r="V66" s="21">
        <f>SUM(V54:V65)</f>
        <v>0</v>
      </c>
      <c r="W66" s="52"/>
      <c r="X66" s="7"/>
      <c r="Y66" s="61">
        <f>SUM(Y54:Y65)</f>
        <v>0</v>
      </c>
    </row>
    <row r="67" spans="1:25" ht="15" customHeight="1" x14ac:dyDescent="0.45">
      <c r="A67" s="47"/>
      <c r="B67" s="8"/>
      <c r="C67" s="8"/>
      <c r="D67" s="8"/>
      <c r="E67" s="8"/>
      <c r="F67" s="8"/>
      <c r="G67" s="8"/>
      <c r="H67" s="8"/>
      <c r="I67" s="8"/>
      <c r="J67" s="8"/>
      <c r="K67" s="62"/>
      <c r="L67" s="8"/>
      <c r="M67" s="8"/>
      <c r="N67" s="8"/>
      <c r="O67" s="8"/>
      <c r="P67" s="62"/>
      <c r="Q67" s="8"/>
      <c r="R67" s="8"/>
      <c r="S67" s="8"/>
      <c r="T67" s="8"/>
      <c r="U67" s="8"/>
      <c r="V67" s="8"/>
      <c r="W67" s="62"/>
      <c r="X67" s="8"/>
      <c r="Y67" s="35"/>
    </row>
    <row r="68" spans="1:25" ht="28.4" customHeight="1" x14ac:dyDescent="0.4">
      <c r="A68" s="42" t="s">
        <v>48</v>
      </c>
      <c r="B68" s="3" t="s">
        <v>0</v>
      </c>
      <c r="C68" s="3" t="s">
        <v>40</v>
      </c>
      <c r="D68" s="3" t="s">
        <v>12</v>
      </c>
      <c r="E68" s="3" t="s">
        <v>41</v>
      </c>
      <c r="F68" s="3" t="s">
        <v>14</v>
      </c>
      <c r="G68" s="3" t="s">
        <v>15</v>
      </c>
      <c r="H68" s="3" t="s">
        <v>42</v>
      </c>
      <c r="I68" s="3" t="s">
        <v>16</v>
      </c>
      <c r="J68" s="79" t="s">
        <v>76</v>
      </c>
      <c r="K68" s="52"/>
      <c r="L68" s="7"/>
      <c r="M68" s="3" t="s">
        <v>49</v>
      </c>
      <c r="N68" s="3" t="s">
        <v>50</v>
      </c>
      <c r="O68" s="3" t="s">
        <v>51</v>
      </c>
      <c r="P68" s="52"/>
      <c r="Q68" s="7"/>
      <c r="R68" s="3" t="s">
        <v>44</v>
      </c>
      <c r="S68" s="3" t="s">
        <v>21</v>
      </c>
      <c r="T68" s="3" t="s">
        <v>45</v>
      </c>
      <c r="U68" s="3" t="s">
        <v>23</v>
      </c>
      <c r="V68" s="3" t="s">
        <v>24</v>
      </c>
      <c r="W68" s="53"/>
      <c r="X68" s="12"/>
      <c r="Y68" s="3" t="s">
        <v>25</v>
      </c>
    </row>
    <row r="69" spans="1:25" ht="15" customHeight="1" x14ac:dyDescent="0.45">
      <c r="A69" s="47" t="s">
        <v>52</v>
      </c>
      <c r="B69" s="64">
        <v>0</v>
      </c>
      <c r="C69" s="64">
        <v>0</v>
      </c>
      <c r="D69" s="55">
        <f t="shared" ref="D69:D71" si="24">IFERROR((E69/C69),0)</f>
        <v>0</v>
      </c>
      <c r="E69" s="64">
        <v>0</v>
      </c>
      <c r="F69" s="10">
        <f>B69*C69</f>
        <v>0</v>
      </c>
      <c r="G69" s="10">
        <f>B69*E69</f>
        <v>0</v>
      </c>
      <c r="H69" s="18">
        <v>0</v>
      </c>
      <c r="I69" s="10">
        <f>F69*H69</f>
        <v>0</v>
      </c>
      <c r="J69" s="18">
        <v>0</v>
      </c>
      <c r="K69" s="59"/>
      <c r="L69" s="8"/>
      <c r="M69" s="27">
        <v>0</v>
      </c>
      <c r="N69" s="22">
        <f>+M69*E69</f>
        <v>0</v>
      </c>
      <c r="O69" s="22">
        <f>+N69/1.21</f>
        <v>0</v>
      </c>
      <c r="P69" s="59"/>
      <c r="Q69" s="8"/>
      <c r="R69" s="27">
        <v>0</v>
      </c>
      <c r="S69" s="65">
        <v>0</v>
      </c>
      <c r="T69" s="65">
        <v>0</v>
      </c>
      <c r="U69" s="65">
        <v>0</v>
      </c>
      <c r="V69" s="26">
        <f>((C69*R69)*(1+S69))*(1+T69)+(U69*O69)</f>
        <v>0</v>
      </c>
      <c r="W69" s="59"/>
      <c r="X69" s="8"/>
      <c r="Y69" s="36">
        <f>+O69-V69</f>
        <v>0</v>
      </c>
    </row>
    <row r="70" spans="1:25" ht="15" customHeight="1" x14ac:dyDescent="0.45">
      <c r="A70" s="47" t="s">
        <v>53</v>
      </c>
      <c r="B70" s="64">
        <v>0</v>
      </c>
      <c r="C70" s="64">
        <v>0</v>
      </c>
      <c r="D70" s="55">
        <f t="shared" si="24"/>
        <v>0</v>
      </c>
      <c r="E70" s="64">
        <v>0</v>
      </c>
      <c r="F70" s="10">
        <f t="shared" ref="F70:F71" si="25">B70*C70</f>
        <v>0</v>
      </c>
      <c r="G70" s="10">
        <f t="shared" ref="G70:G71" si="26">B70*E70</f>
        <v>0</v>
      </c>
      <c r="H70" s="18">
        <v>0</v>
      </c>
      <c r="I70" s="10">
        <f t="shared" ref="I70:I71" si="27">F70*H70</f>
        <v>0</v>
      </c>
      <c r="J70" s="18">
        <v>0</v>
      </c>
      <c r="K70" s="59"/>
      <c r="L70" s="8"/>
      <c r="M70" s="27">
        <v>0</v>
      </c>
      <c r="N70" s="22">
        <f>+M70*E70</f>
        <v>0</v>
      </c>
      <c r="O70" s="22">
        <f t="shared" ref="O70:O71" si="28">+N70/1.21</f>
        <v>0</v>
      </c>
      <c r="P70" s="59"/>
      <c r="Q70" s="8"/>
      <c r="R70" s="27">
        <v>0</v>
      </c>
      <c r="S70" s="65">
        <v>0</v>
      </c>
      <c r="T70" s="65">
        <v>0</v>
      </c>
      <c r="U70" s="65">
        <v>0</v>
      </c>
      <c r="V70" s="26">
        <f>((C70*R70)*(1+S70))*(1+T70)+(U70*O70)</f>
        <v>0</v>
      </c>
      <c r="W70" s="59"/>
      <c r="X70" s="8"/>
      <c r="Y70" s="36">
        <f>+O70-V70</f>
        <v>0</v>
      </c>
    </row>
    <row r="71" spans="1:25" ht="15" customHeight="1" x14ac:dyDescent="0.45">
      <c r="A71" s="49" t="s">
        <v>72</v>
      </c>
      <c r="B71" s="64">
        <v>0</v>
      </c>
      <c r="C71" s="64">
        <v>0</v>
      </c>
      <c r="D71" s="55">
        <f t="shared" si="24"/>
        <v>0</v>
      </c>
      <c r="E71" s="64">
        <v>0</v>
      </c>
      <c r="F71" s="10">
        <f t="shared" si="25"/>
        <v>0</v>
      </c>
      <c r="G71" s="10">
        <f t="shared" si="26"/>
        <v>0</v>
      </c>
      <c r="H71" s="18">
        <v>0</v>
      </c>
      <c r="I71" s="10">
        <f t="shared" si="27"/>
        <v>0</v>
      </c>
      <c r="J71" s="18">
        <v>0</v>
      </c>
      <c r="K71" s="59"/>
      <c r="L71" s="8"/>
      <c r="M71" s="27">
        <v>0</v>
      </c>
      <c r="N71" s="22">
        <f>+M71*E71</f>
        <v>0</v>
      </c>
      <c r="O71" s="22">
        <f t="shared" si="28"/>
        <v>0</v>
      </c>
      <c r="P71" s="59"/>
      <c r="Q71" s="8"/>
      <c r="R71" s="27">
        <v>0</v>
      </c>
      <c r="S71" s="65">
        <v>0</v>
      </c>
      <c r="T71" s="65">
        <v>0</v>
      </c>
      <c r="U71" s="65">
        <v>0</v>
      </c>
      <c r="V71" s="26">
        <f>((C71*R71)*(1+S71))*(1+T71)+(U71*O71)</f>
        <v>0</v>
      </c>
      <c r="W71" s="59"/>
      <c r="X71" s="8"/>
      <c r="Y71" s="36">
        <f>+O71-V71</f>
        <v>0</v>
      </c>
    </row>
    <row r="72" spans="1:25" ht="15" customHeight="1" x14ac:dyDescent="0.45">
      <c r="A72" s="47"/>
      <c r="B72" s="5"/>
      <c r="C72" s="5"/>
      <c r="D72" s="5"/>
      <c r="E72" s="5"/>
      <c r="F72" s="4"/>
      <c r="G72" s="4"/>
      <c r="H72" s="5"/>
      <c r="I72" s="4"/>
      <c r="J72" s="4"/>
      <c r="K72" s="59"/>
      <c r="L72" s="8"/>
      <c r="M72" s="5"/>
      <c r="N72" s="5"/>
      <c r="O72" s="5"/>
      <c r="P72" s="59"/>
      <c r="Q72" s="8"/>
      <c r="R72" s="5"/>
      <c r="S72" s="5"/>
      <c r="T72" s="5"/>
      <c r="U72" s="5"/>
      <c r="V72" s="5"/>
      <c r="W72" s="59"/>
      <c r="X72" s="8"/>
      <c r="Y72" s="34"/>
    </row>
    <row r="73" spans="1:25" ht="15" customHeight="1" x14ac:dyDescent="0.4">
      <c r="A73" s="48" t="s">
        <v>54</v>
      </c>
      <c r="B73" s="7"/>
      <c r="C73" s="7"/>
      <c r="D73" s="60">
        <f>IFERROR((G73/F73),0)</f>
        <v>0</v>
      </c>
      <c r="E73" s="7"/>
      <c r="F73" s="11">
        <f>SUM(F69:F72)</f>
        <v>0</v>
      </c>
      <c r="G73" s="11">
        <f>SUM(G69:G72)</f>
        <v>0</v>
      </c>
      <c r="H73" s="7"/>
      <c r="I73" s="11">
        <f>SUM(I69:I72)</f>
        <v>0</v>
      </c>
      <c r="J73" s="6"/>
      <c r="K73" s="52"/>
      <c r="L73" s="7"/>
      <c r="M73" s="21">
        <f>IFERROR((N73/G73),0)</f>
        <v>0</v>
      </c>
      <c r="N73" s="21">
        <f>SUMPRODUCT(N68:N72,B68:B72)</f>
        <v>0</v>
      </c>
      <c r="O73" s="21">
        <f>SUMPRODUCT(O68:O72,B68:B72)</f>
        <v>0</v>
      </c>
      <c r="P73" s="52"/>
      <c r="Q73" s="7"/>
      <c r="R73" s="21">
        <f>SUMPRODUCT(R68:R72,C68:C72,B68:B72)</f>
        <v>0</v>
      </c>
      <c r="S73" s="21">
        <f>SUMPRODUCT(R68:R72,C68:C72,B68:B72,S68:S72)</f>
        <v>0</v>
      </c>
      <c r="T73" s="21">
        <f>SUMPRODUCT(R68:R72,C68:C72,B68:B72,T68:T72)+SUMPRODUCT(R68:R72,C68:C72,B68:B72,S68:S72,T68:T72)</f>
        <v>0</v>
      </c>
      <c r="U73" s="21">
        <f>SUMPRODUCT(U68:U72,O68:O72,B68:B72)</f>
        <v>0</v>
      </c>
      <c r="V73" s="21">
        <f>SUMPRODUCT(V68:V72,B68:B72)</f>
        <v>0</v>
      </c>
      <c r="W73" s="52"/>
      <c r="X73" s="7"/>
      <c r="Y73" s="61">
        <f>SUMPRODUCT(Y68:Y72,B68:B72)</f>
        <v>0</v>
      </c>
    </row>
    <row r="74" spans="1:25" ht="15" customHeight="1" x14ac:dyDescent="0.45">
      <c r="A74" s="47"/>
      <c r="B74" s="8"/>
      <c r="C74" s="8"/>
      <c r="D74" s="8"/>
      <c r="E74" s="8"/>
      <c r="F74" s="5"/>
      <c r="G74" s="5"/>
      <c r="H74" s="8"/>
      <c r="I74" s="5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34"/>
    </row>
    <row r="75" spans="1:25" ht="15" customHeight="1" x14ac:dyDescent="0.4">
      <c r="A75" s="42" t="s">
        <v>55</v>
      </c>
      <c r="B75" s="7"/>
      <c r="C75" s="7"/>
      <c r="D75" s="7"/>
      <c r="E75" s="7"/>
      <c r="F75" s="7">
        <f>+F73+F66+F50</f>
        <v>0</v>
      </c>
      <c r="G75" s="7">
        <f>+G73+G66+G50</f>
        <v>0</v>
      </c>
      <c r="H75" s="7"/>
      <c r="I75" s="7">
        <f>+I73+I66+I50</f>
        <v>0</v>
      </c>
      <c r="J75" s="78"/>
      <c r="K75" s="7"/>
      <c r="L75" s="7"/>
      <c r="M75" s="7"/>
      <c r="N75" s="7"/>
      <c r="O75" s="23">
        <f>+O73+O66+O50</f>
        <v>0</v>
      </c>
      <c r="P75" s="7"/>
      <c r="Q75" s="7"/>
      <c r="R75" s="23">
        <f>+R73+R66+R50</f>
        <v>0</v>
      </c>
      <c r="S75" s="23">
        <f>+S73+S66+S50</f>
        <v>0</v>
      </c>
      <c r="T75" s="23">
        <f>+T73+T66+T50</f>
        <v>0</v>
      </c>
      <c r="U75" s="23">
        <f>+U73+U66+U50</f>
        <v>0</v>
      </c>
      <c r="V75" s="23">
        <f>+V73+V66+V50</f>
        <v>0</v>
      </c>
      <c r="W75" s="7"/>
      <c r="X75" s="7"/>
      <c r="Y75" s="37">
        <f>+Y50+Y66+Y73</f>
        <v>0</v>
      </c>
    </row>
    <row r="76" spans="1:25" ht="15" customHeight="1" x14ac:dyDescent="0.45">
      <c r="A76" s="47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35"/>
    </row>
    <row r="77" spans="1:25" ht="15" customHeight="1" x14ac:dyDescent="0.45">
      <c r="A77" s="43"/>
      <c r="B77" s="12"/>
      <c r="C77" s="12"/>
      <c r="D77" s="12"/>
      <c r="E77" s="12"/>
      <c r="F77" s="12"/>
      <c r="G77" s="12"/>
      <c r="H77" s="12"/>
      <c r="I77" s="12"/>
      <c r="J77" s="8"/>
      <c r="K77" s="8"/>
      <c r="L77" s="8"/>
      <c r="M77" s="8"/>
      <c r="N77" s="12"/>
      <c r="O77" s="12"/>
      <c r="P77" s="12"/>
      <c r="Q77" s="12"/>
      <c r="R77" s="84" t="s">
        <v>56</v>
      </c>
      <c r="S77" s="84"/>
      <c r="T77" s="84"/>
      <c r="U77" s="84"/>
      <c r="V77" s="84"/>
      <c r="W77" s="12"/>
      <c r="X77" s="12"/>
      <c r="Y77" s="38"/>
    </row>
    <row r="78" spans="1:25" ht="15" customHeight="1" x14ac:dyDescent="0.45">
      <c r="A78" s="47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59"/>
      <c r="Q78" s="8"/>
      <c r="R78" s="82" t="s">
        <v>57</v>
      </c>
      <c r="S78" s="82"/>
      <c r="T78" s="18">
        <v>0</v>
      </c>
      <c r="U78" s="8" t="s">
        <v>58</v>
      </c>
      <c r="V78" s="27">
        <v>0</v>
      </c>
      <c r="W78" s="59"/>
      <c r="X78" s="8"/>
      <c r="Y78" s="26">
        <f>+T78*V78</f>
        <v>0</v>
      </c>
    </row>
    <row r="79" spans="1:25" ht="15" customHeight="1" x14ac:dyDescent="0.45">
      <c r="A79" s="47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24"/>
      <c r="P79" s="59"/>
      <c r="Q79" s="8"/>
      <c r="R79" s="82" t="s">
        <v>59</v>
      </c>
      <c r="S79" s="82"/>
      <c r="T79" s="18">
        <v>0</v>
      </c>
      <c r="U79" s="8" t="s">
        <v>2</v>
      </c>
      <c r="V79" s="27">
        <v>0</v>
      </c>
      <c r="W79" s="59"/>
      <c r="X79" s="8"/>
      <c r="Y79" s="26">
        <f t="shared" ref="Y79:Y83" si="29">+T79*V79</f>
        <v>0</v>
      </c>
    </row>
    <row r="80" spans="1:25" ht="15" customHeight="1" x14ac:dyDescent="0.45">
      <c r="A80" s="47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24"/>
      <c r="P80" s="59"/>
      <c r="Q80" s="8"/>
      <c r="R80" s="82" t="s">
        <v>60</v>
      </c>
      <c r="S80" s="82"/>
      <c r="T80" s="18">
        <v>0</v>
      </c>
      <c r="U80" s="8" t="s">
        <v>2</v>
      </c>
      <c r="V80" s="27">
        <v>0</v>
      </c>
      <c r="W80" s="59"/>
      <c r="X80" s="8"/>
      <c r="Y80" s="26">
        <f t="shared" si="29"/>
        <v>0</v>
      </c>
    </row>
    <row r="81" spans="1:25" ht="15" customHeight="1" x14ac:dyDescent="0.45">
      <c r="A81" s="4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59"/>
      <c r="Q81" s="8"/>
      <c r="R81" s="82" t="s">
        <v>61</v>
      </c>
      <c r="S81" s="82"/>
      <c r="T81" s="66">
        <v>0</v>
      </c>
      <c r="U81" s="8" t="s">
        <v>73</v>
      </c>
      <c r="V81" s="67">
        <f>SUM(Y79:Y80)</f>
        <v>0</v>
      </c>
      <c r="W81" s="59"/>
      <c r="X81" s="8"/>
      <c r="Y81" s="26">
        <f t="shared" si="29"/>
        <v>0</v>
      </c>
    </row>
    <row r="82" spans="1:25" ht="15" customHeight="1" x14ac:dyDescent="0.45">
      <c r="A82" s="4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59"/>
      <c r="Q82" s="8"/>
      <c r="R82" s="82" t="s">
        <v>62</v>
      </c>
      <c r="S82" s="82"/>
      <c r="T82" s="18">
        <v>0</v>
      </c>
      <c r="U82" s="8" t="s">
        <v>63</v>
      </c>
      <c r="V82" s="27">
        <v>0</v>
      </c>
      <c r="W82" s="59"/>
      <c r="X82" s="8"/>
      <c r="Y82" s="26">
        <f t="shared" si="29"/>
        <v>0</v>
      </c>
    </row>
    <row r="83" spans="1:25" ht="15" customHeight="1" x14ac:dyDescent="0.45">
      <c r="A83" s="4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59"/>
      <c r="Q83" s="8"/>
      <c r="R83" s="82" t="s">
        <v>64</v>
      </c>
      <c r="S83" s="82"/>
      <c r="T83" s="18">
        <v>0</v>
      </c>
      <c r="U83" s="8" t="s">
        <v>63</v>
      </c>
      <c r="V83" s="27">
        <v>0</v>
      </c>
      <c r="W83" s="59"/>
      <c r="X83" s="8"/>
      <c r="Y83" s="26">
        <f t="shared" si="29"/>
        <v>0</v>
      </c>
    </row>
    <row r="84" spans="1:25" ht="15" customHeight="1" x14ac:dyDescent="0.45">
      <c r="A84" s="4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5"/>
    </row>
    <row r="85" spans="1:25" ht="15" customHeight="1" x14ac:dyDescent="0.45">
      <c r="A85" s="4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6" t="s">
        <v>56</v>
      </c>
      <c r="S85" s="86"/>
      <c r="T85" s="86"/>
      <c r="U85" s="86"/>
      <c r="V85" s="86"/>
      <c r="W85" s="8"/>
      <c r="X85" s="8"/>
      <c r="Y85" s="74">
        <f>SUM(Y78:Y84)</f>
        <v>0</v>
      </c>
    </row>
    <row r="86" spans="1:25" ht="15" customHeight="1" x14ac:dyDescent="0.45">
      <c r="A86" s="4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6" t="s">
        <v>65</v>
      </c>
      <c r="S86" s="86"/>
      <c r="T86" s="86"/>
      <c r="U86" s="86"/>
      <c r="V86" s="86"/>
      <c r="W86" s="8"/>
      <c r="X86" s="8"/>
      <c r="Y86" s="75">
        <f>+Y75</f>
        <v>0</v>
      </c>
    </row>
    <row r="87" spans="1:25" ht="15" customHeight="1" x14ac:dyDescent="0.45">
      <c r="A87" s="50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85" t="s">
        <v>66</v>
      </c>
      <c r="S87" s="85"/>
      <c r="T87" s="85"/>
      <c r="U87" s="85"/>
      <c r="V87" s="85"/>
      <c r="W87" s="13"/>
      <c r="X87" s="13"/>
      <c r="Y87" s="76">
        <f>+Y86-Y85</f>
        <v>0</v>
      </c>
    </row>
  </sheetData>
  <mergeCells count="13">
    <mergeCell ref="R87:V87"/>
    <mergeCell ref="R80:S80"/>
    <mergeCell ref="R81:S81"/>
    <mergeCell ref="R82:S82"/>
    <mergeCell ref="R83:S83"/>
    <mergeCell ref="R85:V85"/>
    <mergeCell ref="R86:V86"/>
    <mergeCell ref="R79:S79"/>
    <mergeCell ref="B3:I3"/>
    <mergeCell ref="L3:P3"/>
    <mergeCell ref="Q3:W3"/>
    <mergeCell ref="R77:V77"/>
    <mergeCell ref="R78:S78"/>
  </mergeCells>
  <pageMargins left="0.98425196850393704" right="0.59055118110236227" top="1.3779527559055118" bottom="0.74803149606299213" header="0.31496062992125984" footer="0.31496062992125984"/>
  <pageSetup paperSize="8" scale="35" orientation="landscape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C5C7687E5D014DAE83482A67F4F285" ma:contentTypeVersion="14" ma:contentTypeDescription="Een nieuw document maken." ma:contentTypeScope="" ma:versionID="3fd1d30d48e7cc0332cd445a06c4e8cf">
  <xsd:schema xmlns:xsd="http://www.w3.org/2001/XMLSchema" xmlns:xs="http://www.w3.org/2001/XMLSchema" xmlns:p="http://schemas.microsoft.com/office/2006/metadata/properties" xmlns:ns2="921a863f-2158-4960-a699-56acc36deae6" xmlns:ns3="f9fc52aa-e7e5-439b-bc63-6b6c07c9dc1b" targetNamespace="http://schemas.microsoft.com/office/2006/metadata/properties" ma:root="true" ma:fieldsID="841d27358c03d7a30ec12445ac05ee3f" ns2:_="" ns3:_="">
    <xsd:import namespace="921a863f-2158-4960-a699-56acc36deae6"/>
    <xsd:import namespace="f9fc52aa-e7e5-439b-bc63-6b6c07c9dc1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1a863f-2158-4960-a699-56acc36deae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041a2edf-2520-4747-bdca-0eaa2b7378ca}" ma:internalName="TaxCatchAll" ma:showField="CatchAllData" ma:web="921a863f-2158-4960-a699-56acc36dea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c52aa-e7e5-439b-bc63-6b6c07c9dc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016ff5da-4fde-4543-9aee-7bf5f3f88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21a863f-2158-4960-a699-56acc36deae6">HRSSK3YWNC4Z-831652171-894440</_dlc_DocId>
    <TaxCatchAll xmlns="921a863f-2158-4960-a699-56acc36deae6" xsi:nil="true"/>
    <lcf76f155ced4ddcb4097134ff3c332f xmlns="f9fc52aa-e7e5-439b-bc63-6b6c07c9dc1b">
      <Terms xmlns="http://schemas.microsoft.com/office/infopath/2007/PartnerControls"/>
    </lcf76f155ced4ddcb4097134ff3c332f>
    <_dlc_DocIdUrl xmlns="921a863f-2158-4960-a699-56acc36deae6">
      <Url>https://rysebv.sharepoint.com/sites/BU/_layouts/15/DocIdRedir.aspx?ID=HRSSK3YWNC4Z-831652171-894440</Url>
      <Description>HRSSK3YWNC4Z-831652171-894440</Description>
    </_dlc_DocIdUrl>
  </documentManagement>
</p:properties>
</file>

<file path=customXml/itemProps1.xml><?xml version="1.0" encoding="utf-8"?>
<ds:datastoreItem xmlns:ds="http://schemas.openxmlformats.org/officeDocument/2006/customXml" ds:itemID="{B1BFA29B-335B-4844-821D-4187188022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34C41-6569-4934-B0A0-40A101B01A6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32703FE-8F29-48CF-AAF0-50AAD2BE85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1a863f-2158-4960-a699-56acc36deae6"/>
    <ds:schemaRef ds:uri="f9fc52aa-e7e5-439b-bc63-6b6c07c9dc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EB61727-C5F8-46F5-A4D7-2894FA1FB00B}">
  <ds:schemaRefs>
    <ds:schemaRef ds:uri="http://purl.org/dc/terms/"/>
    <ds:schemaRef ds:uri="f9fc52aa-e7e5-439b-bc63-6b6c07c9dc1b"/>
    <ds:schemaRef ds:uri="http://schemas.microsoft.com/office/2006/documentManagement/types"/>
    <ds:schemaRef ds:uri="921a863f-2158-4960-a699-56acc36deae6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 </vt:lpstr>
    </vt:vector>
  </TitlesOfParts>
  <Manager/>
  <Company>Ryse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Joost van der Hagen | RYSE</dc:creator>
  <cp:keywords/>
  <dc:description>Sjabloonversie: 1.2 - 7 juni 2023_x000d_
Vormgeving: www.thinkyellow.nl_x000d_
Sjablonen: www.JoulesUnlimited.com</dc:description>
  <cp:lastModifiedBy>Joost van der Hagen | RYSE</cp:lastModifiedBy>
  <cp:revision/>
  <dcterms:created xsi:type="dcterms:W3CDTF">2023-06-02T10:32:34Z</dcterms:created>
  <dcterms:modified xsi:type="dcterms:W3CDTF">2023-10-31T11:14:36Z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0x010100B0C5C7687E5D014DAE83482A67F4F285</vt:lpwstr>
  </property>
  <property fmtid="{D5CDD505-2E9C-101B-9397-08002B2CF9AE}" pid="3" name="_dlc_DocIdItemGuid">
    <vt:lpwstr>4e4327e2-63f2-4bd1-81fe-cf92e566dcf6</vt:lpwstr>
  </property>
  <property fmtid="{D5CDD505-2E9C-101B-9397-08002B2CF9AE}" pid="4" name="MediaServiceImageTags">
    <vt:lpwstr/>
  </property>
</Properties>
</file>