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autoCompressPictures="0" defaultThemeVersion="124226"/>
  <mc:AlternateContent xmlns:mc="http://schemas.openxmlformats.org/markup-compatibility/2006">
    <mc:Choice Requires="x15">
      <x15ac:absPath xmlns:x15ac="http://schemas.microsoft.com/office/spreadsheetml/2010/11/ac" url="https://pantar-my.sharepoint.com/personal/dennis_dumont_pantar_nl/Documents/Desktop/"/>
    </mc:Choice>
  </mc:AlternateContent>
  <xr:revisionPtr revIDLastSave="21" documentId="8_{7B3C57AA-C83E-4356-84A0-D2FB937A428F}" xr6:coauthVersionLast="47" xr6:coauthVersionMax="47" xr10:uidLastSave="{246A35ED-D11A-4F9B-9652-2770F3A20977}"/>
  <bookViews>
    <workbookView xWindow="-120" yWindow="-120" windowWidth="29040" windowHeight="15720" tabRatio="705" xr2:uid="{00000000-000D-0000-FFFF-FFFF00000000}"/>
  </bookViews>
  <sheets>
    <sheet name="Gunningscriteria Wensen CVS" sheetId="2" r:id="rId1"/>
    <sheet name="Gunningscriteria Wensen LMS" sheetId="9" r:id="rId2"/>
  </sheets>
  <externalReferences>
    <externalReference r:id="rId3"/>
  </externalReferences>
  <definedNames>
    <definedName name="_xlnm._FilterDatabase" localSheetId="0" hidden="1">'Gunningscriteria Wensen CVS'!$G$1:$G$153</definedName>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'Gunningscriteria Wensen CVS'!$D$1:$H$152</definedName>
    <definedName name="_xlnm.Print_Titles" localSheetId="0">'Gunningscriteria Wensen CVS'!$1:$2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9" l="1"/>
  <c r="G21" i="9"/>
  <c r="G152" i="2"/>
  <c r="I90" i="2"/>
  <c r="G90" i="2"/>
  <c r="G89" i="2"/>
  <c r="H89" i="2"/>
  <c r="D94" i="2"/>
  <c r="D89" i="2"/>
  <c r="C10" i="2"/>
  <c r="C11" i="2" s="1"/>
  <c r="C12" i="2" s="1"/>
  <c r="C13" i="2" s="1"/>
  <c r="C14" i="2" s="1"/>
  <c r="C15" i="2" s="1"/>
  <c r="C16" i="2" s="1"/>
  <c r="C17" i="2" s="1"/>
  <c r="C18" i="2" s="1"/>
  <c r="C19" i="2" s="1"/>
  <c r="C24" i="2" s="1"/>
  <c r="C25" i="2" s="1"/>
  <c r="C26" i="2" s="1"/>
  <c r="C27" i="2" s="1"/>
  <c r="C28" i="2" s="1"/>
  <c r="C29" i="2" s="1"/>
  <c r="C30" i="2" s="1"/>
  <c r="C31" i="2" s="1"/>
  <c r="C36" i="2" s="1"/>
  <c r="C37" i="2" s="1"/>
  <c r="C38" i="2" s="1"/>
  <c r="C39" i="2" s="1"/>
  <c r="C44" i="2" s="1"/>
  <c r="C45" i="2" s="1"/>
  <c r="C46" i="2" s="1"/>
  <c r="C47" i="2" s="1"/>
  <c r="C52" i="2" s="1"/>
  <c r="C53" i="2" s="1"/>
  <c r="C54" i="2" s="1"/>
  <c r="C55" i="2" s="1"/>
  <c r="C56" i="2" s="1"/>
  <c r="C57" i="2" s="1"/>
  <c r="C58" i="2" s="1"/>
  <c r="C59" i="2" s="1"/>
  <c r="C64" i="2" s="1"/>
  <c r="C65" i="2" s="1"/>
  <c r="C66" i="2" s="1"/>
  <c r="C71" i="2" s="1"/>
  <c r="C72" i="2" s="1"/>
  <c r="C77" i="2" s="1"/>
  <c r="C78" i="2" s="1"/>
  <c r="C79" i="2" s="1"/>
  <c r="C80" i="2" s="1"/>
  <c r="C81" i="2" s="1"/>
  <c r="C82" i="2" s="1"/>
  <c r="C83" i="2" s="1"/>
  <c r="C84" i="2" s="1"/>
  <c r="C85" i="2" s="1"/>
  <c r="C86" i="2" s="1"/>
  <c r="C87" i="2" s="1"/>
  <c r="C88" i="2" s="1"/>
  <c r="C94" i="2" s="1"/>
  <c r="C95" i="2" s="1"/>
  <c r="C96" i="2" s="1"/>
  <c r="C97" i="2" s="1"/>
  <c r="C98" i="2" s="1"/>
  <c r="C99" i="2" s="1"/>
  <c r="C104" i="2" s="1"/>
  <c r="C105" i="2" s="1"/>
  <c r="C106" i="2" s="1"/>
  <c r="C107" i="2" s="1"/>
  <c r="C108" i="2" s="1"/>
  <c r="C109" i="2" s="1"/>
  <c r="C110" i="2" s="1"/>
  <c r="C115" i="2" s="1"/>
  <c r="C116" i="2" s="1"/>
  <c r="C117" i="2" s="1"/>
  <c r="C118" i="2" s="1"/>
  <c r="C119" i="2" s="1"/>
  <c r="C120" i="2" s="1"/>
  <c r="C121" i="2" s="1"/>
  <c r="C122" i="2" s="1"/>
  <c r="C127" i="2" s="1"/>
  <c r="C128" i="2" s="1"/>
  <c r="C129" i="2" s="1"/>
  <c r="C130" i="2" s="1"/>
  <c r="C135" i="2" s="1"/>
  <c r="C140" i="2" s="1"/>
  <c r="B6" i="2" l="1"/>
  <c r="G118" i="2" s="1"/>
  <c r="I20" i="2"/>
  <c r="D10" i="2"/>
  <c r="D11" i="2" s="1"/>
  <c r="D12" i="2" s="1"/>
  <c r="D13" i="2" s="1"/>
  <c r="D14" i="2" s="1"/>
  <c r="D15" i="2" s="1"/>
  <c r="D16" i="2" s="1"/>
  <c r="D17" i="2" s="1"/>
  <c r="D18" i="2" s="1"/>
  <c r="D19" i="2" s="1"/>
  <c r="D24" i="2" s="1"/>
  <c r="D25" i="2" s="1"/>
  <c r="D26" i="2" s="1"/>
  <c r="D27" i="2" s="1"/>
  <c r="D28" i="2" s="1"/>
  <c r="D29" i="2" s="1"/>
  <c r="D30" i="2" s="1"/>
  <c r="D31" i="2" s="1"/>
  <c r="D36" i="2" s="1"/>
  <c r="D37" i="2" s="1"/>
  <c r="D38" i="2" s="1"/>
  <c r="D39" i="2" s="1"/>
  <c r="D44" i="2" s="1"/>
  <c r="D45" i="2" s="1"/>
  <c r="D46" i="2" s="1"/>
  <c r="D47" i="2" s="1"/>
  <c r="D52" i="2" s="1"/>
  <c r="D53" i="2" s="1"/>
  <c r="D54" i="2" s="1"/>
  <c r="D55" i="2" s="1"/>
  <c r="D56" i="2" s="1"/>
  <c r="D57" i="2" s="1"/>
  <c r="D58" i="2" s="1"/>
  <c r="D59" i="2" s="1"/>
  <c r="D64" i="2" s="1"/>
  <c r="D65" i="2" s="1"/>
  <c r="D66" i="2" s="1"/>
  <c r="D71" i="2" s="1"/>
  <c r="D72" i="2" s="1"/>
  <c r="D77" i="2" s="1"/>
  <c r="D78" i="2" s="1"/>
  <c r="D79" i="2" s="1"/>
  <c r="D80" i="2" s="1"/>
  <c r="D81" i="2" s="1"/>
  <c r="D82" i="2" s="1"/>
  <c r="D83" i="2" s="1"/>
  <c r="D84" i="2" s="1"/>
  <c r="D85" i="2" s="1"/>
  <c r="D86" i="2" s="1"/>
  <c r="D87" i="2" s="1"/>
  <c r="D88" i="2" s="1"/>
  <c r="D95" i="2" s="1"/>
  <c r="D96" i="2" s="1"/>
  <c r="D97" i="2" s="1"/>
  <c r="D98" i="2" s="1"/>
  <c r="D99" i="2" s="1"/>
  <c r="D104" i="2" s="1"/>
  <c r="D105" i="2" s="1"/>
  <c r="D106" i="2" s="1"/>
  <c r="D107" i="2" s="1"/>
  <c r="D108" i="2" s="1"/>
  <c r="D109" i="2" s="1"/>
  <c r="D110" i="2" s="1"/>
  <c r="D115" i="2" s="1"/>
  <c r="D116" i="2" s="1"/>
  <c r="D117" i="2" s="1"/>
  <c r="D118" i="2" s="1"/>
  <c r="D119" i="2" s="1"/>
  <c r="D120" i="2" s="1"/>
  <c r="D121" i="2" s="1"/>
  <c r="D122" i="2" s="1"/>
  <c r="D127" i="2" s="1"/>
  <c r="D128" i="2" s="1"/>
  <c r="D129" i="2" s="1"/>
  <c r="D130" i="2" s="1"/>
  <c r="D135" i="2" s="1"/>
  <c r="D140" i="2" s="1"/>
  <c r="I93" i="9"/>
  <c r="I62" i="9"/>
  <c r="G62" i="9"/>
  <c r="G148" i="9"/>
  <c r="D141" i="9"/>
  <c r="D142" i="9" s="1"/>
  <c r="D143" i="9" s="1"/>
  <c r="D144" i="9" s="1"/>
  <c r="I21" i="9"/>
  <c r="D135" i="9"/>
  <c r="D130" i="9"/>
  <c r="D129" i="9"/>
  <c r="D122" i="9"/>
  <c r="D123" i="9"/>
  <c r="D124" i="9" s="1"/>
  <c r="D121" i="9"/>
  <c r="D120" i="9"/>
  <c r="D115" i="9"/>
  <c r="D114" i="9"/>
  <c r="D109" i="9"/>
  <c r="D108" i="9"/>
  <c r="D103" i="9"/>
  <c r="D98" i="9"/>
  <c r="D97" i="9"/>
  <c r="D91" i="9"/>
  <c r="D92" i="9" s="1"/>
  <c r="D90" i="9"/>
  <c r="D89" i="9"/>
  <c r="D81" i="9"/>
  <c r="D82" i="9" s="1"/>
  <c r="D83" i="9" s="1"/>
  <c r="D84" i="9" s="1"/>
  <c r="D80" i="9"/>
  <c r="D79" i="9"/>
  <c r="D74" i="9"/>
  <c r="D73" i="9"/>
  <c r="D68" i="9"/>
  <c r="D67" i="9"/>
  <c r="D66" i="9"/>
  <c r="D55" i="9"/>
  <c r="D56" i="9" s="1"/>
  <c r="D57" i="9" s="1"/>
  <c r="D58" i="9" s="1"/>
  <c r="D59" i="9" s="1"/>
  <c r="D60" i="9" s="1"/>
  <c r="D61" i="9" s="1"/>
  <c r="D53" i="9"/>
  <c r="D54" i="9"/>
  <c r="D52" i="9"/>
  <c r="D51" i="9"/>
  <c r="D45" i="9"/>
  <c r="D39" i="9"/>
  <c r="D40" i="9"/>
  <c r="D38" i="9"/>
  <c r="D37" i="9"/>
  <c r="D27" i="9"/>
  <c r="D28" i="9"/>
  <c r="D29" i="9"/>
  <c r="D30" i="9"/>
  <c r="D31" i="9"/>
  <c r="D32" i="9"/>
  <c r="D26" i="9"/>
  <c r="C26" i="9"/>
  <c r="C27" i="9" s="1"/>
  <c r="C28" i="9" s="1"/>
  <c r="C29" i="9" s="1"/>
  <c r="C30" i="9" s="1"/>
  <c r="C31" i="9" s="1"/>
  <c r="C32" i="9" s="1"/>
  <c r="D11" i="9"/>
  <c r="D12" i="9" s="1"/>
  <c r="D13" i="9" s="1"/>
  <c r="D14" i="9" s="1"/>
  <c r="D15" i="9" s="1"/>
  <c r="D16" i="9" s="1"/>
  <c r="D17" i="9" s="1"/>
  <c r="D18" i="9" s="1"/>
  <c r="D19" i="9" s="1"/>
  <c r="D20" i="9" s="1"/>
  <c r="D25" i="9" s="1"/>
  <c r="H92" i="9"/>
  <c r="G140" i="9"/>
  <c r="H10" i="9"/>
  <c r="I48" i="2"/>
  <c r="I40" i="2"/>
  <c r="C141" i="9"/>
  <c r="C142" i="9" s="1"/>
  <c r="C143" i="9" s="1"/>
  <c r="C144" i="9" s="1"/>
  <c r="H27" i="9"/>
  <c r="H118" i="2"/>
  <c r="I123" i="2"/>
  <c r="I100" i="2"/>
  <c r="H61" i="9"/>
  <c r="H60" i="9"/>
  <c r="H59" i="9"/>
  <c r="H58" i="2"/>
  <c r="H59" i="2"/>
  <c r="I136" i="2"/>
  <c r="I131" i="2"/>
  <c r="H116" i="2"/>
  <c r="H117" i="2"/>
  <c r="H119" i="2"/>
  <c r="H120" i="2"/>
  <c r="H121" i="2"/>
  <c r="H122" i="2"/>
  <c r="H20" i="9"/>
  <c r="H19" i="2"/>
  <c r="I60" i="2"/>
  <c r="H57" i="9"/>
  <c r="H58" i="9"/>
  <c r="I131" i="9" l="1"/>
  <c r="I125" i="9"/>
  <c r="I116" i="9"/>
  <c r="I110" i="9"/>
  <c r="I99" i="9"/>
  <c r="I85" i="9"/>
  <c r="I75" i="9"/>
  <c r="I69" i="9"/>
  <c r="I41" i="9"/>
  <c r="I46" i="9"/>
  <c r="I33" i="9"/>
  <c r="B7" i="9"/>
  <c r="G92" i="9" s="1"/>
  <c r="H129" i="2"/>
  <c r="H97" i="2"/>
  <c r="I111" i="2"/>
  <c r="H115" i="2"/>
  <c r="H123" i="2" s="1"/>
  <c r="H135" i="2"/>
  <c r="H136" i="2" s="1"/>
  <c r="H109" i="2"/>
  <c r="H110" i="2"/>
  <c r="H88" i="2"/>
  <c r="I67" i="2"/>
  <c r="I141" i="2"/>
  <c r="I73" i="2"/>
  <c r="I32" i="2"/>
  <c r="I104" i="9"/>
  <c r="H144" i="9"/>
  <c r="H143" i="9"/>
  <c r="H142" i="9"/>
  <c r="H141" i="9"/>
  <c r="H39" i="2"/>
  <c r="H38" i="2"/>
  <c r="H37" i="2"/>
  <c r="H36" i="2"/>
  <c r="H31" i="2"/>
  <c r="H30" i="2"/>
  <c r="H29" i="2"/>
  <c r="H28" i="2"/>
  <c r="H27" i="2"/>
  <c r="H26" i="2"/>
  <c r="H25" i="2"/>
  <c r="H24" i="2"/>
  <c r="I136" i="9"/>
  <c r="H26" i="9"/>
  <c r="H28" i="9"/>
  <c r="H29" i="9"/>
  <c r="H30" i="9"/>
  <c r="H31" i="9"/>
  <c r="H32" i="9"/>
  <c r="H19" i="9"/>
  <c r="C11" i="9"/>
  <c r="C12" i="9" s="1"/>
  <c r="C13" i="9" s="1"/>
  <c r="C14" i="9" s="1"/>
  <c r="C15" i="9" s="1"/>
  <c r="C16" i="9" s="1"/>
  <c r="C17" i="9" s="1"/>
  <c r="C18" i="9" s="1"/>
  <c r="C19" i="9" s="1"/>
  <c r="C20" i="9" s="1"/>
  <c r="C25" i="9" s="1"/>
  <c r="H47" i="2"/>
  <c r="H87" i="2"/>
  <c r="H86" i="2"/>
  <c r="H12" i="2"/>
  <c r="H13" i="2"/>
  <c r="H14" i="2"/>
  <c r="H15" i="2"/>
  <c r="H16" i="2"/>
  <c r="H17" i="2"/>
  <c r="H18" i="2"/>
  <c r="H135" i="9"/>
  <c r="H136" i="9" s="1"/>
  <c r="H130" i="9"/>
  <c r="H129" i="9"/>
  <c r="H124" i="9"/>
  <c r="H123" i="9"/>
  <c r="H122" i="9"/>
  <c r="H121" i="9"/>
  <c r="H120" i="9"/>
  <c r="H115" i="9"/>
  <c r="H114" i="9"/>
  <c r="H109" i="9"/>
  <c r="H108" i="9"/>
  <c r="H72" i="2"/>
  <c r="H108" i="2"/>
  <c r="H107" i="2"/>
  <c r="H106" i="2"/>
  <c r="H105" i="2"/>
  <c r="H104" i="2"/>
  <c r="H98" i="2"/>
  <c r="H96" i="2"/>
  <c r="H95" i="2"/>
  <c r="H94" i="2"/>
  <c r="H85" i="2"/>
  <c r="H84" i="2"/>
  <c r="H83" i="2"/>
  <c r="H81" i="2"/>
  <c r="H80" i="2"/>
  <c r="H79" i="2"/>
  <c r="H78" i="2"/>
  <c r="H82" i="2"/>
  <c r="H77" i="2"/>
  <c r="H103" i="9"/>
  <c r="H104" i="9" s="1"/>
  <c r="H98" i="9"/>
  <c r="H97" i="9"/>
  <c r="H91" i="9"/>
  <c r="H90" i="9"/>
  <c r="H89" i="9"/>
  <c r="H68" i="9"/>
  <c r="H67" i="9"/>
  <c r="H66" i="9"/>
  <c r="H56" i="9"/>
  <c r="H55" i="9"/>
  <c r="H54" i="9"/>
  <c r="H53" i="9"/>
  <c r="H52" i="9"/>
  <c r="H51" i="9"/>
  <c r="H50" i="9"/>
  <c r="H40" i="9"/>
  <c r="H39" i="9"/>
  <c r="H38" i="9"/>
  <c r="H37" i="9"/>
  <c r="H74" i="9"/>
  <c r="H73" i="9"/>
  <c r="H45" i="9"/>
  <c r="H84" i="9"/>
  <c r="H83" i="9"/>
  <c r="H82" i="9"/>
  <c r="H81" i="9"/>
  <c r="H80" i="9"/>
  <c r="H79" i="9"/>
  <c r="H18" i="9"/>
  <c r="H17" i="9"/>
  <c r="H16" i="9"/>
  <c r="H15" i="9"/>
  <c r="H14" i="9"/>
  <c r="H13" i="9"/>
  <c r="H12" i="9"/>
  <c r="H11" i="9"/>
  <c r="H62" i="9" l="1"/>
  <c r="H111" i="2"/>
  <c r="H90" i="2"/>
  <c r="H40" i="2"/>
  <c r="H32" i="2"/>
  <c r="H93" i="9"/>
  <c r="G27" i="9"/>
  <c r="G11" i="9"/>
  <c r="G10" i="9"/>
  <c r="I152" i="2"/>
  <c r="I148" i="9"/>
  <c r="G20" i="9"/>
  <c r="G60" i="9"/>
  <c r="G59" i="9"/>
  <c r="G61" i="9"/>
  <c r="G58" i="2"/>
  <c r="G59" i="2"/>
  <c r="G116" i="2"/>
  <c r="G117" i="2"/>
  <c r="G19" i="2"/>
  <c r="G99" i="2"/>
  <c r="H99" i="2" s="1"/>
  <c r="H100" i="2" s="1"/>
  <c r="G115" i="2"/>
  <c r="G19" i="9"/>
  <c r="G57" i="9"/>
  <c r="G58" i="9"/>
  <c r="H131" i="9"/>
  <c r="H69" i="9"/>
  <c r="H99" i="9"/>
  <c r="H46" i="9"/>
  <c r="H125" i="9"/>
  <c r="H41" i="9"/>
  <c r="H110" i="9"/>
  <c r="H85" i="9"/>
  <c r="H75" i="9"/>
  <c r="H116" i="9"/>
  <c r="G88" i="2"/>
  <c r="G110" i="2"/>
  <c r="G109" i="2"/>
  <c r="G121" i="2"/>
  <c r="G120" i="2"/>
  <c r="G119" i="2"/>
  <c r="G129" i="2"/>
  <c r="G97" i="2"/>
  <c r="G135" i="2"/>
  <c r="G25" i="9"/>
  <c r="G26" i="9"/>
  <c r="G29" i="9"/>
  <c r="G28" i="9"/>
  <c r="G135" i="9"/>
  <c r="G130" i="9"/>
  <c r="G129" i="9"/>
  <c r="G123" i="9"/>
  <c r="G120" i="9"/>
  <c r="G121" i="9"/>
  <c r="G124" i="9"/>
  <c r="G122" i="9"/>
  <c r="G115" i="9"/>
  <c r="G114" i="9"/>
  <c r="G109" i="9"/>
  <c r="G108" i="9"/>
  <c r="G14" i="9"/>
  <c r="G73" i="9"/>
  <c r="G12" i="9"/>
  <c r="G81" i="9"/>
  <c r="G30" i="9"/>
  <c r="G37" i="9"/>
  <c r="G68" i="9"/>
  <c r="G97" i="9"/>
  <c r="G50" i="9"/>
  <c r="G89" i="9"/>
  <c r="G15" i="9"/>
  <c r="G84" i="9"/>
  <c r="G40" i="9"/>
  <c r="G51" i="9"/>
  <c r="G90" i="9"/>
  <c r="G45" i="9"/>
  <c r="G18" i="9"/>
  <c r="G54" i="9"/>
  <c r="G66" i="9"/>
  <c r="G103" i="9"/>
  <c r="G74" i="9"/>
  <c r="G13" i="9"/>
  <c r="G82" i="9"/>
  <c r="G31" i="9"/>
  <c r="G38" i="9"/>
  <c r="G56" i="9"/>
  <c r="G98" i="9"/>
  <c r="G83" i="9"/>
  <c r="G39" i="9"/>
  <c r="G17" i="9"/>
  <c r="G53" i="9"/>
  <c r="G79" i="9"/>
  <c r="G16" i="9"/>
  <c r="G52" i="9"/>
  <c r="G91" i="9"/>
  <c r="G32" i="9"/>
  <c r="G80" i="9"/>
  <c r="G55" i="9"/>
  <c r="G67" i="9"/>
  <c r="G93" i="9" l="1"/>
  <c r="G104" i="9"/>
  <c r="G110" i="9"/>
  <c r="G99" i="9"/>
  <c r="G46" i="9"/>
  <c r="G85" i="9"/>
  <c r="G75" i="9"/>
  <c r="G131" i="9"/>
  <c r="G33" i="9"/>
  <c r="G41" i="9"/>
  <c r="G125" i="9"/>
  <c r="G69" i="9"/>
  <c r="G116" i="9"/>
  <c r="G136" i="2"/>
  <c r="H25" i="9"/>
  <c r="H33" i="9" s="1"/>
  <c r="H148" i="9" s="1"/>
  <c r="G136" i="9"/>
  <c r="C37" i="9" l="1"/>
  <c r="H57" i="2"/>
  <c r="H56" i="2"/>
  <c r="H55" i="2"/>
  <c r="H54" i="2"/>
  <c r="H53" i="2"/>
  <c r="H52" i="2"/>
  <c r="H60" i="2" l="1"/>
  <c r="H66" i="2"/>
  <c r="H65" i="2"/>
  <c r="H64" i="2"/>
  <c r="H67" i="2" l="1"/>
  <c r="G39" i="2"/>
  <c r="G36" i="2"/>
  <c r="G38" i="2"/>
  <c r="G37" i="2"/>
  <c r="G27" i="2"/>
  <c r="G25" i="2"/>
  <c r="G24" i="2"/>
  <c r="G29" i="2"/>
  <c r="G26" i="2"/>
  <c r="G31" i="2"/>
  <c r="G30" i="2"/>
  <c r="G28" i="2"/>
  <c r="G47" i="2"/>
  <c r="G87" i="2"/>
  <c r="G86" i="2"/>
  <c r="G14" i="2"/>
  <c r="G15" i="2"/>
  <c r="G16" i="2"/>
  <c r="G17" i="2"/>
  <c r="G13" i="2"/>
  <c r="G72" i="2"/>
  <c r="G106" i="2"/>
  <c r="G108" i="2"/>
  <c r="G105" i="2"/>
  <c r="G107" i="2"/>
  <c r="G104" i="2"/>
  <c r="G94" i="2"/>
  <c r="G96" i="2"/>
  <c r="G98" i="2"/>
  <c r="G95" i="2"/>
  <c r="G85" i="2"/>
  <c r="G83" i="2"/>
  <c r="G84" i="2"/>
  <c r="G78" i="2"/>
  <c r="G80" i="2"/>
  <c r="G79" i="2"/>
  <c r="G81" i="2"/>
  <c r="G77" i="2"/>
  <c r="G82" i="2"/>
  <c r="G56" i="2"/>
  <c r="G52" i="2"/>
  <c r="G57" i="2"/>
  <c r="G53" i="2"/>
  <c r="G55" i="2"/>
  <c r="G54" i="2"/>
  <c r="G66" i="2"/>
  <c r="G65" i="2"/>
  <c r="G64" i="2"/>
  <c r="G18" i="2"/>
  <c r="G100" i="2" l="1"/>
  <c r="G111" i="2"/>
  <c r="G67" i="2"/>
  <c r="G40" i="2"/>
  <c r="G60" i="2"/>
  <c r="G32" i="2"/>
  <c r="G140" i="2"/>
  <c r="G9" i="2"/>
  <c r="G127" i="2"/>
  <c r="G12" i="2"/>
  <c r="G122" i="2"/>
  <c r="G123" i="2" s="1"/>
  <c r="G46" i="2"/>
  <c r="G44" i="2"/>
  <c r="G128" i="2"/>
  <c r="G71" i="2"/>
  <c r="G73" i="2" s="1"/>
  <c r="G130" i="2"/>
  <c r="H130" i="2" s="1"/>
  <c r="G10" i="2"/>
  <c r="G45" i="2"/>
  <c r="G11" i="2"/>
  <c r="G20" i="2" l="1"/>
  <c r="G48" i="2"/>
  <c r="G131" i="2"/>
  <c r="G141" i="2"/>
  <c r="H9" i="2"/>
  <c r="H127" i="2"/>
  <c r="H140" i="2"/>
  <c r="H141" i="2" s="1"/>
  <c r="H10" i="2" l="1"/>
  <c r="H44" i="2" l="1"/>
  <c r="H45" i="2"/>
  <c r="H46" i="2"/>
  <c r="H128" i="2"/>
  <c r="H131" i="2" s="1"/>
  <c r="H71" i="2"/>
  <c r="H73" i="2" s="1"/>
  <c r="H11" i="2"/>
  <c r="H20" i="2" s="1"/>
  <c r="H152" i="2" l="1"/>
  <c r="H48" i="2"/>
  <c r="C38" i="9"/>
  <c r="C39" i="9" s="1"/>
  <c r="C40" i="9" s="1"/>
  <c r="C45" i="9" s="1"/>
  <c r="C50" i="9" s="1"/>
  <c r="C51" i="9" s="1"/>
  <c r="C52" i="9" s="1"/>
  <c r="C53" i="9" l="1"/>
  <c r="C54" i="9" s="1"/>
  <c r="C55" i="9" l="1"/>
  <c r="C56" i="9" s="1"/>
  <c r="C57" i="9" s="1"/>
  <c r="C58" i="9" s="1"/>
  <c r="C59" i="9" l="1"/>
  <c r="C60" i="9" s="1"/>
  <c r="C61" i="9" s="1"/>
  <c r="C66" i="9" s="1"/>
  <c r="C67" i="9" s="1"/>
  <c r="C68" i="9" s="1"/>
  <c r="C73" i="9" s="1"/>
  <c r="C74" i="9" s="1"/>
  <c r="C79" i="9" s="1"/>
  <c r="C80" i="9" s="1"/>
  <c r="C81" i="9" s="1"/>
  <c r="C82" i="9" s="1"/>
  <c r="C83" i="9" s="1"/>
  <c r="C84" i="9" s="1"/>
  <c r="C89" i="9" s="1"/>
  <c r="C90" i="9" s="1"/>
  <c r="C91" i="9" s="1"/>
  <c r="C97" i="9" s="1"/>
  <c r="C98" i="9" s="1"/>
  <c r="C103" i="9" s="1"/>
  <c r="C108" i="9" s="1"/>
  <c r="C109" i="9" s="1"/>
  <c r="C114" i="9" s="1"/>
  <c r="C115" i="9" s="1"/>
  <c r="C120" i="9" s="1"/>
  <c r="C121" i="9" s="1"/>
  <c r="C122" i="9" s="1"/>
  <c r="C123" i="9" s="1"/>
  <c r="C124" i="9" s="1"/>
  <c r="C129" i="9" s="1"/>
  <c r="C130" i="9" s="1"/>
  <c r="C135" i="9" s="1"/>
</calcChain>
</file>

<file path=xl/sharedStrings.xml><?xml version="1.0" encoding="utf-8"?>
<sst xmlns="http://schemas.openxmlformats.org/spreadsheetml/2006/main" count="537" uniqueCount="178">
  <si>
    <r>
      <t xml:space="preserve">Inschrijver dient kolom </t>
    </r>
    <r>
      <rPr>
        <strike/>
        <sz val="11"/>
        <color rgb="FF000000"/>
        <rFont val="Calibri"/>
        <family val="2"/>
        <scheme val="minor"/>
      </rPr>
      <t>E</t>
    </r>
    <r>
      <rPr>
        <sz val="11"/>
        <color rgb="FF000000"/>
        <rFont val="Calibri"/>
        <family val="2"/>
        <scheme val="minor"/>
      </rPr>
      <t xml:space="preserve"> F (Ja/Nee) volledig in te vullen en alle vragen te beantwoorden. Vul alleen de geel gemarkeerde cellen in.
Het </t>
    </r>
    <r>
      <rPr>
        <b/>
        <i/>
        <sz val="11"/>
        <color rgb="FF000000"/>
        <rFont val="Calibri"/>
        <family val="2"/>
        <scheme val="minor"/>
      </rPr>
      <t xml:space="preserve">Cliëntvolgsysteem </t>
    </r>
    <r>
      <rPr>
        <sz val="11"/>
        <color rgb="FF000000"/>
        <rFont val="Calibri"/>
        <family val="2"/>
        <scheme val="minor"/>
      </rPr>
      <t>voldoet aan de gestelde vraag zonder programmatische aanpassingen (maatwerk) en/of toekomstige aanpassingen. Bij de beantwoording gaat Pantar er vanuit dat uw antwoorden betrekking hebben op de configuratie in uw aanbieding.</t>
    </r>
  </si>
  <si>
    <t>Weegfactor</t>
  </si>
  <si>
    <t>Wens nr
(nieuw nav NvI 1)</t>
  </si>
  <si>
    <t>Omschrijving</t>
  </si>
  <si>
    <t>Ja/Nee</t>
  </si>
  <si>
    <t>Aantal te behalen punten</t>
  </si>
  <si>
    <t>Totaal aantal punten</t>
  </si>
  <si>
    <t>Inschatting van de kosten voor de realisatie van deze wens</t>
  </si>
  <si>
    <t>Opmerkingen</t>
  </si>
  <si>
    <t xml:space="preserve">maximaal aantal  toegestane woorden </t>
  </si>
  <si>
    <t>Beschikt de Inschrijver, voor de dienstverlening in scope en de duur van het contract, over een geldige ISO27701-certificering of is bereid deze certificering binnen 2 jaar na start van de Overeenkomst te behalen?    </t>
  </si>
  <si>
    <t>N.v.t.</t>
  </si>
  <si>
    <t>Maakt het Systeem gebruik van de meest recente gangbare browser-versies Edge, Chrome, Firefox en Opera en op MacOS minimaal Safari, Chrome en Firefox zonder dat voor een goede werking plug-ins dan wel add-ons e.d., behoeven te worden geïnstalleerd?</t>
  </si>
  <si>
    <t>Betrekt u, als Inschrijver, eindgebruikers in het formuleren van uw ontwikkelkalender en het bepalen van de tijdslijn?</t>
  </si>
  <si>
    <t>Biedt het Systeem voor tablets en smartphones met de besturingssystemen iOS en Android een responsive website voor actuele versies van de browsers Edge, Chrome, Firefox en Opera en/of een app?</t>
  </si>
  <si>
    <t>Heeft u, eventueel voor andere opdrachtgevers, een DPIA opgesteld voor uw aanbieding en deze wilt u ook met Pantar delen?</t>
  </si>
  <si>
    <t>Heeft u maatregelen genomen om bij de ontwikkelingen van processen, producten en systemen rekening te laten houden met de eisen van Privacy by Design &amp; Default?</t>
  </si>
  <si>
    <t>Heeft u als verwerker een verwerkingsregister opgesteld en wilt deze, indien wij hierom vragen, met ons delen?</t>
  </si>
  <si>
    <t>Heeft u een privacybeleid opgesteld, al of niet gecombineerd met een informatiebeveiligingsbeleid?</t>
  </si>
  <si>
    <t>Heeft u een FG en/of een ter zake deskundig contactpersoon aangesteld als aanspreekpunt voor privacyvraagstukken en wil de contactgegevens daarvan met ons delen?</t>
  </si>
  <si>
    <t>Laat u de naleving van de verwerkersovereenkomst jaarlijks auditen door een externe partij en wil u het resultaat met ons delen?</t>
  </si>
  <si>
    <t>De externe gepubliceerde onderdelen van het Systeem voldoen aan de minimale eisen van de Europese standaard EN 301 549 (de webrichtlijnen).</t>
  </si>
  <si>
    <t xml:space="preserve">Totaal punten onderdeel  </t>
  </si>
  <si>
    <t>Is er ten minste elk kwartaal een release? Licht de frequentie toe in de opmerkingen.</t>
  </si>
  <si>
    <t>Zijn alle releases die worden uitgevoerd minimaal een jaar van te voren gepland? Zo nee, licht toe en leg uit hoe en wanneer Pantar geïnformeerd wordt.</t>
  </si>
  <si>
    <t>Vinden alle testen plaats in een veilige omgeving conform de AVG?
Licht dit verder toe in de opmerkingen.</t>
  </si>
  <si>
    <t>In eis 14 en 15 (technische systeemvereisten en koppelingen) wordt aangegeven dat Pantar werkt met een 'datalake' waarmee alle integraties worden geïntegreerd via JSON. 
Heeft het Systeem standaard beschikbare API's? 
Zo ja, licht toe in de opmerkingen.</t>
  </si>
  <si>
    <t>In eis 14 en 15 (technische systeemvereisten en koppelingen) wordt aangegeven dat Pantar werkt met een 'datalake' waarmee alle integraties worden geïntegreerd via JSON. 
Heeft het Systeem nog andere koppelmethodes? 
Zo ja, licht toe in de opmerkingen.</t>
  </si>
  <si>
    <t>In eis 12  (technische systeemvereisten en koppelingen) wordt beschreven dat Pantar ten minste 1 extra omgeving  voor configuratie/test/training/oefenen vraagt. Kan een deel van de configuratie tussen de omgevingen worden gekopieerd? 
Zo ja, licht het percentage toe in de opmerkingen.</t>
  </si>
  <si>
    <t>Zijn er aanvullende kosten gemoeid met een extra omgeving, Indien er wél kosten zijn, geef aan welke kosten er zijn.</t>
  </si>
  <si>
    <t>Kunnen er (na overleg) extra omgevingen beschikbaar worden gemaakt? Licht toe of dit tijdelijk en/of voor langere duur is.</t>
  </si>
  <si>
    <t xml:space="preserve"> </t>
  </si>
  <si>
    <t xml:space="preserve">In eis 37 (Service Level Agreement) wordt aangegeven dat de helpdesk minimaal van 8 tot 17 beschikbaar is. 
Is uw helpdesk buiten deze uren ook geopend op werkdagen? </t>
  </si>
  <si>
    <t>In eis 37  (Service Level Agreement) wordt aangegeven dat de helpdesk minimaal van 8 tot 17 beschikbaar is.
Is uw helpdesk ook geopend op feestdagen?</t>
  </si>
  <si>
    <t>In eis 39 (Service Level Agreement) worden responsetijden aangegeven. Kunt u kortere responsetijden aanbieden? 
Zo ja, licht toe in de opmerkingen.</t>
  </si>
  <si>
    <t>In eis 39  (Service Level Agreement) worden oplostijden aangegeven. Kunt u kortere oplostijden aanbieden? 
Zo ja, licht toe in de opmerkingen.</t>
  </si>
  <si>
    <t>Kan het Systeem mails versturen met als afzender …@pantar.nl.
Zo ja, welke maatregelen zijn getroffen om de mails bij de ontvangers niet als spam te laten beoordelen?</t>
  </si>
  <si>
    <t>Kan het Systeem ontvangstbevestigingen versturen?</t>
  </si>
  <si>
    <t>Kunnen documenten worden voorzien van gegevens uit het mutatielog (goed-/afkeuring van de inhoud door de gespreksdeelnemers, datum, namen van gesprekspartners, etc.)?</t>
  </si>
  <si>
    <t>Kan het Systeem suggesties doen ter ondersteuning van het behalen van de loopbaandoelen?</t>
  </si>
  <si>
    <t>Biedt Inschrijver tweedelijns ondersteuning aan expertgebruikers? 
Onder tweedelijns ondersteuning wordt in ieder geval verstaan het beantwoorden van vragen van expertgebruikers over de werking en functionaliteit van het Systeem, het aannemen van storingsmeldingen, wijzigingsverzoeken en calls, informatieverzameling dienaangaande bij de gebruiker, het vastleggen hiervan en de terugkoppeling van de resultaten.</t>
  </si>
  <si>
    <t xml:space="preserve">Kan Pantar het beheer van de workflows zelf uitvoeren? 
Hieronder wordt o.a. verstaan: het  bouwen, aanpassen en verwijderen van workflows. En in specifieke gevallen hiervoor de Inschrijver benaderen. </t>
  </si>
  <si>
    <t xml:space="preserve">Kan Pantar het beheer op de (digitale-) formulieren zelf uitvoeren? 
Hieronder wordt o.a. verstaan: het bouwen, aanpassen en verwijderen van formulieren. En in specifieke gevallen hiervoor de Inschrijver benaderen. </t>
  </si>
  <si>
    <t>Kunnen de rechten binnen het Systeem toegekend worden door middel van Role Bases Access Control (RBAC) op basis van groepen in Azure AD? 
Voeg bij uw offerte een overzicht van de verschillende toegangsniveaus toe.</t>
  </si>
  <si>
    <t xml:space="preserve">Kan Pantar zelf het beheer van (vrije-) velden uitvoeren?
Onder het beheer hiervan wordt in ieder geval verstaan het aanmaken, aanpassen en onderhouden van (vrije) velden en bijhorende tabelwaarden. En kan Pantar in specifieke gevallen hiervoor de Inschrijver benaderen. </t>
  </si>
  <si>
    <t>Kunnen externe gebruikers direct in het Systeem inloggen door middel van tweefactor authenticatie?</t>
  </si>
  <si>
    <t>Biedt het Systeem de mogelijkheid om verschillende soorten trajecten te registreren, zie bijlage S voor een overzicht van trajecten en typen dienstverbanden binnen Pantar?</t>
  </si>
  <si>
    <t>Kunnen trajecten flexibel ingericht en beheerd worden, qua de gekoppelde templates en werkprocessen?</t>
  </si>
  <si>
    <t>Biedt Inschrijver jaarlijkse training/opleiding/instructie aan voor de uitvoerende professionals voor het op peil houden van de kwaliteitscriteria, kennis van de actualiteit relevant voor het werken met de oplossing en het werken met eventuele aanpassingen in het instrumentarium?</t>
  </si>
  <si>
    <t>Biedt de Inschrijver de initiële training/opleiding/instructie aan voor het gebruik van het Systeem via een train de trainer principe?</t>
  </si>
  <si>
    <t>Biedt Inschrijver de initiële training/opleiding/instructie aan voor het gebruik van het Systeem voor alle medewerkers die met het Systeem dienen te werken?</t>
  </si>
  <si>
    <t xml:space="preserve">Kan je inzoomen op de standaard rapportages op onderliggende niveaus? </t>
  </si>
  <si>
    <t>Kunnen er, ter ondersteuning van een interesselijst, via een dashboard de volgende overzichten/inzichten getoond worden? 
•	Totale interesselijst op indicatiedatum
•	Duur periode interesselijst
•	Duur periode interesselijst langer dan 12 maanden (FIFO)
•	BW kandidaten per BW organisatie in bemiddeling
•	Duur bemiddeling
•	Geplaatste BW kandidaten per periode
•	Afgehaakte kandidaten per BW organisatie
Indien nee, geef bij opmerkingen aan welke onderdelen missen.</t>
  </si>
  <si>
    <t>Biedt het Systeem de mogelijkheid om (in- en externe) vacatures te registreren met naam, functie-inhoud en functie-eisen voor contactpersonen van inleners?</t>
  </si>
  <si>
    <t>Ondersteunt het Systeem het proces ‘Vacaturebeheer’ zoals opgenomen in Bijlage Q?</t>
  </si>
  <si>
    <t>Kunnen verwijzers hun potentiële medewerkers (met een achterstand tot de arbeidsmarkt) aanmelden op vacatures (inclusief open inschrijvingen) via de portal?</t>
  </si>
  <si>
    <t>Biedt het Systeem, ten aanzien van matching en vacaturebeheer, het volgende:
• Functiegericht matchen op vacatures en gebruikt hierbij
   zowel harde als zachte criteria
• Mogelijkheid om vanuit medewerkersprofielen te zoeken naar passende vacatures en 
   vice versa
• Plaatsen van (eigen) vacatures 
• Monitoren en rapporteren van matchings- en plaatsingsresultaten
Indien nee, geef bij opmerkingen aan welke onderdelen missen.</t>
  </si>
  <si>
    <t>Biedt het Systeem templates voor functie-/werkprofielen en de mogelijkheid om deze naar wens aan te passen?</t>
  </si>
  <si>
    <t>Kan in het Systeem zichtbaar gemaakt worden dat een vacature gereserveerd is voor een potentiële medewerker?</t>
  </si>
  <si>
    <t>Kunnen in het Systeem de volgende onderdelen geregistreerd worden m.b.t. vacatures:
• Werkbedrijf
• Kostenplaats werkbedrijf (uit tabel)
• Werkplek/locatie (vrije tekst)
• Contactpersoon (uit tabel)
• Omschrijving functie, minimale vereisten (VOG), inclusief gewenste compenties, vakkennis en (eventueel) instapniveau
• Ingangsdatum vacature
• Einddatum vacature
• Ingangsdatum functie
• Verwachte einddatum functie
• Dagen en uren per week
• Aantal medewerkers
• Gezien door (t.b.v. rapportages)
• Vrij veld(en) 
Indien nee, geef dan bij opmerkingen aan welke onderdelen missen.</t>
  </si>
  <si>
    <t>Kunnen in het Systeem aantallen beschikbare plekken per vacature bijgehouden worden?</t>
  </si>
  <si>
    <t>Biedt het Systeem de mogelijkheid om aan een vacature zowel een beheerder als een eigenaar toe te wijzen?</t>
  </si>
  <si>
    <t>Biedt het Systeem de functionaliteit om te zoeken op postcode om het matchen en plaatsen van kandidaten te vergemakkelijken?</t>
  </si>
  <si>
    <t>Ondersteunt het Systeem het werken met een interesselijst (bijv. n.a.v. een open inschrijving of een overplaatsing) en kunnen gegevens hierop geregistreerd worden zoals NAW-gegevens, contracturen/werkuren,  huidig werk, gewenst werk, reden voor plaatsing op interesselijst, voorkeur ingangsdatum en een tekstveld voor bijzonderheden
Indien nee, geef dan bij opmerkingen aan welke onderdelen missen.</t>
  </si>
  <si>
    <t>Biedt het Systeem de mogelijkheid dat (potentiële) kandidaten in het Systeem, bij aanmelding/inschrijving, zelf de opleidings- en werkgeschiedenis invoeren?</t>
  </si>
  <si>
    <t>Biedt het Systeem de mogelijkheid om onderstaande gegevens over een inlener te registreren? 
Het gaat hierbij om de volgende gegevens: 
•	Naam inlener (organisatiegegevens)
•	Adres
•	Telefoonnummers
•	E-mailadres
•	Status (tabel: prospect, bestaande klant)
•	Naam contactpersoon (minimaal 3x)
•	Aandachtsgebied/werksoort bedrijf (minimaal 3x)
•	Openstaande vacatures 
•	Naam vacature
•	Beschrijving vacature op basis van werk, competenties en beloning
•	Standplaats
•	Omvang in uren
•	Periode (van-tot)
•	De van toepassing zijnde cao of arbeidsvoorwaardenregeling
•	De aanwezigheid van een Risico Inventarisatie &amp; Evaluatie (RI&amp;E inclusief opslaan)
•	Tarieven: document 
Indien nee, geef dan aan welke informatie niet genoteerd  kan worden.</t>
  </si>
  <si>
    <t>Kan in het Systeem de inlener via de inlenerportal nieuwe vacatures aanmelden, waarbij onvolledigheid van informatie van inleners wordt gesignaleerd?</t>
  </si>
  <si>
    <t>Kunnen inleners een notificatiemail voor – indien van toepassing - te accorderen werkuren, verlof, declaraties, ziek- en hersteldmeldingen van medewerkers ontvangen en kunnen zij via de portal digitaal verzoeken om contracten te verlengen?</t>
  </si>
  <si>
    <t>Kan vanuit het Systeem automatisch een detacherings- of dienstverlenings-overeenkomst gegenereerd worden met de naam van de kandidaat, de functie, de periode, de beloning (brutosalaris), het tarief en de bijzondere voorwaarden die gelden?</t>
  </si>
  <si>
    <t xml:space="preserve">Biedt het Systeem de mogelijkheid voor het digitaal laten ondertekenen van detacherings- c.q. dienstverleningsovereenkomsten door inleners?  
Na ondertekening wordt deze overeenkomst automatisch gearchiveerd. </t>
  </si>
  <si>
    <t>Biedt het Systeem de mogelijkheid voor het signaleren van niet-ondertekende detacherings- en dienstverlenings-overeenkomsten, vertraging van het ondertekenen gedurende het proces van de digitale ondertekening?</t>
  </si>
  <si>
    <t xml:space="preserve">Kunnen verwijzers in het Systeem de mogelijkheid krijgen om een bedrijfsaccount te maken om de bedrijfsgegevens op te slaan of indien verwijzer eerder opdrachtgever is geweest in te loggen met de bedrijfsgegevens?
 </t>
  </si>
  <si>
    <t>Kan in het Systeem de verwijzer, via het portaal, potentiële medewerkers, aanmelden waarbij minimaal de volgende gegevens organisatienaam, naam verwijzer, e-mailadres enz.   kan worden geregistreerd?
Indien nee, licht toe welke gegevens niet geregistreerd kunnen worden.</t>
  </si>
  <si>
    <t>Ondersteunt het Systeem het maken van een afspraak via Outlook, waarbij de afspraak automatisch in de agenda van de coach wordt gezet?</t>
  </si>
  <si>
    <t>Kan je een afspraak ook maken voor een collega (coach) waarbij de afspraak in de betreffende agenda wordt gezet?</t>
  </si>
  <si>
    <t>Ondersteunt het Systeem het intake- en matchingsproces door middel van signalen en taken die in de portal door de verwijzer verwerkt kunnen worden?</t>
  </si>
  <si>
    <t>Ondersteunt het Systeem het digitaal aanmelden van potentiële medewerkers, direct of via verwijzers, via een digitaal portaal of een koppeling met bijvoorbeeld een website?
Indien nee, licht dit  toe.</t>
  </si>
  <si>
    <t xml:space="preserve">Biedt het Systeem de mogelijkheid dat een verwijzer meerdere kandidaten via het bedrijfsaccount kan opgeven en/of koppelen aan een vacature?
Het gaat hierbij dat minimaal de volgende kandidaat gegevens opgegeven/gekoppeld kunnen worden aan een vacature:
• Geboortenaam, medewerker met een achterstand tot de arbeidsmarkt
• Voorvoegsels en voorletters, naam
• Voornamen
• Telefoon, mobiele telefoon, e-mailadres
• Contactgegevens
• Is een kandidaat bekend bij Pantar (tabel: ja/nee)
Indien nee, licht dit toe.
</t>
  </si>
  <si>
    <t>Biedt Inschrijver, via het Systeem, instrumenten aan om de componenten benoemd zoals beschreven bij de intake (eisen 5 en 7) of loopbaandossier (eisen 20, 39 en 42) te bepalen en vast te stellen?</t>
  </si>
  <si>
    <t>Indien de Inschrijver een eigen visie heeft op het gebied van intake en matching, is dit al vertaald in een inrichting, templates, procedures en workflows in het Systeem?
Indien nee, licht toe wat er ontbreekt.</t>
  </si>
  <si>
    <t>Biedt de Inschrijver standaard instrumenten aan in het Systeem voor het in kaart brengen van competenties van een (potentiële) medewerker.</t>
  </si>
  <si>
    <t>Biedt de Inschrijver training aan de professionele gebruiker voor het gebruik van bovengenoemde instrumenten.</t>
  </si>
  <si>
    <t>Biedt het Systeem de mogelijkheid om  een indicatieve loonwaarde te geven voor de werksoort waarin de medewerker werkt?</t>
  </si>
  <si>
    <t>Biedt het Systeem, naast het werken met het integratieve gedragsmodel, ook het werken volgens andere zienswijzen aangevuld met bijbehorende instrumenten?
Zo ja, licht toe welke zienswijzen en instrumenten het Systeem ook ondersteunt</t>
  </si>
  <si>
    <t>Biedt het Systeem de mogelijkheid om de bibliotheek uit te breiden met zelf te ontwikkelen instrumenten?</t>
  </si>
  <si>
    <t>Ondersteunt het Systeem Pantar met een selectie of keuze van instrumenten passende bij het loopbaanplan van een medewerker vanuit een bibliotheek met loopbaan- of begeleidingsinstrumenten?</t>
  </si>
  <si>
    <t>Ondersteunt het Systeem het in kaart brengen van de leefgebieden (mate van zelfredzaamheid) van de medewerker via een beproefde methodiek?
Beproefd wil zeggen dat de wijze bij ten minste twee andere bedrijven wordt toegepast. 
Zo nee, licht dit toe.</t>
  </si>
  <si>
    <t>Biedt het Systeem de mogelijkheid om veranderingen in leefgebieden bij te houden?</t>
  </si>
  <si>
    <t>Biedt het Systeem de mogelijkheid om interventies op wijzigingen in het leefgebied vast te leggen in het loopbaandossier van de medewerker?</t>
  </si>
  <si>
    <t>Biedt het Systeem de mogelijkheid om instrumenten aan te bieden voor doelen die gelegen zijn in de niet-werkgerelateerde leefgebieden?
Onder niet-werkgerelateerde leefgebied wordt bijvoorbeeld verstaan: verwijzing naar schuldhulpverlening, ondersteuning bij het vinden van residentie, sociale maatschappelijke ondersteuning, etc.</t>
  </si>
  <si>
    <t>Biedt het Systeem een template aan voor het opstellen van een signaleringsplan? 
Hierin moet ten minste opgenomen zijn de:
• Negatieve kenmerken van de beperking
• Welke ‘gedragingen’ hiervan de uiting zijn
• Welke afspraken gemaakt zijn over de tegenmaatregelen ter interventie 
Indien nee, licht dit verder toe.</t>
  </si>
  <si>
    <t>Ondersteunt het Systeem het werken met het integratieve gedragsmodel (Bijlage P ab) op de standaard meegeleverde processen, formulieren en instrumenten?</t>
  </si>
  <si>
    <t>Opmerking (maximaal 250 woorden)</t>
  </si>
  <si>
    <t>Zijn er ontwikkeltrajecten of ontwikkelbanen die bij Inschrijver of met diens netwerk worden gecreëerd en/of medewerkers die tijdens of na einde contractduur werkzaam bij Inschrijver of diens netwerk kunnen blijven?
Zo ja, licht toe in de opmerkingen.</t>
  </si>
  <si>
    <t>Draagt de Inschrijver bij aan de opleiding en ontwikkeling – bijvoorbeeld digitale vaardigheid - van medewerker(s)? 
Zo ja, licht toe in de opmerkingen.</t>
  </si>
  <si>
    <t xml:space="preserve">Heeft de Inschrijver een CO2 neutraal programma gericht op CO2 vermindering naar 50% in 2030 en 100% in 2050? </t>
  </si>
  <si>
    <t>Heeft de Inschrijver een energiezuinig programma gericht op de overgang naar hernieuwbare energie en energievermindering in 2030 en 2050?</t>
  </si>
  <si>
    <t>Heeft de Inschrijver een programma voor efficiënt watergebruik en water zo min mogelijk wordt vervuild en afvalwater niet ongezuiverd wordt geloosd?</t>
  </si>
  <si>
    <t>Totaal punten Gunningscriteria 4 Wensen</t>
  </si>
  <si>
    <t>Bijlage C - Programma van Wensen</t>
  </si>
  <si>
    <t>Behorende bij de Aanbesteding LMS met kenmerk TN434972</t>
  </si>
  <si>
    <r>
      <t xml:space="preserve">Inschrijver dient kolom </t>
    </r>
    <r>
      <rPr>
        <strike/>
        <sz val="11"/>
        <color rgb="FF000000"/>
        <rFont val="Calibri"/>
        <family val="2"/>
        <scheme val="minor"/>
      </rPr>
      <t>E</t>
    </r>
    <r>
      <rPr>
        <sz val="11"/>
        <color rgb="FF000000"/>
        <rFont val="Calibri"/>
        <family val="2"/>
        <scheme val="minor"/>
      </rPr>
      <t xml:space="preserve"> F(Ja/Nee) volledig in te vullen en alle vragen te beantwoorden. Vul alleen de geel gemarkeerde cellen in.
Het Leermanagementsysteem voldoet aan de gestelde vraag zonder programmatische aanpassingen (maatwerk) en/of toekomstige aanpassingen. Bij de beantwoording gaat Pantar er vanuit dat uw antwoorden betrekking hebben op de configuratie in uw aanbieding.</t>
    </r>
  </si>
  <si>
    <t>1. Generiek</t>
  </si>
  <si>
    <t>Wens (oud)</t>
  </si>
  <si>
    <t>Beschikt de Inschrijver, voor de dienstverlening in scope en de duur van het contract, over een geldige ISO27701-certificering of is bereid deze certificering binnen 2 jaar na start van de overeenkomst te behalen?    </t>
  </si>
  <si>
    <t>Heeft u maatregelen genomen om bij de ontwikkelingen van processen producten en systemen rekening te laten houden met de eisen van Privacy by Design &amp; Default?</t>
  </si>
  <si>
    <t>Heeft u een privacybeleid opgesteld, al of niet gecombineerd met een informatiebeveiligingsbeleid.</t>
  </si>
  <si>
    <t>2. Technische systeemvereisten / koppelingen</t>
  </si>
  <si>
    <t>Wens</t>
  </si>
  <si>
    <t>Wens nr
(nieuw)</t>
  </si>
  <si>
    <t>Is er ten minste elk kwartaal een release? Ligt de frequentie toe in de opmerkingen.</t>
  </si>
  <si>
    <t>In eis 14 en 15 (Technische systeemvereisten en koppelingen) wordt aangegeven dat Pantar werkt met een 'datalake' waarmee alle integraties worden geïntegreerd via JSON. 
Heeft het Systeem standaard beschikbare API's? 
Zo ja, licht toe in de opmerkingen</t>
  </si>
  <si>
    <t>In eis 14 en 15 (Technische systeemvereisten en koppelingen) wordt aangegeven dat Pantar werkt met een 'datalake' waarmee alle integraties worden geïntegreerd via JSON. 
Heeft uw Systeem nog andere koppelmethodes? 
Zo ja, licht toe in de opmerkingen</t>
  </si>
  <si>
    <t>3. Service Level Agreement (SLA)</t>
  </si>
  <si>
    <t>In eis 37 (Service Level Agreement) wordt aangegeven dat de helpdesk minimaal van 8 tot 17 beschikbaar is. 
Is uw helpdesk ook geopend op feestdagen?</t>
  </si>
  <si>
    <t>4. Functionele systeemvereisten</t>
  </si>
  <si>
    <t>Kan het Systeem mails versturen met als afzender …@pantar.nl?
Zo ja, zijn er maatregelen getroffen om mails vanuit het Systeem bij de ontvangers niet als spam te laten beoordelen? Licht bij de opmerkingen toe welke.</t>
  </si>
  <si>
    <t>5. Functioneel beheer</t>
  </si>
  <si>
    <t xml:space="preserve">Kan Pantar het beheer van de (digitale formulieren) workflows zelf uitvoeren? 
Hieronder wordt o.a. verstaan: het  bouwen, aanpassen en verwijderen van workflows. En in specifieke gevallen hiervoor de Inschrijver benaderen. </t>
  </si>
  <si>
    <t xml:space="preserve">Kan Pantar het beheer op de (digitale) formulieren zelf uitvoeren? 
Hieronder wordt o.a. verstaan: het bouwen, aanpassen en verwijderen van formulieren. En in specifieke gevallen hiervoor de Inschrijver benaderen. </t>
  </si>
  <si>
    <t xml:space="preserve">Kan Pantar zelf het beheer van (vrije) velden uitvoeren?
Onder het beheer hiervan wordt in ieder geval verstaan het aanmaken, aanpassen en onderhouden van (vrije) velden en bijhorende tabelwaarden. En kan Pantar in specifieke gevallen hiervoor de Inschrijver benaderen. </t>
  </si>
  <si>
    <t>Is het mogelijk om in het Systeem groepen voor de toewijzing van training/ trainingssuggesties gemaakt worden op basis van bepaalde combinaties van velden in het LMS (datums, functienaam) met logica EN, OF etc. ?</t>
  </si>
  <si>
    <t>Is het mogelijk om via het Systeem een studieovereenkomst te verzenden naar een deelnemer en deze digitaal te laten ondertekenen?</t>
  </si>
  <si>
    <t>Kan in het Systeem meerdere evaluatievragenlijsten voor verschillende doelgroepen worden gemaakt en automatisch verstuurd worden na afronden van de training?</t>
  </si>
  <si>
    <t xml:space="preserve">Is het mogelijk om in het Systeem meldingen/berichten te tonen bij het inloggen? </t>
  </si>
  <si>
    <t>Kan in het Systeem de manager, bij een afwijzing van een inschrijving, een motivatie opgeven?</t>
  </si>
  <si>
    <t>Wordt bovenstaande afwijzing gearchiveerd in het Systeem?</t>
  </si>
  <si>
    <t>6. Implementatie</t>
  </si>
  <si>
    <t>7. Rapportages</t>
  </si>
  <si>
    <t xml:space="preserve">Biedt het Systeem (rapportage)mogelijkheden op het samenstellen van een portfolio (moet overzicht bieden in de gevolgde en afgeronde leeractiviteiten op medewerkersniveau)? </t>
  </si>
  <si>
    <t>Heeft de manager middels zijn dashboard per direct inzicht in de status van gevolgde of nog te volgen leeractiviteiten (verplicht en facultatief), leerlijnen op team/afdelings/werkbedrijf/medewerkersniveau?</t>
  </si>
  <si>
    <t>8. Gesprekkencyclus</t>
  </si>
  <si>
    <t>Ondersteunt het Systeem een gesprekscyclus bestaande uit verschillende gesprekken en formulieren op basis van een workflow met bijbehorende autorisaties?</t>
  </si>
  <si>
    <t>Ondersteunt het Systeem het creëren van eigen formulieren voor de gesprekkencyclus aan te passen per functie?</t>
  </si>
  <si>
    <t>Haalt het Systeem aan de hand van het functieprofiel de bijbehorende competenties op als hulpmiddel voor het gesprek?</t>
  </si>
  <si>
    <t>Start de gesprekscyclus automatisch op basis van het verstrijken van een datum (bijvoorbeeld de laatste beoordeling datum /datum in dienst) dan wel een vaste datum in enig jaar?</t>
  </si>
  <si>
    <t xml:space="preserve">Kan het Systeem minimaal standaard rapportages bevatten, voor: 
•        De bewaking van de voortgang
•        Registratie van de resultaten van de beoordelingsronde
•        Mogelijkheid om te rapporteren op basis van afdeling en/of functie? </t>
  </si>
  <si>
    <t>Is er de mogelijkheid tot het creëren van signaleringsfunctie vanuit het Systeem om van gemaakte afspraken, bijv. wanneer de afspraak wordt gemaakt na 3 maanden te evalueren, een melding te krijgen?</t>
  </si>
  <si>
    <t>9. Opleidingsregistratie en -administratie</t>
  </si>
  <si>
    <t>Ondersteunt het Systeem de medewerker om een externe training buiten de catalogus aan te vragen inclusief een goedkeuringsflow?</t>
  </si>
  <si>
    <t>Kan in het Systeem (verplichte) diploma's en/of certificaten van een bepaalde opleiding als een voorwaarde aan een functie gekoppeld worden?</t>
  </si>
  <si>
    <t>Biedt het Systeem een eigen online bibliotheek met opleidingsaanbod aan?</t>
  </si>
  <si>
    <t>Uw systeem ondersteunt de mogelijkheid om geplande trainingen openbaar te tonen zoals bijvoorbeeld op de schermen bij de receptie.</t>
  </si>
  <si>
    <t>10. Autorisaties</t>
  </si>
  <si>
    <t xml:space="preserve">Biedt het Systeem, in het kader van onboarding, de mogelijkheid om gedeelde content over opleidingen beschikbaar te stellen aan mensen die nog geen onderdeel uitmaken van de organisatie? </t>
  </si>
  <si>
    <t>Is het mogelijk om de autorisatie van een (externe) docent automatisch te laten vervallen x-periode na einde van de training?</t>
  </si>
  <si>
    <t>11. LMS portaal</t>
  </si>
  <si>
    <t>Biedt het Systeem opleidingssuggesties in de portal op basis van medewerker gerelateerde informatie zoals eerdere trainingen, functie, opleidingen die andere medewerkers hebben gedaan met eenzelfde functie.</t>
  </si>
  <si>
    <t>12. Opleidingsplanning</t>
  </si>
  <si>
    <t>Geeft het Systeem een overzicht van de nog beschikbare materialen, docenten en budget?</t>
  </si>
  <si>
    <t>Biedt het Systeem de mogelijk om de opleidingscatalogus automatisch te vullen met externe bronsystemen van opleidingsaanbieders?</t>
  </si>
  <si>
    <t>13. Content Management</t>
  </si>
  <si>
    <t>Biedt het Systeem de mogelijkheid voor Pantar om eigen digitale leermiddelen te ontwerpen en te onderhouden?</t>
  </si>
  <si>
    <t>Biedt het Systeem de mogelijkheid om automatisch een evaluatievragenlijst te verzenden naar medewerkers na afloop van een opleiding, inclusief herinneringsberichten?</t>
  </si>
  <si>
    <t>14. Externe opleidingen (aanmelding en verwerking buiten Pantar)</t>
  </si>
  <si>
    <t>Kan het resultaat van een gevolgde externe opleiding vastgelegd worden in het Systeem?</t>
  </si>
  <si>
    <t>Kan de medewerker het diploma/certificaat van de externe opleiding uploaden in het Systeem, zodat het in zijn opleidingsdossier geplaatst wordt?</t>
  </si>
  <si>
    <t>Kunnen kosten gekoppeld worden aan een externe opleiding?</t>
  </si>
  <si>
    <t>Kan in het Systeem vastgelegd worden welke externe opleidingen beschikbaar zijn?</t>
  </si>
  <si>
    <t>Kan vanuit beschikbare opleidingen gelinkt worden naar een externe aanbiederssite?</t>
  </si>
  <si>
    <t>15. Interne opleidingen</t>
  </si>
  <si>
    <t>Kan aan een intern gegeven opleiding zowel een interne en externe docent gekoppeld worden?</t>
  </si>
  <si>
    <t>Kunnen cursisten vragen stellen in het Systeem aan de docent via een chatfunctie?</t>
  </si>
  <si>
    <t xml:space="preserve">16. Leerlijnen / Trainingsprogramma's </t>
  </si>
  <si>
    <t>Is het mogelijk om vanuit een ontwikkelgesprek een voorstel voor een te volgen opleidingen te krijgen?
Zo ja, geef een korte beschrijving hoe dit werkt.</t>
  </si>
  <si>
    <t>Duurzaamheid en Corporate Sustainability Reporting Directive (CSRD)</t>
  </si>
  <si>
    <t>2. Technische systeemvereisten en koppelingen</t>
  </si>
  <si>
    <t>8. Vacaturebeheer</t>
  </si>
  <si>
    <t xml:space="preserve">9. Inlener/klant </t>
  </si>
  <si>
    <t>Wens nr
(nieuw nav NvI2)</t>
  </si>
  <si>
    <t>10. Verwijzer</t>
  </si>
  <si>
    <t>11. Instrumenten</t>
  </si>
  <si>
    <t xml:space="preserve">12. Leefgebieden </t>
  </si>
  <si>
    <t>13. Loopbaandossier</t>
  </si>
  <si>
    <t>14. Integratieve gedragsmodel</t>
  </si>
  <si>
    <t>15.Duurzaamheid en Corporate Sustainability Reporting Directive (CSRD)</t>
  </si>
  <si>
    <t>Een (potentiële) medewerker kan aangemeld worden voor een specifiek traject, dienstverband, interesselijst of voor een eerste kennismakingsgesprek zonder specifieke aanmelding (open inschrijving).</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</si>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</sst>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44" formatCode="_ &quot;€&quot;\ * #,##0.00_ ;_ &quot;€&quot;\ * \-#,##0.00_ ;_ &quot;€&quot;\ * &quot;-&quot;??_ ;_ @_ "/>
  </numFmts>
  <fonts count="19" x14ac:knownFonts="1">
    <font>
      <sz val="10"/>
      <name val="Arial"/>
    </font>
    <font>
      <sz val="10"/>
      <name val="Arial"/>
      <family val="2"/>
    </font>
    <font>
      <u/>
      <sz val="10"/>
      <color theme="10"/>
      <name val="Arial"/>
      <family val="2"/>
    </font>
    <font>
      <u/>
      <sz val="10"/>
      <color theme="11"/>
      <name val="Arial"/>
      <family val="2"/>
    </font>
    <font>
      <sz val="10"/>
      <name val="Arial"/>
      <family val="2"/>
    </font>
    <font>
      <b/>
      <sz val="11"/>
      <color theme="1"/>
      <name val="Calibri"/>
      <family val="2"/>
      <scheme val="minor"/>
    </font>
    <font>
      <sz val="11"/>
      <color theme="0"/>
      <name val="Calibri"/>
      <family val="2"/>
      <scheme val="minor"/>
    </font>
    <font>
      <sz val="11"/>
      <name val="Calibri"/>
      <family val="2"/>
      <scheme val="minor"/>
    </font>
    <font>
      <b/>
      <sz val="11"/>
      <color rgb="FF000000"/>
      <name val="Calibri"/>
      <family val="2"/>
      <scheme val="minor"/>
    </font>
    <font>
      <b/>
      <sz val="11"/>
      <name val="Calibri"/>
      <family val="2"/>
      <scheme val="minor"/>
    </font>
    <font>
      <sz val="11"/>
      <color rgb="FF000000"/>
      <name val="Calibri"/>
      <family val="2"/>
      <scheme val="minor"/>
    </font>
    <font>
      <b/>
      <i/>
      <sz val="11"/>
      <color rgb="FF000000"/>
      <name val="Calibri"/>
      <family val="2"/>
      <scheme val="minor"/>
    </font>
    <font>
      <b/>
      <sz val="16"/>
      <name val="Calibri"/>
      <family val="2"/>
      <scheme val="minor"/>
    </font>
    <font>
      <sz val="11"/>
      <color theme="2" tint="-0.499984740745262"/>
      <name val="Calibri"/>
      <family val="2"/>
      <scheme val="minor"/>
    </font>
    <font>
      <b/>
      <strike/>
      <sz val="11"/>
      <name val="Calibri"/>
      <family val="2"/>
      <scheme val="minor"/>
    </font>
    <font>
      <strike/>
      <sz val="11"/>
      <color rgb="FF000000"/>
      <name val="Calibri"/>
      <family val="2"/>
      <scheme val="minor"/>
    </font>
    <font>
      <b/>
      <strike/>
      <sz val="11"/>
      <color rgb="FF000000"/>
      <name val="Calibri"/>
      <family val="2"/>
      <scheme val="minor"/>
    </font>
    <font>
      <strike/>
      <sz val="11"/>
      <name val="Calibri"/>
      <family val="2"/>
      <scheme val="minor"/>
    </font>
    <font>
      <sz val="11"/>
      <name val="Calibri"/>
      <family val="2"/>
    </font>
  </fonts>
  <fills count="7">
    <fill>
      <patternFill patternType="none"/>
    </fill>
    <fill>
      <patternFill patternType="gray125"/>
    </fill>
    <fill>
      <patternFill patternType="solid">
        <fgColor rgb="FFA6A6A6"/>
        <bgColor rgb="FF000000"/>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5" tint="0.79998168889431442"/>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alignment vertical="top" wrapText="1"/>
    </xf>
    <xf numFmtId="44" fontId="4" fillId="0" borderId="0" applyFont="0" applyFill="0" applyBorder="0" applyAlignment="0" applyProtection="0"/>
    <xf numFmtId="42" fontId="4" fillId="0" borderId="0" applyFont="0" applyFill="0" applyBorder="0" applyAlignment="0" applyProtection="0"/>
  </cellStyleXfs>
  <cellXfs count="107">
    <xf numFmtId="0" fontId="0" fillId="0" borderId="0" xfId="0"/>
    <xf numFmtId="0" fontId="7" fillId="3" borderId="0" xfId="0" applyFont="1" applyFill="1" applyAlignment="1">
      <alignment horizontal="left" vertical="top" wrapText="1"/>
    </xf>
    <xf numFmtId="0" fontId="7" fillId="0" borderId="0" xfId="0" applyFont="1" applyAlignment="1">
      <alignment vertical="top"/>
    </xf>
    <xf numFmtId="0" fontId="8" fillId="4" borderId="4" xfId="0" applyFont="1" applyFill="1" applyBorder="1" applyAlignment="1">
      <alignment horizontal="center" vertical="center" wrapText="1"/>
    </xf>
    <xf numFmtId="0" fontId="8" fillId="4" borderId="4" xfId="0" applyFont="1" applyFill="1" applyBorder="1" applyAlignment="1">
      <alignment horizontal="left" vertical="top" wrapText="1"/>
    </xf>
    <xf numFmtId="0" fontId="8" fillId="4" borderId="1"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9" fillId="4" borderId="2" xfId="0" applyFont="1" applyFill="1" applyBorder="1" applyAlignment="1">
      <alignment horizontal="left" vertical="top" wrapText="1"/>
    </xf>
    <xf numFmtId="0" fontId="8" fillId="4" borderId="2" xfId="0" applyFont="1" applyFill="1" applyBorder="1" applyAlignment="1">
      <alignment horizontal="center" vertical="center" wrapText="1"/>
    </xf>
    <xf numFmtId="2" fontId="9" fillId="4" borderId="2" xfId="0" applyNumberFormat="1" applyFont="1" applyFill="1" applyBorder="1" applyAlignment="1">
      <alignment horizontal="center" vertical="center" wrapText="1"/>
    </xf>
    <xf numFmtId="2" fontId="9" fillId="4" borderId="3" xfId="0" applyNumberFormat="1" applyFont="1" applyFill="1" applyBorder="1" applyAlignment="1">
      <alignment horizontal="center" vertical="center" wrapText="1"/>
    </xf>
    <xf numFmtId="44" fontId="9" fillId="4" borderId="3" xfId="62" applyFont="1" applyFill="1" applyBorder="1" applyAlignment="1">
      <alignment horizontal="center" vertical="center" wrapText="1"/>
    </xf>
    <xf numFmtId="0" fontId="8" fillId="4" borderId="7" xfId="0" applyFont="1" applyFill="1" applyBorder="1" applyAlignment="1">
      <alignment horizontal="left" vertical="top" wrapText="1"/>
    </xf>
    <xf numFmtId="0" fontId="8" fillId="0" borderId="4" xfId="0" applyFont="1" applyBorder="1" applyAlignment="1">
      <alignment horizontal="center" vertical="center"/>
    </xf>
    <xf numFmtId="0" fontId="10" fillId="0" borderId="1" xfId="0" applyFont="1" applyBorder="1" applyAlignment="1">
      <alignment horizontal="left" vertical="top" wrapText="1"/>
    </xf>
    <xf numFmtId="2" fontId="10" fillId="0" borderId="4" xfId="0" applyNumberFormat="1" applyFont="1" applyBorder="1" applyAlignment="1">
      <alignment horizontal="center" vertical="center"/>
    </xf>
    <xf numFmtId="0" fontId="7" fillId="0" borderId="4" xfId="0" applyFont="1" applyBorder="1" applyAlignment="1">
      <alignment vertical="top" wrapText="1"/>
    </xf>
    <xf numFmtId="0" fontId="10" fillId="0" borderId="4" xfId="0" applyFont="1" applyBorder="1" applyAlignment="1">
      <alignment horizontal="left" vertical="top" wrapText="1"/>
    </xf>
    <xf numFmtId="0" fontId="8" fillId="3" borderId="4" xfId="0" applyFont="1" applyFill="1" applyBorder="1" applyAlignment="1">
      <alignment horizontal="center" vertical="center"/>
    </xf>
    <xf numFmtId="0" fontId="7" fillId="0" borderId="4" xfId="0" applyFont="1" applyBorder="1" applyAlignment="1">
      <alignment horizontal="left" vertical="top" wrapText="1"/>
    </xf>
    <xf numFmtId="0" fontId="7" fillId="3" borderId="0" xfId="0" applyFont="1" applyFill="1" applyAlignment="1">
      <alignment horizontal="left" vertical="center"/>
    </xf>
    <xf numFmtId="0" fontId="7" fillId="3" borderId="0" xfId="0" applyFont="1" applyFill="1" applyAlignment="1">
      <alignment horizontal="center" vertical="center"/>
    </xf>
    <xf numFmtId="0" fontId="7" fillId="0" borderId="0" xfId="0" applyFont="1" applyAlignment="1">
      <alignment horizontal="left" vertical="center"/>
    </xf>
    <xf numFmtId="0" fontId="5" fillId="3" borderId="0" xfId="0" applyFont="1" applyFill="1" applyAlignment="1">
      <alignment horizontal="left" vertical="center"/>
    </xf>
    <xf numFmtId="0" fontId="7" fillId="0" borderId="0" xfId="0" applyFont="1"/>
    <xf numFmtId="0" fontId="10" fillId="3" borderId="0" xfId="0" applyFont="1" applyFill="1" applyAlignment="1">
      <alignment horizontal="left" vertical="top" wrapText="1"/>
    </xf>
    <xf numFmtId="1" fontId="6" fillId="0" borderId="0" xfId="0" applyNumberFormat="1" applyFont="1" applyAlignment="1">
      <alignment horizontal="left" vertical="center"/>
    </xf>
    <xf numFmtId="0" fontId="6" fillId="0" borderId="0" xfId="0" applyFont="1" applyAlignment="1">
      <alignment horizontal="left" vertical="center"/>
    </xf>
    <xf numFmtId="0" fontId="7" fillId="3" borderId="0" xfId="61" applyFont="1" applyFill="1" applyBorder="1" applyAlignment="1" applyProtection="1">
      <alignment horizontal="center" vertical="center"/>
    </xf>
    <xf numFmtId="14" fontId="7" fillId="3" borderId="0" xfId="0" applyNumberFormat="1" applyFont="1" applyFill="1" applyAlignment="1">
      <alignment horizontal="left" vertical="top" wrapText="1"/>
    </xf>
    <xf numFmtId="0" fontId="8" fillId="2" borderId="1" xfId="0" applyFont="1" applyFill="1" applyBorder="1" applyAlignment="1">
      <alignment vertical="center"/>
    </xf>
    <xf numFmtId="0" fontId="8" fillId="2" borderId="2" xfId="0" applyFont="1" applyFill="1" applyBorder="1" applyAlignment="1">
      <alignment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8" fillId="4" borderId="8" xfId="0" applyFont="1" applyFill="1" applyBorder="1" applyAlignment="1">
      <alignment horizontal="center" vertical="center" wrapText="1"/>
    </xf>
    <xf numFmtId="0" fontId="8" fillId="0" borderId="1" xfId="0" applyFont="1" applyBorder="1" applyAlignment="1">
      <alignment horizontal="center" vertical="center"/>
    </xf>
    <xf numFmtId="0" fontId="10" fillId="0" borderId="5" xfId="0" applyFont="1" applyBorder="1" applyAlignment="1">
      <alignment vertical="center" wrapText="1"/>
    </xf>
    <xf numFmtId="0" fontId="10" fillId="0" borderId="5" xfId="0" applyFont="1" applyBorder="1" applyAlignment="1">
      <alignment vertical="top" wrapText="1"/>
    </xf>
    <xf numFmtId="0" fontId="10" fillId="3" borderId="0" xfId="0" applyFont="1" applyFill="1" applyAlignment="1">
      <alignment horizontal="left" vertical="center"/>
    </xf>
    <xf numFmtId="0" fontId="10" fillId="3" borderId="0" xfId="0" applyFont="1" applyFill="1" applyAlignment="1">
      <alignment horizontal="center" vertical="center"/>
    </xf>
    <xf numFmtId="0" fontId="7" fillId="0" borderId="9" xfId="0" applyFont="1" applyBorder="1" applyAlignment="1">
      <alignment vertical="center" wrapText="1"/>
    </xf>
    <xf numFmtId="2" fontId="10" fillId="0" borderId="4" xfId="0" applyNumberFormat="1" applyFont="1" applyBorder="1" applyAlignment="1">
      <alignment horizontal="center" vertical="center" wrapText="1"/>
    </xf>
    <xf numFmtId="0" fontId="7" fillId="0" borderId="3" xfId="0" applyFont="1" applyBorder="1" applyAlignment="1">
      <alignment vertical="center" wrapText="1"/>
    </xf>
    <xf numFmtId="0" fontId="8" fillId="0" borderId="4" xfId="0" applyFont="1" applyBorder="1" applyAlignment="1">
      <alignment horizontal="center" vertical="center" wrapText="1"/>
    </xf>
    <xf numFmtId="2" fontId="9" fillId="4" borderId="3" xfId="62" applyNumberFormat="1" applyFont="1" applyFill="1" applyBorder="1" applyAlignment="1">
      <alignment horizontal="center" vertical="center" wrapText="1"/>
    </xf>
    <xf numFmtId="0" fontId="10" fillId="0" borderId="0" xfId="0" applyFont="1" applyAlignment="1">
      <alignment horizontal="left" vertical="center"/>
    </xf>
    <xf numFmtId="0" fontId="10" fillId="0" borderId="7" xfId="0" applyFont="1" applyBorder="1" applyAlignment="1">
      <alignment horizontal="left" vertical="top" wrapText="1"/>
    </xf>
    <xf numFmtId="0" fontId="7" fillId="0" borderId="0" xfId="0" applyFont="1" applyAlignment="1">
      <alignment vertical="top" wrapText="1"/>
    </xf>
    <xf numFmtId="0" fontId="7" fillId="0" borderId="4" xfId="0" applyFont="1" applyBorder="1" applyAlignment="1">
      <alignmen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10" fillId="0" borderId="6" xfId="0" applyFont="1" applyBorder="1" applyAlignment="1">
      <alignment vertical="center" wrapText="1"/>
    </xf>
    <xf numFmtId="2" fontId="10" fillId="0" borderId="3" xfId="0" applyNumberFormat="1" applyFont="1" applyBorder="1" applyAlignment="1">
      <alignment horizontal="center" vertical="center" wrapText="1"/>
    </xf>
    <xf numFmtId="0" fontId="10" fillId="0" borderId="4" xfId="0" applyFont="1" applyBorder="1" applyAlignment="1">
      <alignment vertical="top" wrapText="1"/>
    </xf>
    <xf numFmtId="0" fontId="7" fillId="0" borderId="0" xfId="0" applyFont="1" applyAlignment="1">
      <alignment horizontal="center" vertical="center"/>
    </xf>
    <xf numFmtId="0" fontId="7" fillId="0" borderId="0" xfId="0" applyFont="1" applyAlignment="1">
      <alignment horizontal="left" vertical="top" wrapText="1"/>
    </xf>
    <xf numFmtId="0" fontId="12" fillId="3" borderId="0" xfId="0" applyFont="1" applyFill="1" applyAlignment="1">
      <alignment horizontal="left" vertical="center"/>
    </xf>
    <xf numFmtId="2" fontId="10" fillId="0" borderId="4" xfId="0" applyNumberFormat="1" applyFont="1" applyBorder="1" applyAlignment="1">
      <alignment horizontal="center" vertical="top"/>
    </xf>
    <xf numFmtId="0" fontId="7" fillId="0" borderId="0" xfId="0" applyFont="1" applyAlignment="1">
      <alignment horizontal="left" vertical="top"/>
    </xf>
    <xf numFmtId="0" fontId="10" fillId="3" borderId="4" xfId="0" applyFont="1" applyFill="1" applyBorder="1" applyAlignment="1">
      <alignment horizontal="left" vertical="top" wrapText="1"/>
    </xf>
    <xf numFmtId="2" fontId="10" fillId="0" borderId="7" xfId="0" applyNumberFormat="1" applyFont="1" applyBorder="1" applyAlignment="1">
      <alignment horizontal="center" vertical="center"/>
    </xf>
    <xf numFmtId="2" fontId="7" fillId="3" borderId="0" xfId="0" applyNumberFormat="1" applyFont="1" applyFill="1" applyAlignment="1">
      <alignment horizontal="left" vertical="center"/>
    </xf>
    <xf numFmtId="0" fontId="8" fillId="4" borderId="5" xfId="0" applyFont="1" applyFill="1" applyBorder="1" applyAlignment="1">
      <alignment horizontal="center" vertical="center" wrapText="1"/>
    </xf>
    <xf numFmtId="2" fontId="9" fillId="4" borderId="5" xfId="0" applyNumberFormat="1"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left" vertical="top" wrapText="1"/>
    </xf>
    <xf numFmtId="0" fontId="13" fillId="3" borderId="0" xfId="0" applyFont="1" applyFill="1" applyAlignment="1">
      <alignment horizontal="left" vertical="center"/>
    </xf>
    <xf numFmtId="0" fontId="10" fillId="5" borderId="4" xfId="0" applyFont="1" applyFill="1" applyBorder="1" applyAlignment="1" applyProtection="1">
      <alignment horizontal="center" vertical="center"/>
      <protection locked="0"/>
    </xf>
    <xf numFmtId="42" fontId="7" fillId="5" borderId="4" xfId="63" applyFont="1" applyFill="1" applyBorder="1" applyAlignment="1" applyProtection="1">
      <alignment horizontal="left" vertical="center"/>
      <protection locked="0"/>
    </xf>
    <xf numFmtId="0" fontId="10" fillId="5" borderId="5" xfId="0" applyFont="1" applyFill="1" applyBorder="1" applyAlignment="1" applyProtection="1">
      <alignment horizontal="center" vertical="center"/>
      <protection locked="0"/>
    </xf>
    <xf numFmtId="0" fontId="10" fillId="5" borderId="3" xfId="0" applyFont="1" applyFill="1" applyBorder="1" applyAlignment="1" applyProtection="1">
      <alignment horizontal="center" vertical="center" wrapText="1"/>
      <protection locked="0"/>
    </xf>
    <xf numFmtId="42" fontId="7" fillId="5" borderId="7" xfId="63" applyFont="1" applyFill="1" applyBorder="1" applyAlignment="1" applyProtection="1">
      <alignment horizontal="left" vertical="center"/>
      <protection locked="0"/>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wrapText="1"/>
    </xf>
    <xf numFmtId="0" fontId="8" fillId="0" borderId="7" xfId="0" applyFont="1" applyBorder="1" applyAlignment="1">
      <alignment horizontal="center" vertical="center"/>
    </xf>
    <xf numFmtId="0" fontId="8" fillId="0" borderId="6" xfId="0" applyFont="1" applyBorder="1" applyAlignment="1">
      <alignment horizontal="center" vertical="center" wrapText="1"/>
    </xf>
    <xf numFmtId="0" fontId="8" fillId="4" borderId="9" xfId="0" applyFont="1" applyFill="1" applyBorder="1" applyAlignment="1">
      <alignment horizontal="left" vertical="top" wrapText="1"/>
    </xf>
    <xf numFmtId="0" fontId="9" fillId="0" borderId="6" xfId="0" applyFont="1" applyBorder="1" applyAlignment="1">
      <alignment horizontal="center" vertical="center"/>
    </xf>
    <xf numFmtId="0" fontId="8" fillId="0" borderId="6" xfId="0" applyFont="1" applyBorder="1" applyAlignment="1">
      <alignment horizontal="center" vertical="center"/>
    </xf>
    <xf numFmtId="0" fontId="10" fillId="0" borderId="2" xfId="0" applyFont="1" applyBorder="1" applyAlignment="1">
      <alignment horizontal="left" vertical="top" wrapText="1"/>
    </xf>
    <xf numFmtId="0" fontId="14" fillId="0" borderId="4" xfId="0" applyFont="1" applyBorder="1" applyAlignment="1">
      <alignment horizontal="center" vertical="center"/>
    </xf>
    <xf numFmtId="0" fontId="15" fillId="0" borderId="5" xfId="0" applyFont="1" applyBorder="1" applyAlignment="1">
      <alignment vertical="center" wrapText="1"/>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5" fillId="0" borderId="1" xfId="0" applyFont="1" applyBorder="1" applyAlignment="1">
      <alignment horizontal="left" vertical="top" wrapText="1"/>
    </xf>
    <xf numFmtId="2" fontId="15" fillId="0" borderId="4" xfId="0" applyNumberFormat="1" applyFont="1" applyBorder="1" applyAlignment="1">
      <alignment horizontal="center" vertical="center"/>
    </xf>
    <xf numFmtId="0" fontId="7" fillId="0" borderId="4" xfId="0" applyFont="1" applyBorder="1" applyAlignment="1">
      <alignment horizontal="center" vertical="center"/>
    </xf>
    <xf numFmtId="0" fontId="16" fillId="0" borderId="4" xfId="0" applyFont="1" applyBorder="1" applyAlignment="1">
      <alignment horizontal="center" vertical="center" wrapText="1"/>
    </xf>
    <xf numFmtId="0" fontId="7" fillId="6" borderId="4" xfId="0" applyFont="1" applyFill="1" applyBorder="1" applyAlignment="1">
      <alignment horizontal="center" vertical="center"/>
    </xf>
    <xf numFmtId="0" fontId="15" fillId="0" borderId="4" xfId="0" applyFont="1" applyFill="1" applyBorder="1" applyAlignment="1" applyProtection="1">
      <alignment horizontal="center" vertical="center"/>
      <protection locked="0"/>
    </xf>
    <xf numFmtId="42" fontId="17" fillId="0" borderId="4" xfId="63" applyFont="1" applyFill="1" applyBorder="1" applyAlignment="1" applyProtection="1">
      <alignment horizontal="left" vertical="center"/>
      <protection locked="0"/>
    </xf>
    <xf numFmtId="0" fontId="18" fillId="0" borderId="0" xfId="0" applyFont="1" applyAlignment="1">
      <alignment wrapText="1"/>
    </xf>
    <xf numFmtId="0" fontId="7" fillId="0" borderId="0" xfId="0" applyFont="1" applyAlignment="1">
      <alignment horizontal="center" vertical="center" wrapText="1"/>
    </xf>
    <xf numFmtId="0" fontId="8"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42" fontId="7" fillId="5" borderId="1" xfId="63" applyFont="1" applyFill="1" applyBorder="1" applyAlignment="1" applyProtection="1">
      <alignment horizontal="left" vertical="center"/>
      <protection locked="0"/>
    </xf>
    <xf numFmtId="42" fontId="7" fillId="5" borderId="2" xfId="63" applyFont="1" applyFill="1" applyBorder="1" applyAlignment="1" applyProtection="1">
      <alignment horizontal="left" vertical="center"/>
      <protection locked="0"/>
    </xf>
    <xf numFmtId="42" fontId="7" fillId="5" borderId="3" xfId="63" applyFont="1" applyFill="1" applyBorder="1" applyAlignment="1" applyProtection="1">
      <alignment horizontal="left" vertical="center"/>
      <protection locked="0"/>
    </xf>
    <xf numFmtId="2" fontId="9" fillId="4" borderId="2" xfId="0" applyNumberFormat="1" applyFont="1" applyFill="1" applyBorder="1" applyAlignment="1">
      <alignment horizontal="center" vertical="center" wrapText="1"/>
    </xf>
    <xf numFmtId="2" fontId="9" fillId="4" borderId="3" xfId="0" applyNumberFormat="1" applyFont="1" applyFill="1" applyBorder="1" applyAlignment="1">
      <alignment horizontal="center" vertical="center" wrapText="1"/>
    </xf>
    <xf numFmtId="2" fontId="9" fillId="4" borderId="2" xfId="62" applyNumberFormat="1" applyFont="1" applyFill="1" applyBorder="1" applyAlignment="1">
      <alignment horizontal="center" vertical="center" wrapText="1"/>
    </xf>
    <xf numFmtId="2" fontId="9" fillId="4" borderId="3" xfId="62"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cellXfs>
  <cellStyles count="64">
    <cellStyle name="Gevolgde hyperlink" xfId="8" builtinId="9" hidden="1"/>
    <cellStyle name="Gevolgde hyperlink" xfId="36" builtinId="9" hidden="1"/>
    <cellStyle name="Gevolgde hyperlink" xfId="20" builtinId="9" hidden="1"/>
    <cellStyle name="Gevolgde hyperlink" xfId="24" builtinId="9" hidden="1"/>
    <cellStyle name="Gevolgde hyperlink" xfId="26" builtinId="9" hidden="1"/>
    <cellStyle name="Gevolgde hyperlink" xfId="14" builtinId="9" hidden="1"/>
    <cellStyle name="Gevolgde hyperlink" xfId="22" builtinId="9" hidden="1"/>
    <cellStyle name="Gevolgde hyperlink" xfId="4" builtinId="9" hidden="1"/>
    <cellStyle name="Gevolgde hyperlink" xfId="10" builtinId="9" hidden="1"/>
    <cellStyle name="Gevolgde hyperlink" xfId="50" builtinId="9" hidden="1"/>
    <cellStyle name="Gevolgde hyperlink" xfId="40" builtinId="9" hidden="1"/>
    <cellStyle name="Gevolgde hyperlink" xfId="48" builtinId="9" hidden="1"/>
    <cellStyle name="Gevolgde hyperlink" xfId="42" builtinId="9" hidden="1"/>
    <cellStyle name="Gevolgde hyperlink" xfId="32" builtinId="9" hidden="1"/>
    <cellStyle name="Gevolgde hyperlink" xfId="12" builtinId="9" hidden="1"/>
    <cellStyle name="Gevolgde hyperlink" xfId="44" builtinId="9" hidden="1"/>
    <cellStyle name="Gevolgde hyperlink" xfId="28" builtinId="9" hidden="1"/>
    <cellStyle name="Gevolgde hyperlink" xfId="6" builtinId="9" hidden="1"/>
    <cellStyle name="Gevolgde hyperlink" xfId="52" builtinId="9" hidden="1"/>
    <cellStyle name="Gevolgde hyperlink" xfId="56" builtinId="9" hidden="1"/>
    <cellStyle name="Gevolgde hyperlink" xfId="38" builtinId="9" hidden="1"/>
    <cellStyle name="Gevolgde hyperlink" xfId="30" builtinId="9" hidden="1"/>
    <cellStyle name="Gevolgde hyperlink" xfId="58" builtinId="9" hidden="1"/>
    <cellStyle name="Gevolgde hyperlink" xfId="16" builtinId="9" hidden="1"/>
    <cellStyle name="Gevolgde hyperlink" xfId="18" builtinId="9" hidden="1"/>
    <cellStyle name="Gevolgde hyperlink" xfId="60" builtinId="9" hidden="1"/>
    <cellStyle name="Gevolgde hyperlink" xfId="34" builtinId="9" hidden="1"/>
    <cellStyle name="Gevolgde hyperlink" xfId="2" builtinId="9" hidden="1"/>
    <cellStyle name="Gevolgde hyperlink" xfId="46" builtinId="9" hidden="1"/>
    <cellStyle name="Gevolgde hyperlink" xfId="54" builtinId="9" hidden="1"/>
    <cellStyle name="Hyperlink" xfId="7" builtinId="8" hidden="1"/>
    <cellStyle name="Hyperlink" xfId="25" builtinId="8" hidden="1"/>
    <cellStyle name="Hyperlink" xfId="49" builtinId="8" hidden="1"/>
    <cellStyle name="Hyperlink" xfId="59" builtinId="8" hidden="1"/>
    <cellStyle name="Hyperlink" xfId="53" builtinId="8" hidden="1"/>
    <cellStyle name="Hyperlink" xfId="23" builtinId="8" hidden="1"/>
    <cellStyle name="Hyperlink" xfId="1" builtinId="8" hidden="1"/>
    <cellStyle name="Hyperlink" xfId="41" builtinId="8" hidden="1"/>
    <cellStyle name="Hyperlink" xfId="43" builtinId="8" hidden="1"/>
    <cellStyle name="Hyperlink" xfId="35" builtinId="8" hidden="1"/>
    <cellStyle name="Hyperlink" xfId="15" builtinId="8" hidden="1"/>
    <cellStyle name="Hyperlink" xfId="17" builtinId="8" hidden="1"/>
    <cellStyle name="Hyperlink" xfId="27" builtinId="8" hidden="1"/>
    <cellStyle name="Hyperlink" xfId="5" builtinId="8" hidden="1"/>
    <cellStyle name="Hyperlink" xfId="21" builtinId="8" hidden="1"/>
    <cellStyle name="Hyperlink" xfId="55" builtinId="8" hidden="1"/>
    <cellStyle name="Hyperlink" xfId="13" builtinId="8" hidden="1"/>
    <cellStyle name="Hyperlink" xfId="47" builtinId="8" hidden="1"/>
    <cellStyle name="Hyperlink" xfId="57" builtinId="8" hidden="1"/>
    <cellStyle name="Hyperlink" xfId="33" builtinId="8" hidden="1"/>
    <cellStyle name="Hyperlink" xfId="3" builtinId="8" hidden="1"/>
    <cellStyle name="Hyperlink" xfId="9" builtinId="8" hidden="1"/>
    <cellStyle name="Hyperlink" xfId="37" builtinId="8" hidden="1"/>
    <cellStyle name="Hyperlink" xfId="39" builtinId="8" hidden="1"/>
    <cellStyle name="Hyperlink" xfId="51" builtinId="8" hidden="1"/>
    <cellStyle name="Hyperlink" xfId="45" builtinId="8" hidden="1"/>
    <cellStyle name="Hyperlink" xfId="11" builtinId="8" hidden="1"/>
    <cellStyle name="Hyperlink" xfId="29" builtinId="8" hidden="1"/>
    <cellStyle name="Hyperlink" xfId="19" builtinId="8" hidden="1"/>
    <cellStyle name="Hyperlink" xfId="31" builtinId="8" hidden="1"/>
    <cellStyle name="Standaard" xfId="0" builtinId="0"/>
    <cellStyle name="Standaard_Invulformulier_weging" xfId="61" xr:uid="{00000000-0005-0000-0000-00003D000000}"/>
    <cellStyle name="Valuta" xfId="62" builtinId="4"/>
    <cellStyle name="Valuta [0]" xfId="63" builtin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10</xdr:col>
      <xdr:colOff>323287</xdr:colOff>
      <xdr:row>4</xdr:row>
      <xdr:rowOff>742320</xdr:rowOff>
    </xdr:to>
    <xdr:pic>
      <xdr:nvPicPr>
        <xdr:cNvPr id="2" name="Afbeelding 1" descr="CMYK Pantar logo - Patrimonia Amsterdam">
          <a:extLst>
            <a:ext uri="{FF2B5EF4-FFF2-40B4-BE49-F238E27FC236}">
              <a16:creationId xmlns:a16="http://schemas.microsoft.com/office/drawing/2014/main" id="{4850873F-8943-4AB3-8E41-6E1AC42A2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3176" y="549088"/>
          <a:ext cx="1828687" cy="117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10</xdr:col>
      <xdr:colOff>322103</xdr:colOff>
      <xdr:row>4</xdr:row>
      <xdr:rowOff>802081</xdr:rowOff>
    </xdr:to>
    <xdr:pic>
      <xdr:nvPicPr>
        <xdr:cNvPr id="3" name="Afbeelding 2" descr="CMYK Pantar logo - Patrimonia Amsterdam">
          <a:extLst>
            <a:ext uri="{FF2B5EF4-FFF2-40B4-BE49-F238E27FC236}">
              <a16:creationId xmlns:a16="http://schemas.microsoft.com/office/drawing/2014/main" id="{AAF22605-BCB6-41A0-B3B1-BD439BD3E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3571" y="340179"/>
          <a:ext cx="1828687" cy="117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pantar.sharepoint.com/sites/LMS_CVS-Projectteam/Gedeelde%20documenten/Projectteam%20CVS%20en%20LMS/Aanbesteding%20documenten/NVI%202/Aangepaste%20documenten%20NvI2%20-%20Let%20op!%20wijzigingen%20bijhouden!/Documenten%20voor%20publicatie%20NVI%202/041012.RFP.systemen%206.1.xls?62C2910D" TargetMode="External"/><Relationship Id="rId1" Type="http://schemas.openxmlformats.org/officeDocument/2006/relationships/externalLinkPath" Target="file:///\\62C2910D\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53"/>
  <sheetViews>
    <sheetView showGridLines="0" tabSelected="1" zoomScale="85" zoomScaleNormal="85" zoomScaleSheetLayoutView="100" zoomScalePageLayoutView="70" workbookViewId="0">
      <selection activeCell="F9" sqref="F9"/>
    </sheetView>
  </sheetViews>
  <sheetFormatPr defaultColWidth="8.7109375" defaultRowHeight="15" customHeight="1" outlineLevelRow="1" x14ac:dyDescent="0.2"/>
  <cols>
    <col min="1" max="1" width="2.7109375" style="22" customWidth="1"/>
    <col min="2" max="3" width="12.7109375" style="20" customWidth="1"/>
    <col min="4" max="4" width="10.42578125" style="54" customWidth="1"/>
    <col min="5" max="5" width="71.42578125" style="55" customWidth="1"/>
    <col min="6" max="6" width="11" style="54" bestFit="1" customWidth="1"/>
    <col min="7" max="7" width="16.42578125" style="54" customWidth="1"/>
    <col min="8" max="8" width="15.5703125" style="54" customWidth="1"/>
    <col min="9" max="9" width="21.42578125" style="20" customWidth="1"/>
    <col min="10" max="10" width="22.5703125" style="20" customWidth="1"/>
    <col min="11" max="11" width="17.5703125" style="22" customWidth="1"/>
    <col min="12" max="16384" width="8.7109375" style="22"/>
  </cols>
  <sheetData>
    <row r="1" spans="2:11" ht="21" x14ac:dyDescent="0.2">
      <c r="D1" s="56"/>
      <c r="E1" s="1"/>
      <c r="F1" s="21"/>
      <c r="G1" s="21"/>
      <c r="H1" s="21"/>
    </row>
    <row r="2" spans="2:11" ht="21" x14ac:dyDescent="0.2">
      <c r="C2" s="56" t="s">
        <v>99</v>
      </c>
      <c r="E2" s="56"/>
      <c r="F2" s="1"/>
      <c r="G2" s="21"/>
      <c r="H2" s="21"/>
      <c r="I2" s="21"/>
      <c r="K2" s="20"/>
    </row>
    <row r="3" spans="2:11" x14ac:dyDescent="0.2">
      <c r="C3" s="23" t="s">
        <v>100</v>
      </c>
      <c r="E3" s="23"/>
      <c r="F3" s="1"/>
      <c r="G3" s="21"/>
      <c r="H3" s="21"/>
      <c r="I3" s="21"/>
      <c r="K3" s="20"/>
    </row>
    <row r="4" spans="2:11" x14ac:dyDescent="0.2">
      <c r="B4" s="27"/>
      <c r="C4" s="27"/>
      <c r="D4" s="20"/>
      <c r="F4" s="21"/>
      <c r="G4" s="93"/>
      <c r="H4" s="93"/>
    </row>
    <row r="5" spans="2:11" ht="90" x14ac:dyDescent="0.2">
      <c r="B5" s="26">
        <v>1000</v>
      </c>
      <c r="C5" s="26"/>
      <c r="D5" s="20"/>
      <c r="E5" s="25" t="s">
        <v>0</v>
      </c>
      <c r="F5" s="21"/>
      <c r="G5" s="21"/>
      <c r="H5" s="21"/>
    </row>
    <row r="6" spans="2:11" ht="15.75" thickBot="1" x14ac:dyDescent="0.25">
      <c r="B6" s="27">
        <f>SUM(B9:B141)</f>
        <v>416</v>
      </c>
      <c r="C6" s="27"/>
      <c r="D6" s="28"/>
      <c r="E6" s="29"/>
      <c r="F6" s="21"/>
      <c r="G6" s="21"/>
      <c r="H6" s="21"/>
    </row>
    <row r="7" spans="2:11" ht="15.75" thickBot="1" x14ac:dyDescent="0.25">
      <c r="B7" s="66"/>
      <c r="C7" s="30" t="s">
        <v>102</v>
      </c>
      <c r="D7" s="31"/>
      <c r="E7" s="31"/>
      <c r="F7" s="31"/>
      <c r="G7" s="31"/>
      <c r="H7" s="31"/>
      <c r="I7" s="32"/>
      <c r="J7" s="32"/>
      <c r="K7" s="33"/>
    </row>
    <row r="8" spans="2:11" ht="60.75" outlineLevel="1" thickBot="1" x14ac:dyDescent="0.25">
      <c r="B8" s="3" t="s">
        <v>1</v>
      </c>
      <c r="C8" s="6" t="s">
        <v>108</v>
      </c>
      <c r="D8" s="3" t="s">
        <v>169</v>
      </c>
      <c r="E8" s="77" t="s">
        <v>3</v>
      </c>
      <c r="F8" s="34" t="s">
        <v>4</v>
      </c>
      <c r="G8" s="6" t="s">
        <v>5</v>
      </c>
      <c r="H8" s="6" t="s">
        <v>6</v>
      </c>
      <c r="I8" s="6" t="s">
        <v>7</v>
      </c>
      <c r="J8" s="6" t="s">
        <v>8</v>
      </c>
      <c r="K8" s="3" t="s">
        <v>9</v>
      </c>
    </row>
    <row r="9" spans="2:11" ht="45.75" outlineLevel="1" thickBot="1" x14ac:dyDescent="0.25">
      <c r="B9" s="35">
        <v>5</v>
      </c>
      <c r="C9" s="81">
        <v>1</v>
      </c>
      <c r="D9" s="78">
        <v>1</v>
      </c>
      <c r="E9" s="36" t="s">
        <v>10</v>
      </c>
      <c r="F9" s="67"/>
      <c r="G9" s="15">
        <f t="shared" ref="G9:G19" si="0">$B$5/$B$6*B9</f>
        <v>12.019230769230768</v>
      </c>
      <c r="H9" s="15" t="str">
        <f t="shared" ref="H9" si="1">IF(F9="","",IF(F9="ja",G9,0))</f>
        <v/>
      </c>
      <c r="I9" s="68">
        <v>0</v>
      </c>
      <c r="J9" s="68"/>
      <c r="K9" s="87" t="s">
        <v>11</v>
      </c>
    </row>
    <row r="10" spans="2:11" ht="60.75" outlineLevel="1" thickBot="1" x14ac:dyDescent="0.25">
      <c r="B10" s="35">
        <v>5</v>
      </c>
      <c r="C10" s="81">
        <f>C9+1</f>
        <v>2</v>
      </c>
      <c r="D10" s="78">
        <f>D9+1</f>
        <v>2</v>
      </c>
      <c r="E10" s="37" t="s">
        <v>12</v>
      </c>
      <c r="F10" s="67"/>
      <c r="G10" s="15">
        <f t="shared" si="0"/>
        <v>12.019230769230768</v>
      </c>
      <c r="H10" s="15" t="str">
        <f t="shared" ref="H10:H11" si="2">IF(F10="","",IF(F10="ja",G10,0))</f>
        <v/>
      </c>
      <c r="I10" s="68">
        <v>0</v>
      </c>
      <c r="J10" s="68"/>
      <c r="K10" s="87">
        <v>50</v>
      </c>
    </row>
    <row r="11" spans="2:11" ht="30.75" outlineLevel="1" thickBot="1" x14ac:dyDescent="0.25">
      <c r="B11" s="35">
        <v>5</v>
      </c>
      <c r="C11" s="83">
        <f t="shared" ref="C11:C12" si="3">C10+1</f>
        <v>3</v>
      </c>
      <c r="D11" s="79">
        <f>D10+1</f>
        <v>3</v>
      </c>
      <c r="E11" s="37" t="s">
        <v>13</v>
      </c>
      <c r="F11" s="67"/>
      <c r="G11" s="15">
        <f t="shared" si="0"/>
        <v>12.019230769230768</v>
      </c>
      <c r="H11" s="15" t="str">
        <f t="shared" si="2"/>
        <v/>
      </c>
      <c r="I11" s="68">
        <v>0</v>
      </c>
      <c r="J11" s="68"/>
      <c r="K11" s="87">
        <v>50</v>
      </c>
    </row>
    <row r="12" spans="2:11" ht="45.75" outlineLevel="1" thickBot="1" x14ac:dyDescent="0.25">
      <c r="B12" s="35">
        <v>5</v>
      </c>
      <c r="C12" s="83">
        <f t="shared" si="3"/>
        <v>4</v>
      </c>
      <c r="D12" s="79">
        <f t="shared" ref="D12" si="4">D11+1</f>
        <v>4</v>
      </c>
      <c r="E12" s="37" t="s">
        <v>14</v>
      </c>
      <c r="F12" s="67"/>
      <c r="G12" s="15">
        <f t="shared" si="0"/>
        <v>12.019230769230768</v>
      </c>
      <c r="H12" s="15" t="str">
        <f t="shared" ref="H12:H18" si="5">IF(F12="","",IF(F12="ja",G12,0))</f>
        <v/>
      </c>
      <c r="I12" s="68">
        <v>0</v>
      </c>
      <c r="J12" s="68"/>
      <c r="K12" s="87">
        <v>50</v>
      </c>
    </row>
    <row r="13" spans="2:11" ht="30.75" outlineLevel="1" thickBot="1" x14ac:dyDescent="0.25">
      <c r="B13" s="35">
        <v>9</v>
      </c>
      <c r="C13" s="83">
        <f>C12+1</f>
        <v>5</v>
      </c>
      <c r="D13" s="79">
        <f t="shared" ref="D13:D19" si="6">D12+1</f>
        <v>5</v>
      </c>
      <c r="E13" s="37" t="s">
        <v>15</v>
      </c>
      <c r="F13" s="67"/>
      <c r="G13" s="15">
        <f t="shared" si="0"/>
        <v>21.634615384615383</v>
      </c>
      <c r="H13" s="15" t="str">
        <f t="shared" si="5"/>
        <v/>
      </c>
      <c r="I13" s="68">
        <v>0</v>
      </c>
      <c r="J13" s="68"/>
      <c r="K13" s="87">
        <v>50</v>
      </c>
    </row>
    <row r="14" spans="2:11" ht="45.75" outlineLevel="1" thickBot="1" x14ac:dyDescent="0.25">
      <c r="B14" s="35">
        <v>5</v>
      </c>
      <c r="C14" s="83">
        <f t="shared" ref="C14:C19" si="7">C13+1</f>
        <v>6</v>
      </c>
      <c r="D14" s="79">
        <f t="shared" si="6"/>
        <v>6</v>
      </c>
      <c r="E14" s="37" t="s">
        <v>16</v>
      </c>
      <c r="F14" s="67"/>
      <c r="G14" s="15">
        <f t="shared" si="0"/>
        <v>12.019230769230768</v>
      </c>
      <c r="H14" s="15" t="str">
        <f t="shared" si="5"/>
        <v/>
      </c>
      <c r="I14" s="68">
        <v>0</v>
      </c>
      <c r="J14" s="68"/>
      <c r="K14" s="87">
        <v>50</v>
      </c>
    </row>
    <row r="15" spans="2:11" ht="30.75" outlineLevel="1" thickBot="1" x14ac:dyDescent="0.25">
      <c r="B15" s="35">
        <v>1</v>
      </c>
      <c r="C15" s="83">
        <f t="shared" si="7"/>
        <v>7</v>
      </c>
      <c r="D15" s="79">
        <f t="shared" si="6"/>
        <v>7</v>
      </c>
      <c r="E15" s="37" t="s">
        <v>17</v>
      </c>
      <c r="F15" s="67"/>
      <c r="G15" s="15">
        <f t="shared" si="0"/>
        <v>2.4038461538461537</v>
      </c>
      <c r="H15" s="15" t="str">
        <f t="shared" si="5"/>
        <v/>
      </c>
      <c r="I15" s="68">
        <v>0</v>
      </c>
      <c r="J15" s="68"/>
      <c r="K15" s="87">
        <v>50</v>
      </c>
    </row>
    <row r="16" spans="2:11" ht="30.75" outlineLevel="1" thickBot="1" x14ac:dyDescent="0.25">
      <c r="B16" s="35">
        <v>5</v>
      </c>
      <c r="C16" s="83">
        <f t="shared" si="7"/>
        <v>8</v>
      </c>
      <c r="D16" s="79">
        <f t="shared" si="6"/>
        <v>8</v>
      </c>
      <c r="E16" s="37" t="s">
        <v>18</v>
      </c>
      <c r="F16" s="67"/>
      <c r="G16" s="15">
        <f t="shared" si="0"/>
        <v>12.019230769230768</v>
      </c>
      <c r="H16" s="15" t="str">
        <f t="shared" si="5"/>
        <v/>
      </c>
      <c r="I16" s="68">
        <v>0</v>
      </c>
      <c r="J16" s="68"/>
      <c r="K16" s="87">
        <v>50</v>
      </c>
    </row>
    <row r="17" spans="2:11" ht="45.75" outlineLevel="1" thickBot="1" x14ac:dyDescent="0.25">
      <c r="B17" s="35">
        <v>5</v>
      </c>
      <c r="C17" s="83">
        <f t="shared" si="7"/>
        <v>9</v>
      </c>
      <c r="D17" s="79">
        <f t="shared" si="6"/>
        <v>9</v>
      </c>
      <c r="E17" s="37" t="s">
        <v>19</v>
      </c>
      <c r="F17" s="67"/>
      <c r="G17" s="15">
        <f t="shared" si="0"/>
        <v>12.019230769230768</v>
      </c>
      <c r="H17" s="15" t="str">
        <f t="shared" si="5"/>
        <v/>
      </c>
      <c r="I17" s="68">
        <v>0</v>
      </c>
      <c r="J17" s="68"/>
      <c r="K17" s="87">
        <v>50</v>
      </c>
    </row>
    <row r="18" spans="2:11" ht="30.75" outlineLevel="1" thickBot="1" x14ac:dyDescent="0.25">
      <c r="B18" s="35">
        <v>9</v>
      </c>
      <c r="C18" s="83">
        <f t="shared" si="7"/>
        <v>10</v>
      </c>
      <c r="D18" s="79">
        <f t="shared" si="6"/>
        <v>10</v>
      </c>
      <c r="E18" s="37" t="s">
        <v>20</v>
      </c>
      <c r="F18" s="67"/>
      <c r="G18" s="15">
        <f t="shared" si="0"/>
        <v>21.634615384615383</v>
      </c>
      <c r="H18" s="15" t="str">
        <f t="shared" si="5"/>
        <v/>
      </c>
      <c r="I18" s="68">
        <v>0</v>
      </c>
      <c r="J18" s="68"/>
      <c r="K18" s="87">
        <v>50</v>
      </c>
    </row>
    <row r="19" spans="2:11" ht="30.75" outlineLevel="1" thickBot="1" x14ac:dyDescent="0.25">
      <c r="B19" s="35">
        <v>9</v>
      </c>
      <c r="C19" s="83">
        <f t="shared" si="7"/>
        <v>11</v>
      </c>
      <c r="D19" s="79">
        <f t="shared" si="6"/>
        <v>11</v>
      </c>
      <c r="E19" s="37" t="s">
        <v>21</v>
      </c>
      <c r="F19" s="67"/>
      <c r="G19" s="15">
        <f t="shared" si="0"/>
        <v>21.634615384615383</v>
      </c>
      <c r="H19" s="15" t="str">
        <f t="shared" ref="H19" si="8">IF(F19="","",IF(F19="ja",G19,0))</f>
        <v/>
      </c>
      <c r="I19" s="68">
        <v>0</v>
      </c>
      <c r="J19" s="68"/>
      <c r="K19" s="87">
        <v>50</v>
      </c>
    </row>
    <row r="20" spans="2:11" ht="15.75" thickBot="1" x14ac:dyDescent="0.25">
      <c r="B20" s="38"/>
      <c r="C20" s="5"/>
      <c r="D20" s="8"/>
      <c r="E20" s="7" t="s">
        <v>22</v>
      </c>
      <c r="F20" s="8"/>
      <c r="G20" s="9">
        <f>SUM(G9:G19)</f>
        <v>151.44230769230771</v>
      </c>
      <c r="H20" s="10">
        <f>SUM(H9:H19)</f>
        <v>0</v>
      </c>
      <c r="I20" s="11">
        <f>SUM(I9:I19)</f>
        <v>0</v>
      </c>
      <c r="J20" s="11"/>
    </row>
    <row r="21" spans="2:11" ht="15.75" thickBot="1" x14ac:dyDescent="0.25">
      <c r="B21" s="38"/>
      <c r="C21" s="38"/>
      <c r="D21" s="39"/>
      <c r="E21" s="25"/>
      <c r="F21" s="39"/>
      <c r="G21" s="39"/>
      <c r="H21" s="39"/>
    </row>
    <row r="22" spans="2:11" ht="15.75" thickBot="1" x14ac:dyDescent="0.25">
      <c r="B22" s="38"/>
      <c r="C22" s="30" t="s">
        <v>166</v>
      </c>
      <c r="D22" s="31"/>
      <c r="E22" s="31"/>
      <c r="F22" s="31"/>
      <c r="G22" s="31"/>
      <c r="H22" s="31"/>
      <c r="I22" s="32"/>
      <c r="J22" s="32"/>
      <c r="K22" s="33"/>
    </row>
    <row r="23" spans="2:11" ht="60.75" outlineLevel="1" thickBot="1" x14ac:dyDescent="0.25">
      <c r="B23" s="3" t="s">
        <v>1</v>
      </c>
      <c r="C23" s="3" t="s">
        <v>108</v>
      </c>
      <c r="D23" s="3" t="s">
        <v>169</v>
      </c>
      <c r="E23" s="4" t="s">
        <v>3</v>
      </c>
      <c r="F23" s="5" t="s">
        <v>4</v>
      </c>
      <c r="G23" s="3" t="s">
        <v>5</v>
      </c>
      <c r="H23" s="3" t="s">
        <v>6</v>
      </c>
      <c r="I23" s="6" t="s">
        <v>7</v>
      </c>
      <c r="J23" s="6" t="s">
        <v>8</v>
      </c>
      <c r="K23" s="3" t="s">
        <v>9</v>
      </c>
    </row>
    <row r="24" spans="2:11" ht="39" customHeight="1" outlineLevel="1" thickBot="1" x14ac:dyDescent="0.25">
      <c r="B24" s="13">
        <v>5</v>
      </c>
      <c r="C24" s="83">
        <f>C19+1</f>
        <v>12</v>
      </c>
      <c r="D24" s="72">
        <f>D19+1</f>
        <v>12</v>
      </c>
      <c r="E24" s="40" t="s">
        <v>23</v>
      </c>
      <c r="F24" s="67"/>
      <c r="G24" s="15">
        <f t="shared" ref="G24:G31" si="9">$B$5/$B$6*B24</f>
        <v>12.019230769230768</v>
      </c>
      <c r="H24" s="41" t="str">
        <f t="shared" ref="H24:H31" si="10">IF(F24="","",IF(F24="ja",G24,0))</f>
        <v/>
      </c>
      <c r="I24" s="68">
        <v>0</v>
      </c>
      <c r="J24" s="68"/>
      <c r="K24" s="87">
        <v>50</v>
      </c>
    </row>
    <row r="25" spans="2:11" ht="50.1" customHeight="1" outlineLevel="1" thickBot="1" x14ac:dyDescent="0.25">
      <c r="B25" s="13">
        <v>5</v>
      </c>
      <c r="C25" s="83">
        <f>C24+1</f>
        <v>13</v>
      </c>
      <c r="D25" s="72">
        <f>D24+1</f>
        <v>13</v>
      </c>
      <c r="E25" s="40" t="s">
        <v>24</v>
      </c>
      <c r="F25" s="67"/>
      <c r="G25" s="15">
        <f t="shared" si="9"/>
        <v>12.019230769230768</v>
      </c>
      <c r="H25" s="41" t="str">
        <f t="shared" si="10"/>
        <v/>
      </c>
      <c r="I25" s="68">
        <v>0</v>
      </c>
      <c r="J25" s="68"/>
      <c r="K25" s="87">
        <v>50</v>
      </c>
    </row>
    <row r="26" spans="2:11" ht="39" customHeight="1" outlineLevel="1" thickBot="1" x14ac:dyDescent="0.25">
      <c r="B26" s="13">
        <v>5</v>
      </c>
      <c r="C26" s="83">
        <f>C25+1</f>
        <v>14</v>
      </c>
      <c r="D26" s="72">
        <f t="shared" ref="D26:D31" si="11">D25+1</f>
        <v>14</v>
      </c>
      <c r="E26" s="40" t="s">
        <v>25</v>
      </c>
      <c r="F26" s="67"/>
      <c r="G26" s="15">
        <f t="shared" si="9"/>
        <v>12.019230769230768</v>
      </c>
      <c r="H26" s="41" t="str">
        <f t="shared" si="10"/>
        <v/>
      </c>
      <c r="I26" s="68">
        <v>0</v>
      </c>
      <c r="J26" s="68"/>
      <c r="K26" s="87">
        <v>50</v>
      </c>
    </row>
    <row r="27" spans="2:11" ht="75.75" outlineLevel="1" thickBot="1" x14ac:dyDescent="0.25">
      <c r="B27" s="13">
        <v>9</v>
      </c>
      <c r="C27" s="83">
        <f t="shared" ref="C27:C31" si="12">C26+1</f>
        <v>15</v>
      </c>
      <c r="D27" s="72">
        <f t="shared" si="11"/>
        <v>15</v>
      </c>
      <c r="E27" s="42" t="s">
        <v>26</v>
      </c>
      <c r="F27" s="67"/>
      <c r="G27" s="15">
        <f t="shared" si="9"/>
        <v>21.634615384615383</v>
      </c>
      <c r="H27" s="41" t="str">
        <f t="shared" si="10"/>
        <v/>
      </c>
      <c r="I27" s="68">
        <v>0</v>
      </c>
      <c r="J27" s="68"/>
      <c r="K27" s="87">
        <v>50</v>
      </c>
    </row>
    <row r="28" spans="2:11" ht="75.75" outlineLevel="1" thickBot="1" x14ac:dyDescent="0.25">
      <c r="B28" s="13">
        <v>1</v>
      </c>
      <c r="C28" s="83">
        <f t="shared" si="12"/>
        <v>16</v>
      </c>
      <c r="D28" s="72">
        <f t="shared" si="11"/>
        <v>16</v>
      </c>
      <c r="E28" s="42" t="s">
        <v>27</v>
      </c>
      <c r="F28" s="67"/>
      <c r="G28" s="15">
        <f t="shared" si="9"/>
        <v>2.4038461538461537</v>
      </c>
      <c r="H28" s="41" t="str">
        <f t="shared" si="10"/>
        <v/>
      </c>
      <c r="I28" s="68">
        <v>0</v>
      </c>
      <c r="J28" s="68"/>
      <c r="K28" s="87">
        <v>50</v>
      </c>
    </row>
    <row r="29" spans="2:11" ht="75" customHeight="1" outlineLevel="1" thickBot="1" x14ac:dyDescent="0.25">
      <c r="B29" s="13">
        <v>5</v>
      </c>
      <c r="C29" s="83">
        <f t="shared" si="12"/>
        <v>17</v>
      </c>
      <c r="D29" s="72">
        <f t="shared" si="11"/>
        <v>17</v>
      </c>
      <c r="E29" s="40" t="s">
        <v>28</v>
      </c>
      <c r="F29" s="67"/>
      <c r="G29" s="15">
        <f t="shared" si="9"/>
        <v>12.019230769230768</v>
      </c>
      <c r="H29" s="41" t="str">
        <f t="shared" si="10"/>
        <v/>
      </c>
      <c r="I29" s="68">
        <v>0</v>
      </c>
      <c r="J29" s="68"/>
      <c r="K29" s="87">
        <v>50</v>
      </c>
    </row>
    <row r="30" spans="2:11" ht="30.75" outlineLevel="1" thickBot="1" x14ac:dyDescent="0.25">
      <c r="B30" s="13">
        <v>5</v>
      </c>
      <c r="C30" s="83">
        <f t="shared" si="12"/>
        <v>18</v>
      </c>
      <c r="D30" s="72">
        <f t="shared" si="11"/>
        <v>18</v>
      </c>
      <c r="E30" s="40" t="s">
        <v>29</v>
      </c>
      <c r="F30" s="67"/>
      <c r="G30" s="15">
        <f t="shared" si="9"/>
        <v>12.019230769230768</v>
      </c>
      <c r="H30" s="41" t="str">
        <f t="shared" si="10"/>
        <v/>
      </c>
      <c r="I30" s="68">
        <v>0</v>
      </c>
      <c r="J30" s="68"/>
      <c r="K30" s="87">
        <v>50</v>
      </c>
    </row>
    <row r="31" spans="2:11" ht="30.75" outlineLevel="1" thickBot="1" x14ac:dyDescent="0.25">
      <c r="B31" s="13">
        <v>1</v>
      </c>
      <c r="C31" s="83">
        <f t="shared" si="12"/>
        <v>19</v>
      </c>
      <c r="D31" s="72">
        <f t="shared" si="11"/>
        <v>19</v>
      </c>
      <c r="E31" s="40" t="s">
        <v>30</v>
      </c>
      <c r="F31" s="67"/>
      <c r="G31" s="15">
        <f t="shared" si="9"/>
        <v>2.4038461538461537</v>
      </c>
      <c r="H31" s="41" t="str">
        <f t="shared" si="10"/>
        <v/>
      </c>
      <c r="I31" s="68">
        <v>0</v>
      </c>
      <c r="J31" s="68"/>
      <c r="K31" s="87">
        <v>50</v>
      </c>
    </row>
    <row r="32" spans="2:11" ht="15.75" thickBot="1" x14ac:dyDescent="0.25">
      <c r="B32" s="38"/>
      <c r="C32" s="5"/>
      <c r="D32" s="8"/>
      <c r="E32" s="7" t="s">
        <v>22</v>
      </c>
      <c r="F32" s="8"/>
      <c r="G32" s="9">
        <f>SUM(G24:G31)</f>
        <v>86.538461538461547</v>
      </c>
      <c r="H32" s="10">
        <f>SUM(H24:H31)</f>
        <v>0</v>
      </c>
      <c r="I32" s="11">
        <f>SUM(I24:I31)</f>
        <v>0</v>
      </c>
      <c r="J32" s="11"/>
    </row>
    <row r="33" spans="2:11" ht="15.75" thickBot="1" x14ac:dyDescent="0.25">
      <c r="B33" s="38"/>
      <c r="C33" s="38"/>
      <c r="D33" s="39"/>
      <c r="E33" s="25" t="s">
        <v>31</v>
      </c>
      <c r="F33" s="39"/>
      <c r="G33" s="39"/>
      <c r="H33" s="39"/>
    </row>
    <row r="34" spans="2:11" ht="15.75" thickBot="1" x14ac:dyDescent="0.25">
      <c r="C34" s="30" t="s">
        <v>113</v>
      </c>
      <c r="D34" s="31"/>
      <c r="E34" s="31"/>
      <c r="F34" s="31"/>
      <c r="G34" s="31"/>
      <c r="H34" s="31"/>
      <c r="I34" s="32"/>
      <c r="J34" s="32"/>
      <c r="K34" s="33"/>
    </row>
    <row r="35" spans="2:11" ht="60.75" outlineLevel="1" thickBot="1" x14ac:dyDescent="0.25">
      <c r="B35" s="3" t="s">
        <v>1</v>
      </c>
      <c r="C35" s="3" t="s">
        <v>108</v>
      </c>
      <c r="D35" s="3" t="s">
        <v>169</v>
      </c>
      <c r="E35" s="4" t="s">
        <v>3</v>
      </c>
      <c r="F35" s="5" t="s">
        <v>4</v>
      </c>
      <c r="G35" s="3" t="s">
        <v>5</v>
      </c>
      <c r="H35" s="3" t="s">
        <v>6</v>
      </c>
      <c r="I35" s="6" t="s">
        <v>7</v>
      </c>
      <c r="J35" s="6" t="s">
        <v>8</v>
      </c>
      <c r="K35" s="3" t="s">
        <v>9</v>
      </c>
    </row>
    <row r="36" spans="2:11" ht="60.75" outlineLevel="1" thickBot="1" x14ac:dyDescent="0.25">
      <c r="B36" s="43">
        <v>1</v>
      </c>
      <c r="C36" s="88">
        <f>C31+1</f>
        <v>20</v>
      </c>
      <c r="D36" s="74">
        <f>D31+1</f>
        <v>20</v>
      </c>
      <c r="E36" s="40" t="s">
        <v>32</v>
      </c>
      <c r="F36" s="69"/>
      <c r="G36" s="15">
        <f>$B$5/$B$6*B36</f>
        <v>2.4038461538461537</v>
      </c>
      <c r="H36" s="41" t="str">
        <f t="shared" ref="H36:H39" si="13">IF(F36="","",IF(F36="ja",G36,0))</f>
        <v/>
      </c>
      <c r="I36" s="68">
        <v>0</v>
      </c>
      <c r="J36" s="68"/>
      <c r="K36" s="87">
        <v>50</v>
      </c>
    </row>
    <row r="37" spans="2:11" ht="60.75" outlineLevel="1" thickBot="1" x14ac:dyDescent="0.25">
      <c r="B37" s="43">
        <v>1</v>
      </c>
      <c r="C37" s="88">
        <f>C36+1</f>
        <v>21</v>
      </c>
      <c r="D37" s="74">
        <f>D36+1</f>
        <v>21</v>
      </c>
      <c r="E37" s="40" t="s">
        <v>33</v>
      </c>
      <c r="F37" s="69"/>
      <c r="G37" s="15">
        <f>$B$5/$B$6*B37</f>
        <v>2.4038461538461537</v>
      </c>
      <c r="H37" s="41" t="str">
        <f t="shared" si="13"/>
        <v/>
      </c>
      <c r="I37" s="68">
        <v>0</v>
      </c>
      <c r="J37" s="68"/>
      <c r="K37" s="87">
        <v>50</v>
      </c>
    </row>
    <row r="38" spans="2:11" ht="45.75" outlineLevel="1" thickBot="1" x14ac:dyDescent="0.25">
      <c r="B38" s="43">
        <v>1</v>
      </c>
      <c r="C38" s="88">
        <f>C37+1</f>
        <v>22</v>
      </c>
      <c r="D38" s="74">
        <f t="shared" ref="D38:D39" si="14">D37+1</f>
        <v>22</v>
      </c>
      <c r="E38" s="40" t="s">
        <v>34</v>
      </c>
      <c r="F38" s="69"/>
      <c r="G38" s="15">
        <f>$B$5/$B$6*B38</f>
        <v>2.4038461538461537</v>
      </c>
      <c r="H38" s="41" t="str">
        <f t="shared" si="13"/>
        <v/>
      </c>
      <c r="I38" s="68">
        <v>0</v>
      </c>
      <c r="J38" s="68"/>
      <c r="K38" s="87">
        <v>50</v>
      </c>
    </row>
    <row r="39" spans="2:11" ht="45.75" outlineLevel="1" thickBot="1" x14ac:dyDescent="0.25">
      <c r="B39" s="43">
        <v>1</v>
      </c>
      <c r="C39" s="88">
        <f>C38+1</f>
        <v>23</v>
      </c>
      <c r="D39" s="74">
        <f t="shared" si="14"/>
        <v>23</v>
      </c>
      <c r="E39" s="40" t="s">
        <v>35</v>
      </c>
      <c r="F39" s="69"/>
      <c r="G39" s="15">
        <f>$B$5/$B$6*B39</f>
        <v>2.4038461538461537</v>
      </c>
      <c r="H39" s="41" t="str">
        <f t="shared" si="13"/>
        <v/>
      </c>
      <c r="I39" s="68">
        <v>0</v>
      </c>
      <c r="J39" s="68"/>
      <c r="K39" s="87">
        <v>50</v>
      </c>
    </row>
    <row r="40" spans="2:11" ht="15.75" thickBot="1" x14ac:dyDescent="0.25">
      <c r="C40" s="5"/>
      <c r="D40" s="8"/>
      <c r="E40" s="7" t="s">
        <v>22</v>
      </c>
      <c r="F40" s="8"/>
      <c r="G40" s="9">
        <f>SUM(G36:G39)</f>
        <v>9.615384615384615</v>
      </c>
      <c r="H40" s="44">
        <f>SUM(H36:H39)</f>
        <v>0</v>
      </c>
      <c r="I40" s="11">
        <f>SUM(I36:I39)</f>
        <v>0</v>
      </c>
      <c r="J40" s="11"/>
    </row>
    <row r="41" spans="2:11" ht="15.75" thickBot="1" x14ac:dyDescent="0.25">
      <c r="B41" s="38"/>
      <c r="C41" s="38"/>
      <c r="D41" s="39"/>
      <c r="E41" s="25" t="s">
        <v>31</v>
      </c>
      <c r="F41" s="39"/>
      <c r="G41" s="39"/>
      <c r="H41" s="39"/>
    </row>
    <row r="42" spans="2:11" ht="15.75" thickBot="1" x14ac:dyDescent="0.25">
      <c r="B42" s="45"/>
      <c r="C42" s="30" t="s">
        <v>115</v>
      </c>
      <c r="D42" s="31"/>
      <c r="E42" s="31"/>
      <c r="F42" s="31"/>
      <c r="G42" s="31"/>
      <c r="H42" s="31"/>
      <c r="I42" s="32"/>
      <c r="J42" s="32"/>
      <c r="K42" s="33"/>
    </row>
    <row r="43" spans="2:11" ht="60.75" outlineLevel="1" thickBot="1" x14ac:dyDescent="0.25">
      <c r="B43" s="3" t="s">
        <v>1</v>
      </c>
      <c r="C43" s="3" t="s">
        <v>108</v>
      </c>
      <c r="D43" s="3" t="s">
        <v>169</v>
      </c>
      <c r="E43" s="4" t="s">
        <v>3</v>
      </c>
      <c r="F43" s="5" t="s">
        <v>4</v>
      </c>
      <c r="G43" s="3" t="s">
        <v>5</v>
      </c>
      <c r="H43" s="3" t="s">
        <v>6</v>
      </c>
      <c r="I43" s="6" t="s">
        <v>7</v>
      </c>
      <c r="J43" s="6" t="s">
        <v>8</v>
      </c>
      <c r="K43" s="3" t="s">
        <v>9</v>
      </c>
    </row>
    <row r="44" spans="2:11" ht="45.75" outlineLevel="1" thickBot="1" x14ac:dyDescent="0.25">
      <c r="B44" s="13">
        <v>1</v>
      </c>
      <c r="C44" s="88">
        <f>C39+1</f>
        <v>24</v>
      </c>
      <c r="D44" s="13">
        <f>D39+1</f>
        <v>24</v>
      </c>
      <c r="E44" s="17" t="s">
        <v>36</v>
      </c>
      <c r="F44" s="69"/>
      <c r="G44" s="15">
        <f>$B$5/$B$6*B44</f>
        <v>2.4038461538461537</v>
      </c>
      <c r="H44" s="15" t="str">
        <f t="shared" ref="H44:H47" si="15">IF(F44="","",IF(F44="ja",G44,0))</f>
        <v/>
      </c>
      <c r="I44" s="68">
        <v>0</v>
      </c>
      <c r="J44" s="68"/>
      <c r="K44" s="87">
        <v>50</v>
      </c>
    </row>
    <row r="45" spans="2:11" ht="15.75" outlineLevel="1" thickBot="1" x14ac:dyDescent="0.25">
      <c r="B45" s="13">
        <v>5</v>
      </c>
      <c r="C45" s="88">
        <f>C44+1</f>
        <v>25</v>
      </c>
      <c r="D45" s="13">
        <f>D44+1</f>
        <v>25</v>
      </c>
      <c r="E45" s="17" t="s">
        <v>37</v>
      </c>
      <c r="F45" s="69"/>
      <c r="G45" s="15">
        <f>$B$5/$B$6*B45</f>
        <v>12.019230769230768</v>
      </c>
      <c r="H45" s="15" t="str">
        <f t="shared" si="15"/>
        <v/>
      </c>
      <c r="I45" s="68">
        <v>0</v>
      </c>
      <c r="J45" s="68"/>
      <c r="K45" s="87">
        <v>50</v>
      </c>
    </row>
    <row r="46" spans="2:11" ht="45.75" outlineLevel="1" thickBot="1" x14ac:dyDescent="0.25">
      <c r="B46" s="13">
        <v>1</v>
      </c>
      <c r="C46" s="88">
        <f t="shared" ref="C46:C47" si="16">C45+1</f>
        <v>26</v>
      </c>
      <c r="D46" s="13">
        <f t="shared" ref="D46:D47" si="17">D45+1</f>
        <v>26</v>
      </c>
      <c r="E46" s="17" t="s">
        <v>38</v>
      </c>
      <c r="F46" s="69"/>
      <c r="G46" s="15">
        <f>$B$5/$B$6*B46</f>
        <v>2.4038461538461537</v>
      </c>
      <c r="H46" s="41" t="str">
        <f t="shared" si="15"/>
        <v/>
      </c>
      <c r="I46" s="68">
        <v>0</v>
      </c>
      <c r="J46" s="68"/>
      <c r="K46" s="87">
        <v>50</v>
      </c>
    </row>
    <row r="47" spans="2:11" ht="30.75" outlineLevel="1" thickBot="1" x14ac:dyDescent="0.25">
      <c r="B47" s="13">
        <v>9</v>
      </c>
      <c r="C47" s="88">
        <f t="shared" si="16"/>
        <v>27</v>
      </c>
      <c r="D47" s="13">
        <f t="shared" si="17"/>
        <v>27</v>
      </c>
      <c r="E47" s="17" t="s">
        <v>39</v>
      </c>
      <c r="F47" s="69"/>
      <c r="G47" s="15">
        <f>$B$5/$B$6*B47</f>
        <v>21.634615384615383</v>
      </c>
      <c r="H47" s="41" t="str">
        <f t="shared" si="15"/>
        <v/>
      </c>
      <c r="I47" s="68">
        <v>0</v>
      </c>
      <c r="J47" s="68"/>
      <c r="K47" s="87">
        <v>50</v>
      </c>
    </row>
    <row r="48" spans="2:11" ht="15.75" thickBot="1" x14ac:dyDescent="0.25">
      <c r="B48" s="38"/>
      <c r="C48" s="5"/>
      <c r="D48" s="8"/>
      <c r="E48" s="7" t="s">
        <v>22</v>
      </c>
      <c r="F48" s="8"/>
      <c r="G48" s="9">
        <f>SUM(G44:G47)</f>
        <v>38.46153846153846</v>
      </c>
      <c r="H48" s="10">
        <f>SUM(H44:H47)</f>
        <v>0</v>
      </c>
      <c r="I48" s="11">
        <f>SUM(I44:I47)</f>
        <v>0</v>
      </c>
      <c r="J48" s="11"/>
    </row>
    <row r="49" spans="2:11" ht="15.75" thickBot="1" x14ac:dyDescent="0.25">
      <c r="B49" s="38"/>
      <c r="C49" s="38"/>
      <c r="D49" s="39"/>
      <c r="E49" s="25"/>
      <c r="F49" s="39"/>
      <c r="G49" s="39"/>
      <c r="H49" s="39"/>
    </row>
    <row r="50" spans="2:11" ht="15.75" thickBot="1" x14ac:dyDescent="0.25">
      <c r="C50" s="30" t="s">
        <v>117</v>
      </c>
      <c r="D50" s="31"/>
      <c r="E50" s="31"/>
      <c r="F50" s="31"/>
      <c r="G50" s="31"/>
      <c r="H50" s="31"/>
      <c r="I50" s="32"/>
      <c r="J50" s="32"/>
      <c r="K50" s="33"/>
    </row>
    <row r="51" spans="2:11" ht="60.75" outlineLevel="1" thickBot="1" x14ac:dyDescent="0.25">
      <c r="B51" s="3" t="s">
        <v>1</v>
      </c>
      <c r="C51" s="3" t="s">
        <v>108</v>
      </c>
      <c r="D51" s="3" t="s">
        <v>169</v>
      </c>
      <c r="E51" s="12" t="s">
        <v>3</v>
      </c>
      <c r="F51" s="5" t="s">
        <v>4</v>
      </c>
      <c r="G51" s="3" t="s">
        <v>5</v>
      </c>
      <c r="H51" s="3" t="s">
        <v>6</v>
      </c>
      <c r="I51" s="6" t="s">
        <v>7</v>
      </c>
      <c r="J51" s="6" t="s">
        <v>8</v>
      </c>
      <c r="K51" s="3" t="s">
        <v>9</v>
      </c>
    </row>
    <row r="52" spans="2:11" ht="105.75" outlineLevel="1" thickBot="1" x14ac:dyDescent="0.25">
      <c r="B52" s="13">
        <v>9</v>
      </c>
      <c r="C52" s="88">
        <f>C47+1</f>
        <v>28</v>
      </c>
      <c r="D52" s="35">
        <f>D47+1</f>
        <v>28</v>
      </c>
      <c r="E52" s="14" t="s">
        <v>40</v>
      </c>
      <c r="F52" s="67"/>
      <c r="G52" s="15">
        <f t="shared" ref="G52:G59" si="18">$B$5/$B$6*B52</f>
        <v>21.634615384615383</v>
      </c>
      <c r="H52" s="15" t="str">
        <f>IF(F52="","",IF(F52="ja",G52,0))</f>
        <v/>
      </c>
      <c r="I52" s="68">
        <v>0</v>
      </c>
      <c r="J52" s="68"/>
      <c r="K52" s="87">
        <v>50</v>
      </c>
    </row>
    <row r="53" spans="2:11" ht="60.75" outlineLevel="1" thickBot="1" x14ac:dyDescent="0.25">
      <c r="B53" s="13">
        <v>9</v>
      </c>
      <c r="C53" s="88">
        <f>C52+1</f>
        <v>29</v>
      </c>
      <c r="D53" s="13">
        <f>D52+1</f>
        <v>29</v>
      </c>
      <c r="E53" s="16" t="s">
        <v>41</v>
      </c>
      <c r="F53" s="67"/>
      <c r="G53" s="15">
        <f t="shared" si="18"/>
        <v>21.634615384615383</v>
      </c>
      <c r="H53" s="15" t="str">
        <f t="shared" ref="H53:H59" si="19">IF(F53="","",IF(F53="ja",G53,0))</f>
        <v/>
      </c>
      <c r="I53" s="68">
        <v>0</v>
      </c>
      <c r="J53" s="68"/>
      <c r="K53" s="87">
        <v>50</v>
      </c>
    </row>
    <row r="54" spans="2:11" ht="60.75" outlineLevel="1" thickBot="1" x14ac:dyDescent="0.25">
      <c r="B54" s="13">
        <v>9</v>
      </c>
      <c r="C54" s="88">
        <f t="shared" ref="C54:C59" si="20">C53+1</f>
        <v>30</v>
      </c>
      <c r="D54" s="13">
        <f t="shared" ref="D54:D57" si="21">D53+1</f>
        <v>30</v>
      </c>
      <c r="E54" s="17" t="s">
        <v>42</v>
      </c>
      <c r="F54" s="67"/>
      <c r="G54" s="15">
        <f t="shared" si="18"/>
        <v>21.634615384615383</v>
      </c>
      <c r="H54" s="15" t="str">
        <f t="shared" si="19"/>
        <v/>
      </c>
      <c r="I54" s="68">
        <v>0</v>
      </c>
      <c r="J54" s="68"/>
      <c r="K54" s="87">
        <v>50</v>
      </c>
    </row>
    <row r="55" spans="2:11" ht="60.75" outlineLevel="1" thickBot="1" x14ac:dyDescent="0.25">
      <c r="B55" s="18">
        <v>1</v>
      </c>
      <c r="C55" s="88">
        <f t="shared" si="20"/>
        <v>31</v>
      </c>
      <c r="D55" s="13">
        <f t="shared" si="21"/>
        <v>31</v>
      </c>
      <c r="E55" s="17" t="s">
        <v>43</v>
      </c>
      <c r="F55" s="67"/>
      <c r="G55" s="15">
        <f t="shared" si="18"/>
        <v>2.4038461538461537</v>
      </c>
      <c r="H55" s="15" t="str">
        <f t="shared" si="19"/>
        <v/>
      </c>
      <c r="I55" s="68">
        <v>0</v>
      </c>
      <c r="J55" s="68"/>
      <c r="K55" s="87">
        <v>50</v>
      </c>
    </row>
    <row r="56" spans="2:11" ht="75.75" outlineLevel="1" thickBot="1" x14ac:dyDescent="0.25">
      <c r="B56" s="13">
        <v>5</v>
      </c>
      <c r="C56" s="88">
        <f t="shared" si="20"/>
        <v>32</v>
      </c>
      <c r="D56" s="13">
        <f t="shared" si="21"/>
        <v>32</v>
      </c>
      <c r="E56" s="19" t="s">
        <v>44</v>
      </c>
      <c r="F56" s="67"/>
      <c r="G56" s="15">
        <f t="shared" si="18"/>
        <v>12.019230769230768</v>
      </c>
      <c r="H56" s="15" t="str">
        <f t="shared" si="19"/>
        <v/>
      </c>
      <c r="I56" s="68">
        <v>0</v>
      </c>
      <c r="J56" s="68"/>
      <c r="K56" s="87">
        <v>50</v>
      </c>
    </row>
    <row r="57" spans="2:11" ht="30.75" outlineLevel="1" thickBot="1" x14ac:dyDescent="0.25">
      <c r="B57" s="18">
        <v>1</v>
      </c>
      <c r="C57" s="88">
        <f t="shared" si="20"/>
        <v>33</v>
      </c>
      <c r="D57" s="13">
        <f t="shared" si="21"/>
        <v>33</v>
      </c>
      <c r="E57" s="17" t="s">
        <v>45</v>
      </c>
      <c r="F57" s="67"/>
      <c r="G57" s="15">
        <f t="shared" si="18"/>
        <v>2.4038461538461537</v>
      </c>
      <c r="H57" s="15" t="str">
        <f t="shared" si="19"/>
        <v/>
      </c>
      <c r="I57" s="68">
        <v>0</v>
      </c>
      <c r="J57" s="68"/>
      <c r="K57" s="87">
        <v>50</v>
      </c>
    </row>
    <row r="58" spans="2:11" ht="45.75" outlineLevel="1" thickBot="1" x14ac:dyDescent="0.25">
      <c r="B58" s="18">
        <v>1</v>
      </c>
      <c r="C58" s="88">
        <f t="shared" si="20"/>
        <v>34</v>
      </c>
      <c r="D58" s="13">
        <f t="shared" ref="D58" si="22">D57+1</f>
        <v>34</v>
      </c>
      <c r="E58" s="17" t="s">
        <v>46</v>
      </c>
      <c r="F58" s="67"/>
      <c r="G58" s="15">
        <f t="shared" si="18"/>
        <v>2.4038461538461537</v>
      </c>
      <c r="H58" s="15" t="str">
        <f t="shared" si="19"/>
        <v/>
      </c>
      <c r="I58" s="68">
        <v>0</v>
      </c>
      <c r="J58" s="68"/>
      <c r="K58" s="87">
        <v>50</v>
      </c>
    </row>
    <row r="59" spans="2:11" ht="30.75" outlineLevel="1" thickBot="1" x14ac:dyDescent="0.25">
      <c r="B59" s="18">
        <v>1</v>
      </c>
      <c r="C59" s="88">
        <f t="shared" si="20"/>
        <v>35</v>
      </c>
      <c r="D59" s="13">
        <f t="shared" ref="D59" si="23">D58+1</f>
        <v>35</v>
      </c>
      <c r="E59" s="17" t="s">
        <v>47</v>
      </c>
      <c r="F59" s="67"/>
      <c r="G59" s="15">
        <f t="shared" si="18"/>
        <v>2.4038461538461537</v>
      </c>
      <c r="H59" s="15" t="str">
        <f t="shared" si="19"/>
        <v/>
      </c>
      <c r="I59" s="68">
        <v>0</v>
      </c>
      <c r="J59" s="68"/>
      <c r="K59" s="87">
        <v>50</v>
      </c>
    </row>
    <row r="60" spans="2:11" ht="15.75" thickBot="1" x14ac:dyDescent="0.25">
      <c r="B60" s="38"/>
      <c r="C60" s="5"/>
      <c r="D60" s="8"/>
      <c r="E60" s="7" t="s">
        <v>22</v>
      </c>
      <c r="F60" s="8"/>
      <c r="G60" s="9">
        <f>SUM(G52:G59)</f>
        <v>86.538461538461561</v>
      </c>
      <c r="H60" s="10">
        <f>SUM(H52:H59)</f>
        <v>0</v>
      </c>
      <c r="I60" s="11">
        <f>SUM(I52:I59)</f>
        <v>0</v>
      </c>
      <c r="J60" s="11"/>
    </row>
    <row r="61" spans="2:11" ht="15.75" thickBot="1" x14ac:dyDescent="0.25">
      <c r="D61" s="21"/>
      <c r="E61" s="1"/>
      <c r="F61" s="21"/>
      <c r="G61" s="21"/>
      <c r="H61" s="21"/>
    </row>
    <row r="62" spans="2:11" ht="15.75" thickBot="1" x14ac:dyDescent="0.25">
      <c r="C62" s="30" t="s">
        <v>127</v>
      </c>
      <c r="D62" s="31"/>
      <c r="E62" s="31"/>
      <c r="F62" s="31"/>
      <c r="G62" s="31"/>
      <c r="H62" s="31"/>
      <c r="I62" s="32"/>
      <c r="J62" s="32"/>
      <c r="K62" s="33"/>
    </row>
    <row r="63" spans="2:11" ht="60.75" outlineLevel="1" thickBot="1" x14ac:dyDescent="0.25">
      <c r="B63" s="3" t="s">
        <v>1</v>
      </c>
      <c r="C63" s="3" t="s">
        <v>108</v>
      </c>
      <c r="D63" s="3" t="s">
        <v>169</v>
      </c>
      <c r="E63" s="4" t="s">
        <v>3</v>
      </c>
      <c r="F63" s="5" t="s">
        <v>4</v>
      </c>
      <c r="G63" s="3" t="s">
        <v>5</v>
      </c>
      <c r="H63" s="3" t="s">
        <v>6</v>
      </c>
      <c r="I63" s="6" t="s">
        <v>7</v>
      </c>
      <c r="J63" s="6" t="s">
        <v>8</v>
      </c>
      <c r="K63" s="3" t="s">
        <v>9</v>
      </c>
    </row>
    <row r="64" spans="2:11" ht="60.75" outlineLevel="1" thickBot="1" x14ac:dyDescent="0.25">
      <c r="B64" s="13">
        <v>5</v>
      </c>
      <c r="C64" s="88">
        <f>C59+1</f>
        <v>36</v>
      </c>
      <c r="D64" s="13">
        <f>D59+1</f>
        <v>36</v>
      </c>
      <c r="E64" s="36" t="s">
        <v>48</v>
      </c>
      <c r="F64" s="67"/>
      <c r="G64" s="15">
        <f>$B$5/$B$6*B64</f>
        <v>12.019230769230768</v>
      </c>
      <c r="H64" s="15" t="str">
        <f>IF(F64="","",IF(F64="ja",G64,0))</f>
        <v/>
      </c>
      <c r="I64" s="68">
        <v>0</v>
      </c>
      <c r="J64" s="68"/>
      <c r="K64" s="87">
        <v>50</v>
      </c>
    </row>
    <row r="65" spans="2:11" ht="30.75" outlineLevel="1" thickBot="1" x14ac:dyDescent="0.25">
      <c r="B65" s="13">
        <v>5</v>
      </c>
      <c r="C65" s="88">
        <f>C64+1</f>
        <v>37</v>
      </c>
      <c r="D65" s="72">
        <f>D64+1</f>
        <v>37</v>
      </c>
      <c r="E65" s="40" t="s">
        <v>49</v>
      </c>
      <c r="F65" s="67"/>
      <c r="G65" s="15">
        <f>$B$5/$B$6*B65</f>
        <v>12.019230769230768</v>
      </c>
      <c r="H65" s="15" t="str">
        <f t="shared" ref="H65:H66" si="24">IF(F65="","",IF(F65="ja",G65,0))</f>
        <v/>
      </c>
      <c r="I65" s="68">
        <v>0</v>
      </c>
      <c r="J65" s="68"/>
      <c r="K65" s="87">
        <v>50</v>
      </c>
    </row>
    <row r="66" spans="2:11" ht="45.75" outlineLevel="1" thickBot="1" x14ac:dyDescent="0.25">
      <c r="B66" s="13">
        <v>5</v>
      </c>
      <c r="C66" s="88">
        <f t="shared" ref="C66" si="25">C65+1</f>
        <v>38</v>
      </c>
      <c r="D66" s="72">
        <f>D65+1</f>
        <v>38</v>
      </c>
      <c r="E66" s="40" t="s">
        <v>50</v>
      </c>
      <c r="F66" s="67"/>
      <c r="G66" s="15">
        <f>$B$5/$B$6*B66</f>
        <v>12.019230769230768</v>
      </c>
      <c r="H66" s="15" t="str">
        <f t="shared" si="24"/>
        <v/>
      </c>
      <c r="I66" s="68">
        <v>0</v>
      </c>
      <c r="J66" s="68"/>
      <c r="K66" s="87">
        <v>50</v>
      </c>
    </row>
    <row r="67" spans="2:11" ht="15.75" thickBot="1" x14ac:dyDescent="0.25">
      <c r="B67" s="38"/>
      <c r="C67" s="5"/>
      <c r="D67" s="8"/>
      <c r="E67" s="7" t="s">
        <v>22</v>
      </c>
      <c r="F67" s="8"/>
      <c r="G67" s="9">
        <f>SUM(G64:G66)</f>
        <v>36.057692307692307</v>
      </c>
      <c r="H67" s="10">
        <f>SUM(H64:H66)</f>
        <v>0</v>
      </c>
      <c r="I67" s="11">
        <f>SUM(I64:I66)</f>
        <v>0</v>
      </c>
      <c r="J67" s="11"/>
    </row>
    <row r="68" spans="2:11" ht="15.75" thickBot="1" x14ac:dyDescent="0.25">
      <c r="D68" s="21"/>
      <c r="E68" s="1"/>
      <c r="F68" s="21"/>
      <c r="G68" s="21"/>
      <c r="H68" s="21"/>
    </row>
    <row r="69" spans="2:11" ht="15.75" thickBot="1" x14ac:dyDescent="0.25">
      <c r="B69" s="38"/>
      <c r="C69" s="30" t="s">
        <v>128</v>
      </c>
      <c r="D69" s="31"/>
      <c r="E69" s="31"/>
      <c r="F69" s="31"/>
      <c r="G69" s="31"/>
      <c r="H69" s="31"/>
      <c r="I69" s="32"/>
      <c r="J69" s="32"/>
      <c r="K69" s="33"/>
    </row>
    <row r="70" spans="2:11" ht="60.75" outlineLevel="1" thickBot="1" x14ac:dyDescent="0.25">
      <c r="B70" s="3" t="s">
        <v>1</v>
      </c>
      <c r="C70" s="3" t="s">
        <v>108</v>
      </c>
      <c r="D70" s="3" t="s">
        <v>169</v>
      </c>
      <c r="E70" s="4" t="s">
        <v>3</v>
      </c>
      <c r="F70" s="5" t="s">
        <v>4</v>
      </c>
      <c r="G70" s="3" t="s">
        <v>5</v>
      </c>
      <c r="H70" s="3" t="s">
        <v>6</v>
      </c>
      <c r="I70" s="6" t="s">
        <v>7</v>
      </c>
      <c r="J70" s="6" t="s">
        <v>8</v>
      </c>
      <c r="K70" s="3" t="s">
        <v>9</v>
      </c>
    </row>
    <row r="71" spans="2:11" ht="15.75" outlineLevel="1" thickBot="1" x14ac:dyDescent="0.25">
      <c r="B71" s="13">
        <v>5</v>
      </c>
      <c r="C71" s="88">
        <f>C66+1</f>
        <v>39</v>
      </c>
      <c r="D71" s="13">
        <f>D66+1</f>
        <v>39</v>
      </c>
      <c r="E71" s="17" t="s">
        <v>51</v>
      </c>
      <c r="F71" s="69"/>
      <c r="G71" s="15">
        <f>$B$5/$B$6*B71</f>
        <v>12.019230769230768</v>
      </c>
      <c r="H71" s="15" t="str">
        <f t="shared" ref="H71" si="26">IF(F71="","",IF(F71="ja",G71,0))</f>
        <v/>
      </c>
      <c r="I71" s="68">
        <v>0</v>
      </c>
      <c r="J71" s="68"/>
      <c r="K71" s="87">
        <v>50</v>
      </c>
    </row>
    <row r="72" spans="2:11" ht="165.75" outlineLevel="1" thickBot="1" x14ac:dyDescent="0.25">
      <c r="B72" s="13">
        <v>9</v>
      </c>
      <c r="C72" s="88">
        <f>C71+1</f>
        <v>40</v>
      </c>
      <c r="D72" s="75">
        <f>D71+1</f>
        <v>40</v>
      </c>
      <c r="E72" s="46" t="s">
        <v>52</v>
      </c>
      <c r="F72" s="69"/>
      <c r="G72" s="15">
        <f>$B$5/$B$6*B72</f>
        <v>21.634615384615383</v>
      </c>
      <c r="H72" s="15" t="str">
        <f t="shared" ref="H72" si="27">IF(F72="","",IF(F72="ja",G72,0))</f>
        <v/>
      </c>
      <c r="I72" s="68">
        <v>0</v>
      </c>
      <c r="J72" s="68"/>
      <c r="K72" s="87">
        <v>50</v>
      </c>
    </row>
    <row r="73" spans="2:11" ht="15.75" thickBot="1" x14ac:dyDescent="0.25">
      <c r="B73" s="38"/>
      <c r="C73" s="5"/>
      <c r="D73" s="8"/>
      <c r="E73" s="7" t="s">
        <v>22</v>
      </c>
      <c r="F73" s="8"/>
      <c r="G73" s="9">
        <f>SUM(G71:G72)</f>
        <v>33.653846153846153</v>
      </c>
      <c r="H73" s="10">
        <f>SUM(H71:H72)</f>
        <v>0</v>
      </c>
      <c r="I73" s="11">
        <f>SUM(I71:I72)</f>
        <v>0</v>
      </c>
      <c r="J73" s="11"/>
    </row>
    <row r="74" spans="2:11" ht="15.75" thickBot="1" x14ac:dyDescent="0.25">
      <c r="D74" s="21"/>
      <c r="E74" s="1"/>
      <c r="F74" s="21"/>
      <c r="G74" s="21"/>
      <c r="H74" s="21"/>
    </row>
    <row r="75" spans="2:11" ht="15.75" thickBot="1" x14ac:dyDescent="0.25">
      <c r="C75" s="30" t="s">
        <v>167</v>
      </c>
      <c r="D75" s="31"/>
      <c r="E75" s="31"/>
      <c r="F75" s="31"/>
      <c r="G75" s="31"/>
      <c r="H75" s="31"/>
      <c r="I75" s="32"/>
      <c r="J75" s="32"/>
      <c r="K75" s="33"/>
    </row>
    <row r="76" spans="2:11" ht="60.75" outlineLevel="1" thickBot="1" x14ac:dyDescent="0.25">
      <c r="B76" s="3" t="s">
        <v>1</v>
      </c>
      <c r="C76" s="3" t="s">
        <v>108</v>
      </c>
      <c r="D76" s="3" t="s">
        <v>169</v>
      </c>
      <c r="E76" s="4" t="s">
        <v>3</v>
      </c>
      <c r="F76" s="5" t="s">
        <v>4</v>
      </c>
      <c r="G76" s="3" t="s">
        <v>5</v>
      </c>
      <c r="H76" s="3" t="s">
        <v>6</v>
      </c>
      <c r="I76" s="6" t="s">
        <v>7</v>
      </c>
      <c r="J76" s="6" t="s">
        <v>8</v>
      </c>
      <c r="K76" s="3" t="s">
        <v>9</v>
      </c>
    </row>
    <row r="77" spans="2:11" ht="45.75" outlineLevel="1" thickBot="1" x14ac:dyDescent="0.25">
      <c r="B77" s="13">
        <v>5</v>
      </c>
      <c r="C77" s="88">
        <f>C72+1</f>
        <v>41</v>
      </c>
      <c r="D77" s="75">
        <f>D72+1</f>
        <v>41</v>
      </c>
      <c r="E77" s="46" t="s">
        <v>53</v>
      </c>
      <c r="F77" s="67"/>
      <c r="G77" s="15">
        <f t="shared" ref="G77:G88" si="28">$B$5/$B$6*B77</f>
        <v>12.019230769230768</v>
      </c>
      <c r="H77" s="15" t="str">
        <f>IF(F77="","",IF(F77="ja",G77,0))</f>
        <v/>
      </c>
      <c r="I77" s="68">
        <v>0</v>
      </c>
      <c r="J77" s="68"/>
      <c r="K77" s="87">
        <v>50</v>
      </c>
    </row>
    <row r="78" spans="2:11" ht="30.75" outlineLevel="1" thickBot="1" x14ac:dyDescent="0.25">
      <c r="B78" s="13">
        <v>5</v>
      </c>
      <c r="C78" s="88">
        <f>C77+1</f>
        <v>42</v>
      </c>
      <c r="D78" s="13">
        <f>D77+1</f>
        <v>42</v>
      </c>
      <c r="E78" s="17" t="s">
        <v>54</v>
      </c>
      <c r="F78" s="67"/>
      <c r="G78" s="15">
        <f t="shared" si="28"/>
        <v>12.019230769230768</v>
      </c>
      <c r="H78" s="15" t="str">
        <f t="shared" ref="H78:H81" si="29">IF(F78="","",IF(F78="ja",G78,0))</f>
        <v/>
      </c>
      <c r="I78" s="68">
        <v>0</v>
      </c>
      <c r="J78" s="68"/>
      <c r="K78" s="87">
        <v>50</v>
      </c>
    </row>
    <row r="79" spans="2:11" ht="51" customHeight="1" outlineLevel="1" thickBot="1" x14ac:dyDescent="0.25">
      <c r="B79" s="13">
        <v>5</v>
      </c>
      <c r="C79" s="88">
        <f t="shared" ref="C79:C86" si="30">C78+1</f>
        <v>43</v>
      </c>
      <c r="D79" s="13">
        <f t="shared" ref="D79:D82" si="31">D78+1</f>
        <v>43</v>
      </c>
      <c r="E79" s="46" t="s">
        <v>55</v>
      </c>
      <c r="F79" s="67"/>
      <c r="G79" s="15">
        <f t="shared" si="28"/>
        <v>12.019230769230768</v>
      </c>
      <c r="H79" s="15" t="str">
        <f t="shared" si="29"/>
        <v/>
      </c>
      <c r="I79" s="68">
        <v>0</v>
      </c>
      <c r="J79" s="68"/>
      <c r="K79" s="87">
        <v>50</v>
      </c>
    </row>
    <row r="80" spans="2:11" ht="165.75" outlineLevel="1" thickBot="1" x14ac:dyDescent="0.25">
      <c r="B80" s="13">
        <v>5</v>
      </c>
      <c r="C80" s="88">
        <f t="shared" si="30"/>
        <v>44</v>
      </c>
      <c r="D80" s="13">
        <f t="shared" si="31"/>
        <v>44</v>
      </c>
      <c r="E80" s="46" t="s">
        <v>56</v>
      </c>
      <c r="F80" s="67"/>
      <c r="G80" s="15">
        <f t="shared" si="28"/>
        <v>12.019230769230768</v>
      </c>
      <c r="H80" s="15" t="str">
        <f t="shared" si="29"/>
        <v/>
      </c>
      <c r="I80" s="68">
        <v>0</v>
      </c>
      <c r="J80" s="68"/>
      <c r="K80" s="87">
        <v>50</v>
      </c>
    </row>
    <row r="81" spans="2:11" ht="30.75" outlineLevel="1" thickBot="1" x14ac:dyDescent="0.25">
      <c r="B81" s="13">
        <v>5</v>
      </c>
      <c r="C81" s="88">
        <f t="shared" si="30"/>
        <v>45</v>
      </c>
      <c r="D81" s="13">
        <f t="shared" si="31"/>
        <v>45</v>
      </c>
      <c r="E81" s="46" t="s">
        <v>57</v>
      </c>
      <c r="F81" s="67"/>
      <c r="G81" s="15">
        <f t="shared" si="28"/>
        <v>12.019230769230768</v>
      </c>
      <c r="H81" s="15" t="str">
        <f t="shared" si="29"/>
        <v/>
      </c>
      <c r="I81" s="68">
        <v>0</v>
      </c>
      <c r="J81" s="68"/>
      <c r="K81" s="87">
        <v>50</v>
      </c>
    </row>
    <row r="82" spans="2:11" ht="30.75" outlineLevel="1" thickBot="1" x14ac:dyDescent="0.25">
      <c r="B82" s="13">
        <v>5</v>
      </c>
      <c r="C82" s="88">
        <f t="shared" si="30"/>
        <v>46</v>
      </c>
      <c r="D82" s="13">
        <f t="shared" si="31"/>
        <v>46</v>
      </c>
      <c r="E82" s="46" t="s">
        <v>58</v>
      </c>
      <c r="F82" s="67"/>
      <c r="G82" s="15">
        <f t="shared" si="28"/>
        <v>12.019230769230768</v>
      </c>
      <c r="H82" s="15" t="str">
        <f t="shared" ref="H82" si="32">IF(F82="","",IF(F82="ja",G82,0))</f>
        <v/>
      </c>
      <c r="I82" s="68">
        <v>0</v>
      </c>
      <c r="J82" s="68"/>
      <c r="K82" s="87">
        <v>50</v>
      </c>
    </row>
    <row r="83" spans="2:11" ht="270.75" outlineLevel="1" thickBot="1" x14ac:dyDescent="0.25">
      <c r="B83" s="13">
        <v>5</v>
      </c>
      <c r="C83" s="88">
        <f t="shared" si="30"/>
        <v>47</v>
      </c>
      <c r="D83" s="13">
        <f t="shared" ref="D83" si="33">D82+1</f>
        <v>47</v>
      </c>
      <c r="E83" s="46" t="s">
        <v>59</v>
      </c>
      <c r="F83" s="67"/>
      <c r="G83" s="15">
        <f t="shared" si="28"/>
        <v>12.019230769230768</v>
      </c>
      <c r="H83" s="15" t="str">
        <f t="shared" ref="H83:H87" si="34">IF(F83="","",IF(F83="ja",G83,0))</f>
        <v/>
      </c>
      <c r="I83" s="68">
        <v>0</v>
      </c>
      <c r="J83" s="68"/>
      <c r="K83" s="87">
        <v>50</v>
      </c>
    </row>
    <row r="84" spans="2:11" ht="30.75" outlineLevel="1" thickBot="1" x14ac:dyDescent="0.25">
      <c r="B84" s="13">
        <v>5</v>
      </c>
      <c r="C84" s="88">
        <f>C83+1</f>
        <v>48</v>
      </c>
      <c r="D84" s="13">
        <f t="shared" ref="D84:D89" si="35">D83+1</f>
        <v>48</v>
      </c>
      <c r="E84" s="46" t="s">
        <v>60</v>
      </c>
      <c r="F84" s="67"/>
      <c r="G84" s="15">
        <f t="shared" si="28"/>
        <v>12.019230769230768</v>
      </c>
      <c r="H84" s="15" t="str">
        <f t="shared" si="34"/>
        <v/>
      </c>
      <c r="I84" s="68">
        <v>0</v>
      </c>
      <c r="J84" s="68"/>
      <c r="K84" s="87">
        <v>50</v>
      </c>
    </row>
    <row r="85" spans="2:11" ht="30.75" outlineLevel="1" thickBot="1" x14ac:dyDescent="0.25">
      <c r="B85" s="13">
        <v>5</v>
      </c>
      <c r="C85" s="88">
        <f t="shared" si="30"/>
        <v>49</v>
      </c>
      <c r="D85" s="13">
        <f t="shared" si="35"/>
        <v>49</v>
      </c>
      <c r="E85" s="46" t="s">
        <v>61</v>
      </c>
      <c r="F85" s="67"/>
      <c r="G85" s="15">
        <f t="shared" si="28"/>
        <v>12.019230769230768</v>
      </c>
      <c r="H85" s="15" t="str">
        <f t="shared" si="34"/>
        <v/>
      </c>
      <c r="I85" s="68">
        <v>0</v>
      </c>
      <c r="J85" s="68"/>
      <c r="K85" s="87">
        <v>50</v>
      </c>
    </row>
    <row r="86" spans="2:11" ht="30.75" outlineLevel="1" thickBot="1" x14ac:dyDescent="0.25">
      <c r="B86" s="13">
        <v>5</v>
      </c>
      <c r="C86" s="88">
        <f t="shared" si="30"/>
        <v>50</v>
      </c>
      <c r="D86" s="13">
        <f t="shared" si="35"/>
        <v>50</v>
      </c>
      <c r="E86" s="46" t="s">
        <v>62</v>
      </c>
      <c r="F86" s="67"/>
      <c r="G86" s="15">
        <f t="shared" si="28"/>
        <v>12.019230769230768</v>
      </c>
      <c r="H86" s="15" t="str">
        <f t="shared" si="34"/>
        <v/>
      </c>
      <c r="I86" s="68">
        <v>0</v>
      </c>
      <c r="J86" s="68"/>
      <c r="K86" s="87">
        <v>50</v>
      </c>
    </row>
    <row r="87" spans="2:11" ht="105.75" outlineLevel="1" thickBot="1" x14ac:dyDescent="0.25">
      <c r="B87" s="13">
        <v>5</v>
      </c>
      <c r="C87" s="88">
        <f>C86+1</f>
        <v>51</v>
      </c>
      <c r="D87" s="13">
        <f t="shared" si="35"/>
        <v>51</v>
      </c>
      <c r="E87" s="46" t="s">
        <v>63</v>
      </c>
      <c r="F87" s="67"/>
      <c r="G87" s="15">
        <f t="shared" si="28"/>
        <v>12.019230769230768</v>
      </c>
      <c r="H87" s="15" t="str">
        <f t="shared" si="34"/>
        <v/>
      </c>
      <c r="I87" s="68">
        <v>0</v>
      </c>
      <c r="J87" s="68"/>
      <c r="K87" s="87">
        <v>50</v>
      </c>
    </row>
    <row r="88" spans="2:11" ht="45.75" outlineLevel="1" thickBot="1" x14ac:dyDescent="0.25">
      <c r="B88" s="13">
        <v>5</v>
      </c>
      <c r="C88" s="88">
        <f>C87+1</f>
        <v>52</v>
      </c>
      <c r="D88" s="13">
        <f t="shared" si="35"/>
        <v>52</v>
      </c>
      <c r="E88" s="17" t="s">
        <v>64</v>
      </c>
      <c r="F88" s="67"/>
      <c r="G88" s="15">
        <f t="shared" si="28"/>
        <v>12.019230769230768</v>
      </c>
      <c r="H88" s="15" t="str">
        <f>IF(F88="","",IF(F88="ja",G88,0))</f>
        <v/>
      </c>
      <c r="I88" s="68">
        <v>0</v>
      </c>
      <c r="J88" s="68"/>
      <c r="K88" s="87">
        <v>50</v>
      </c>
    </row>
    <row r="89" spans="2:11" ht="45.75" outlineLevel="1" thickBot="1" x14ac:dyDescent="0.3">
      <c r="B89" s="13">
        <v>5</v>
      </c>
      <c r="C89" s="13"/>
      <c r="D89" s="13">
        <f t="shared" si="35"/>
        <v>53</v>
      </c>
      <c r="E89" s="92" t="s">
        <v>176</v>
      </c>
      <c r="F89" s="67"/>
      <c r="G89" s="15">
        <f t="shared" ref="G89" si="36">$B$5/$B$6*B89</f>
        <v>12.019230769230768</v>
      </c>
      <c r="H89" s="15" t="str">
        <f>IF(F89="","",IF(F89="ja",G89,0))</f>
        <v/>
      </c>
      <c r="I89" s="68">
        <v>0</v>
      </c>
      <c r="J89" s="68"/>
      <c r="K89" s="87">
        <v>50</v>
      </c>
    </row>
    <row r="90" spans="2:11" ht="15.75" thickBot="1" x14ac:dyDescent="0.25">
      <c r="B90" s="38"/>
      <c r="C90" s="5"/>
      <c r="D90" s="8"/>
      <c r="E90" s="7" t="s">
        <v>22</v>
      </c>
      <c r="F90" s="8"/>
      <c r="G90" s="9">
        <f>SUM(G77:G89)</f>
        <v>156.25000000000003</v>
      </c>
      <c r="H90" s="10">
        <f>SUM(H77:H89)</f>
        <v>0</v>
      </c>
      <c r="I90" s="11">
        <f>SUM(I77:I89)</f>
        <v>0</v>
      </c>
      <c r="J90" s="11"/>
    </row>
    <row r="91" spans="2:11" ht="15.75" thickBot="1" x14ac:dyDescent="0.25">
      <c r="D91" s="21"/>
      <c r="E91" s="1"/>
      <c r="F91" s="21"/>
      <c r="G91" s="21"/>
      <c r="H91" s="21"/>
    </row>
    <row r="92" spans="2:11" ht="15.75" thickBot="1" x14ac:dyDescent="0.25">
      <c r="C92" s="30" t="s">
        <v>168</v>
      </c>
      <c r="D92" s="31"/>
      <c r="E92" s="31"/>
      <c r="F92" s="31"/>
      <c r="G92" s="31"/>
      <c r="H92" s="31"/>
      <c r="I92" s="32"/>
      <c r="J92" s="32"/>
      <c r="K92" s="33"/>
    </row>
    <row r="93" spans="2:11" ht="60.75" outlineLevel="1" thickBot="1" x14ac:dyDescent="0.25">
      <c r="B93" s="3" t="s">
        <v>1</v>
      </c>
      <c r="C93" s="3" t="s">
        <v>108</v>
      </c>
      <c r="D93" s="3" t="s">
        <v>169</v>
      </c>
      <c r="E93" s="4" t="s">
        <v>3</v>
      </c>
      <c r="F93" s="5" t="s">
        <v>4</v>
      </c>
      <c r="G93" s="3" t="s">
        <v>5</v>
      </c>
      <c r="H93" s="3" t="s">
        <v>6</v>
      </c>
      <c r="I93" s="6" t="s">
        <v>7</v>
      </c>
      <c r="J93" s="6" t="s">
        <v>8</v>
      </c>
      <c r="K93" s="3" t="s">
        <v>9</v>
      </c>
    </row>
    <row r="94" spans="2:11" ht="330.75" outlineLevel="1" thickBot="1" x14ac:dyDescent="0.25">
      <c r="B94" s="13">
        <v>1</v>
      </c>
      <c r="C94" s="88">
        <f>C88+1</f>
        <v>53</v>
      </c>
      <c r="D94" s="13">
        <f>D89+1</f>
        <v>54</v>
      </c>
      <c r="E94" s="47" t="s">
        <v>65</v>
      </c>
      <c r="F94" s="67"/>
      <c r="G94" s="15">
        <f t="shared" ref="G94:G99" si="37">$B$5/$B$6*B94</f>
        <v>2.4038461538461537</v>
      </c>
      <c r="H94" s="15" t="str">
        <f>IF(F94="","",IF(F94="ja",G94,0))</f>
        <v/>
      </c>
      <c r="I94" s="68">
        <v>0</v>
      </c>
      <c r="J94" s="68"/>
      <c r="K94" s="87">
        <v>50</v>
      </c>
    </row>
    <row r="95" spans="2:11" ht="47.25" customHeight="1" outlineLevel="1" thickBot="1" x14ac:dyDescent="0.25">
      <c r="B95" s="13">
        <v>1</v>
      </c>
      <c r="C95" s="88">
        <f>C94+1</f>
        <v>54</v>
      </c>
      <c r="D95" s="13">
        <f>D94+1</f>
        <v>55</v>
      </c>
      <c r="E95" s="48" t="s">
        <v>66</v>
      </c>
      <c r="F95" s="67"/>
      <c r="G95" s="15">
        <f t="shared" si="37"/>
        <v>2.4038461538461537</v>
      </c>
      <c r="H95" s="15" t="str">
        <f t="shared" ref="H95:H99" si="38">IF(F95="","",IF(F95="ja",G95,0))</f>
        <v/>
      </c>
      <c r="I95" s="68">
        <v>0</v>
      </c>
      <c r="J95" s="68"/>
      <c r="K95" s="87">
        <v>50</v>
      </c>
    </row>
    <row r="96" spans="2:11" ht="60.75" outlineLevel="1" thickBot="1" x14ac:dyDescent="0.25">
      <c r="B96" s="13">
        <v>1</v>
      </c>
      <c r="C96" s="88">
        <f t="shared" ref="C96" si="39">C95+1</f>
        <v>55</v>
      </c>
      <c r="D96" s="13">
        <f t="shared" ref="D96" si="40">D95+1</f>
        <v>56</v>
      </c>
      <c r="E96" s="48" t="s">
        <v>67</v>
      </c>
      <c r="F96" s="67"/>
      <c r="G96" s="15">
        <f t="shared" si="37"/>
        <v>2.4038461538461537</v>
      </c>
      <c r="H96" s="15" t="str">
        <f t="shared" si="38"/>
        <v/>
      </c>
      <c r="I96" s="68">
        <v>0</v>
      </c>
      <c r="J96" s="68"/>
      <c r="K96" s="87">
        <v>50</v>
      </c>
    </row>
    <row r="97" spans="2:11" ht="60.75" outlineLevel="1" thickBot="1" x14ac:dyDescent="0.25">
      <c r="B97" s="13">
        <v>1</v>
      </c>
      <c r="C97" s="88">
        <f>C96+1</f>
        <v>56</v>
      </c>
      <c r="D97" s="13">
        <f t="shared" ref="D97:D99" si="41">D96+1</f>
        <v>57</v>
      </c>
      <c r="E97" s="48" t="s">
        <v>68</v>
      </c>
      <c r="F97" s="67"/>
      <c r="G97" s="15">
        <f t="shared" si="37"/>
        <v>2.4038461538461537</v>
      </c>
      <c r="H97" s="15" t="str">
        <f>IF(F97="","",IF(F97="ja",G97,0))</f>
        <v/>
      </c>
      <c r="I97" s="68">
        <v>0</v>
      </c>
      <c r="J97" s="68"/>
      <c r="K97" s="87">
        <v>50</v>
      </c>
    </row>
    <row r="98" spans="2:11" ht="45.75" outlineLevel="1" thickBot="1" x14ac:dyDescent="0.25">
      <c r="B98" s="13">
        <v>1</v>
      </c>
      <c r="C98" s="88">
        <f>C97+1</f>
        <v>57</v>
      </c>
      <c r="D98" s="13">
        <f t="shared" si="41"/>
        <v>58</v>
      </c>
      <c r="E98" s="48" t="s">
        <v>69</v>
      </c>
      <c r="F98" s="67"/>
      <c r="G98" s="15">
        <f t="shared" si="37"/>
        <v>2.4038461538461537</v>
      </c>
      <c r="H98" s="15" t="str">
        <f t="shared" si="38"/>
        <v/>
      </c>
      <c r="I98" s="68">
        <v>0</v>
      </c>
      <c r="J98" s="68"/>
      <c r="K98" s="87">
        <v>50</v>
      </c>
    </row>
    <row r="99" spans="2:11" ht="60.75" outlineLevel="1" thickBot="1" x14ac:dyDescent="0.25">
      <c r="B99" s="13">
        <v>1</v>
      </c>
      <c r="C99" s="88">
        <f>C98+1</f>
        <v>58</v>
      </c>
      <c r="D99" s="13">
        <f t="shared" si="41"/>
        <v>59</v>
      </c>
      <c r="E99" s="48" t="s">
        <v>70</v>
      </c>
      <c r="F99" s="67"/>
      <c r="G99" s="15">
        <f t="shared" si="37"/>
        <v>2.4038461538461537</v>
      </c>
      <c r="H99" s="15" t="str">
        <f t="shared" si="38"/>
        <v/>
      </c>
      <c r="I99" s="68">
        <v>0</v>
      </c>
      <c r="J99" s="68"/>
      <c r="K99" s="87">
        <v>50</v>
      </c>
    </row>
    <row r="100" spans="2:11" ht="15.75" thickBot="1" x14ac:dyDescent="0.25">
      <c r="B100" s="38"/>
      <c r="C100" s="5"/>
      <c r="D100" s="8"/>
      <c r="E100" s="7" t="s">
        <v>22</v>
      </c>
      <c r="F100" s="8"/>
      <c r="G100" s="9">
        <f>SUM(G94:G99)</f>
        <v>14.423076923076922</v>
      </c>
      <c r="H100" s="10">
        <f>SUM(H94:H99)</f>
        <v>0</v>
      </c>
      <c r="I100" s="11">
        <f>SUM(I94:I99)</f>
        <v>0</v>
      </c>
      <c r="J100" s="11"/>
    </row>
    <row r="101" spans="2:11" ht="15.75" thickBot="1" x14ac:dyDescent="0.25">
      <c r="D101" s="21"/>
      <c r="E101" s="1"/>
      <c r="F101" s="21"/>
      <c r="G101" s="21"/>
      <c r="H101" s="21"/>
    </row>
    <row r="102" spans="2:11" ht="15.75" thickBot="1" x14ac:dyDescent="0.25">
      <c r="C102" s="30" t="s">
        <v>170</v>
      </c>
      <c r="D102" s="31"/>
      <c r="E102" s="31"/>
      <c r="F102" s="31"/>
      <c r="G102" s="31"/>
      <c r="H102" s="31"/>
      <c r="I102" s="32"/>
      <c r="J102" s="32"/>
      <c r="K102" s="33"/>
    </row>
    <row r="103" spans="2:11" ht="60.75" outlineLevel="1" thickBot="1" x14ac:dyDescent="0.25">
      <c r="B103" s="3" t="s">
        <v>1</v>
      </c>
      <c r="C103" s="3" t="s">
        <v>108</v>
      </c>
      <c r="D103" s="3" t="s">
        <v>169</v>
      </c>
      <c r="E103" s="4" t="s">
        <v>3</v>
      </c>
      <c r="F103" s="5" t="s">
        <v>4</v>
      </c>
      <c r="G103" s="3" t="s">
        <v>5</v>
      </c>
      <c r="H103" s="3" t="s">
        <v>6</v>
      </c>
      <c r="I103" s="6" t="s">
        <v>7</v>
      </c>
      <c r="J103" s="6" t="s">
        <v>8</v>
      </c>
      <c r="K103" s="3" t="s">
        <v>9</v>
      </c>
    </row>
    <row r="104" spans="2:11" ht="75" outlineLevel="1" x14ac:dyDescent="0.2">
      <c r="B104" s="13">
        <v>5</v>
      </c>
      <c r="C104" s="88">
        <f>C99+1</f>
        <v>59</v>
      </c>
      <c r="D104" s="13">
        <f>D99+1</f>
        <v>60</v>
      </c>
      <c r="E104" s="17" t="s">
        <v>71</v>
      </c>
      <c r="F104" s="67"/>
      <c r="G104" s="15">
        <f t="shared" ref="G104:G110" si="42">$B$5/$B$6*B104</f>
        <v>12.019230769230768</v>
      </c>
      <c r="H104" s="15" t="str">
        <f>IF(F104="","",IF(F104="ja",G104,0))</f>
        <v/>
      </c>
      <c r="I104" s="68">
        <v>0</v>
      </c>
      <c r="J104" s="68"/>
      <c r="K104" s="87">
        <v>50</v>
      </c>
    </row>
    <row r="105" spans="2:11" ht="60" outlineLevel="1" x14ac:dyDescent="0.2">
      <c r="B105" s="13">
        <v>5</v>
      </c>
      <c r="C105" s="88">
        <f>C104+1</f>
        <v>60</v>
      </c>
      <c r="D105" s="13">
        <f>D104+1</f>
        <v>61</v>
      </c>
      <c r="E105" s="17" t="s">
        <v>72</v>
      </c>
      <c r="F105" s="67"/>
      <c r="G105" s="15">
        <f t="shared" si="42"/>
        <v>12.019230769230768</v>
      </c>
      <c r="H105" s="15" t="str">
        <f t="shared" ref="H105:H107" si="43">IF(F105="","",IF(F105="ja",G105,0))</f>
        <v/>
      </c>
      <c r="I105" s="68">
        <v>0</v>
      </c>
      <c r="J105" s="68"/>
      <c r="K105" s="87">
        <v>50</v>
      </c>
    </row>
    <row r="106" spans="2:11" ht="30" outlineLevel="1" x14ac:dyDescent="0.2">
      <c r="B106" s="13">
        <v>5</v>
      </c>
      <c r="C106" s="88">
        <f t="shared" ref="C106:C109" si="44">C105+1</f>
        <v>61</v>
      </c>
      <c r="D106" s="13">
        <f t="shared" ref="D106:D108" si="45">D105+1</f>
        <v>62</v>
      </c>
      <c r="E106" s="17" t="s">
        <v>73</v>
      </c>
      <c r="F106" s="67"/>
      <c r="G106" s="15">
        <f t="shared" si="42"/>
        <v>12.019230769230768</v>
      </c>
      <c r="H106" s="15" t="str">
        <f t="shared" si="43"/>
        <v/>
      </c>
      <c r="I106" s="68">
        <v>0</v>
      </c>
      <c r="J106" s="68"/>
      <c r="K106" s="87">
        <v>50</v>
      </c>
    </row>
    <row r="107" spans="2:11" ht="30" outlineLevel="1" x14ac:dyDescent="0.2">
      <c r="B107" s="13">
        <v>5</v>
      </c>
      <c r="C107" s="88">
        <f t="shared" si="44"/>
        <v>62</v>
      </c>
      <c r="D107" s="13">
        <f t="shared" si="45"/>
        <v>63</v>
      </c>
      <c r="E107" s="17" t="s">
        <v>74</v>
      </c>
      <c r="F107" s="67"/>
      <c r="G107" s="15">
        <f t="shared" si="42"/>
        <v>12.019230769230768</v>
      </c>
      <c r="H107" s="15" t="str">
        <f t="shared" si="43"/>
        <v/>
      </c>
      <c r="I107" s="68">
        <v>0</v>
      </c>
      <c r="J107" s="68"/>
      <c r="K107" s="87">
        <v>50</v>
      </c>
    </row>
    <row r="108" spans="2:11" ht="45" outlineLevel="1" x14ac:dyDescent="0.2">
      <c r="B108" s="13">
        <v>5</v>
      </c>
      <c r="C108" s="88">
        <f t="shared" si="44"/>
        <v>63</v>
      </c>
      <c r="D108" s="13">
        <f t="shared" si="45"/>
        <v>64</v>
      </c>
      <c r="E108" s="17" t="s">
        <v>75</v>
      </c>
      <c r="F108" s="67"/>
      <c r="G108" s="15">
        <f t="shared" si="42"/>
        <v>12.019230769230768</v>
      </c>
      <c r="H108" s="15" t="str">
        <f>IF(F108="","",IF(F108="ja",G108,0))</f>
        <v/>
      </c>
      <c r="I108" s="68">
        <v>0</v>
      </c>
      <c r="J108" s="68"/>
      <c r="K108" s="87">
        <v>50</v>
      </c>
    </row>
    <row r="109" spans="2:11" ht="75" outlineLevel="1" x14ac:dyDescent="0.2">
      <c r="B109" s="13">
        <v>5</v>
      </c>
      <c r="C109" s="88">
        <f t="shared" si="44"/>
        <v>64</v>
      </c>
      <c r="D109" s="13">
        <f t="shared" ref="D109:D110" si="46">D108+1</f>
        <v>65</v>
      </c>
      <c r="E109" s="17" t="s">
        <v>76</v>
      </c>
      <c r="F109" s="67"/>
      <c r="G109" s="15">
        <f t="shared" si="42"/>
        <v>12.019230769230768</v>
      </c>
      <c r="H109" s="15" t="str">
        <f>IF(F109="","",IF(F109="ja",G109,0))</f>
        <v/>
      </c>
      <c r="I109" s="68">
        <v>0</v>
      </c>
      <c r="J109" s="68"/>
      <c r="K109" s="87">
        <v>50</v>
      </c>
    </row>
    <row r="110" spans="2:11" ht="180" customHeight="1" outlineLevel="1" thickBot="1" x14ac:dyDescent="0.25">
      <c r="B110" s="13">
        <v>5</v>
      </c>
      <c r="C110" s="88">
        <f>C109+1</f>
        <v>65</v>
      </c>
      <c r="D110" s="13">
        <f t="shared" si="46"/>
        <v>66</v>
      </c>
      <c r="E110" s="17" t="s">
        <v>77</v>
      </c>
      <c r="F110" s="67"/>
      <c r="G110" s="15">
        <f t="shared" si="42"/>
        <v>12.019230769230768</v>
      </c>
      <c r="H110" s="15" t="str">
        <f>IF(F110="","",IF(F110="ja",G110,0))</f>
        <v/>
      </c>
      <c r="I110" s="68">
        <v>0</v>
      </c>
      <c r="J110" s="68"/>
      <c r="K110" s="87">
        <v>50</v>
      </c>
    </row>
    <row r="111" spans="2:11" ht="15.75" thickBot="1" x14ac:dyDescent="0.25">
      <c r="B111" s="38"/>
      <c r="C111" s="5"/>
      <c r="D111" s="8"/>
      <c r="E111" s="7" t="s">
        <v>22</v>
      </c>
      <c r="F111" s="8"/>
      <c r="G111" s="9">
        <f>SUM(G104:G110)</f>
        <v>84.134615384615387</v>
      </c>
      <c r="H111" s="10">
        <f>SUM(H104:H110)</f>
        <v>0</v>
      </c>
      <c r="I111" s="11">
        <f>SUM(I104:I110)</f>
        <v>0</v>
      </c>
      <c r="J111" s="11"/>
    </row>
    <row r="112" spans="2:11" ht="15.75" thickBot="1" x14ac:dyDescent="0.25">
      <c r="B112" s="45"/>
      <c r="C112" s="45"/>
      <c r="D112" s="64"/>
      <c r="E112" s="65"/>
      <c r="F112" s="64"/>
      <c r="G112" s="64"/>
      <c r="H112" s="64"/>
      <c r="I112" s="22"/>
      <c r="J112" s="22"/>
    </row>
    <row r="113" spans="2:11" ht="15.75" thickBot="1" x14ac:dyDescent="0.25">
      <c r="B113" s="38"/>
      <c r="C113" s="30" t="s">
        <v>171</v>
      </c>
      <c r="D113" s="31"/>
      <c r="E113" s="31"/>
      <c r="F113" s="31"/>
      <c r="G113" s="31"/>
      <c r="H113" s="31"/>
      <c r="I113" s="32"/>
      <c r="J113" s="32"/>
      <c r="K113" s="33"/>
    </row>
    <row r="114" spans="2:11" ht="60.75" outlineLevel="1" thickBot="1" x14ac:dyDescent="0.25">
      <c r="B114" s="3" t="s">
        <v>1</v>
      </c>
      <c r="C114" s="3" t="s">
        <v>108</v>
      </c>
      <c r="D114" s="3" t="s">
        <v>169</v>
      </c>
      <c r="E114" s="4" t="s">
        <v>3</v>
      </c>
      <c r="F114" s="5" t="s">
        <v>4</v>
      </c>
      <c r="G114" s="3" t="s">
        <v>5</v>
      </c>
      <c r="H114" s="3" t="s">
        <v>6</v>
      </c>
      <c r="I114" s="6" t="s">
        <v>7</v>
      </c>
      <c r="J114" s="6" t="s">
        <v>8</v>
      </c>
      <c r="K114" s="3" t="s">
        <v>9</v>
      </c>
    </row>
    <row r="115" spans="2:11" ht="45" outlineLevel="1" x14ac:dyDescent="0.2">
      <c r="B115" s="43">
        <v>9</v>
      </c>
      <c r="C115" s="88">
        <f>C110+1</f>
        <v>66</v>
      </c>
      <c r="D115" s="43">
        <f>D110+1</f>
        <v>67</v>
      </c>
      <c r="E115" s="17" t="s">
        <v>78</v>
      </c>
      <c r="F115" s="67"/>
      <c r="G115" s="41">
        <f t="shared" ref="G115:G122" si="47">$B$5/$B$6*B115</f>
        <v>21.634615384615383</v>
      </c>
      <c r="H115" s="41" t="str">
        <f>IF(F115="","",IF(F115="ja",G115,0))</f>
        <v/>
      </c>
      <c r="I115" s="68">
        <v>0</v>
      </c>
      <c r="J115" s="68"/>
      <c r="K115" s="87">
        <v>50</v>
      </c>
    </row>
    <row r="116" spans="2:11" ht="75" outlineLevel="1" x14ac:dyDescent="0.2">
      <c r="B116" s="43">
        <v>9</v>
      </c>
      <c r="C116" s="88">
        <f>C115+1</f>
        <v>67</v>
      </c>
      <c r="D116" s="43">
        <f>D115+1</f>
        <v>68</v>
      </c>
      <c r="E116" s="17" t="s">
        <v>79</v>
      </c>
      <c r="F116" s="67"/>
      <c r="G116" s="41">
        <f t="shared" si="47"/>
        <v>21.634615384615383</v>
      </c>
      <c r="H116" s="41" t="str">
        <f t="shared" ref="H116:H122" si="48">IF(F116="","",IF(F116="ja",G116,0))</f>
        <v/>
      </c>
      <c r="I116" s="68">
        <v>0</v>
      </c>
      <c r="J116" s="68"/>
      <c r="K116" s="87">
        <v>50</v>
      </c>
    </row>
    <row r="117" spans="2:11" ht="30" outlineLevel="1" x14ac:dyDescent="0.2">
      <c r="B117" s="43">
        <v>9</v>
      </c>
      <c r="C117" s="88">
        <f t="shared" ref="C117:C122" si="49">C116+1</f>
        <v>68</v>
      </c>
      <c r="D117" s="43">
        <f t="shared" ref="D117:D122" si="50">D116+1</f>
        <v>69</v>
      </c>
      <c r="E117" s="17" t="s">
        <v>80</v>
      </c>
      <c r="F117" s="67"/>
      <c r="G117" s="41">
        <f t="shared" si="47"/>
        <v>21.634615384615383</v>
      </c>
      <c r="H117" s="41" t="str">
        <f t="shared" si="48"/>
        <v/>
      </c>
      <c r="I117" s="68">
        <v>0</v>
      </c>
      <c r="J117" s="68"/>
      <c r="K117" s="87">
        <v>50</v>
      </c>
    </row>
    <row r="118" spans="2:11" ht="30" outlineLevel="1" x14ac:dyDescent="0.2">
      <c r="B118" s="43">
        <v>9</v>
      </c>
      <c r="C118" s="88">
        <f t="shared" si="49"/>
        <v>69</v>
      </c>
      <c r="D118" s="43">
        <f t="shared" si="50"/>
        <v>70</v>
      </c>
      <c r="E118" s="17" t="s">
        <v>81</v>
      </c>
      <c r="F118" s="67"/>
      <c r="G118" s="41">
        <f t="shared" si="47"/>
        <v>21.634615384615383</v>
      </c>
      <c r="H118" s="41" t="str">
        <f>IF(F118="","",IF(F118="ja",G118,0))</f>
        <v/>
      </c>
      <c r="I118" s="68">
        <v>0</v>
      </c>
      <c r="J118" s="68"/>
      <c r="K118" s="87">
        <v>50</v>
      </c>
    </row>
    <row r="119" spans="2:11" ht="30" outlineLevel="1" x14ac:dyDescent="0.2">
      <c r="B119" s="43">
        <v>9</v>
      </c>
      <c r="C119" s="88">
        <f t="shared" si="49"/>
        <v>70</v>
      </c>
      <c r="D119" s="43">
        <f t="shared" si="50"/>
        <v>71</v>
      </c>
      <c r="E119" s="17" t="s">
        <v>82</v>
      </c>
      <c r="F119" s="67"/>
      <c r="G119" s="41">
        <f t="shared" si="47"/>
        <v>21.634615384615383</v>
      </c>
      <c r="H119" s="41" t="str">
        <f t="shared" si="48"/>
        <v/>
      </c>
      <c r="I119" s="68">
        <v>0</v>
      </c>
      <c r="J119" s="68"/>
      <c r="K119" s="87">
        <v>50</v>
      </c>
    </row>
    <row r="120" spans="2:11" ht="90" outlineLevel="1" x14ac:dyDescent="0.2">
      <c r="B120" s="43">
        <v>9</v>
      </c>
      <c r="C120" s="88">
        <f t="shared" si="49"/>
        <v>71</v>
      </c>
      <c r="D120" s="43">
        <f t="shared" si="50"/>
        <v>72</v>
      </c>
      <c r="E120" s="17" t="s">
        <v>83</v>
      </c>
      <c r="F120" s="67"/>
      <c r="G120" s="41">
        <f t="shared" si="47"/>
        <v>21.634615384615383</v>
      </c>
      <c r="H120" s="41" t="str">
        <f t="shared" si="48"/>
        <v/>
      </c>
      <c r="I120" s="68">
        <v>0</v>
      </c>
      <c r="J120" s="68"/>
      <c r="K120" s="87">
        <v>50</v>
      </c>
    </row>
    <row r="121" spans="2:11" ht="30" outlineLevel="1" x14ac:dyDescent="0.2">
      <c r="B121" s="43">
        <v>9</v>
      </c>
      <c r="C121" s="88">
        <f t="shared" si="49"/>
        <v>72</v>
      </c>
      <c r="D121" s="43">
        <f t="shared" si="50"/>
        <v>73</v>
      </c>
      <c r="E121" s="17" t="s">
        <v>84</v>
      </c>
      <c r="F121" s="67"/>
      <c r="G121" s="41">
        <f t="shared" si="47"/>
        <v>21.634615384615383</v>
      </c>
      <c r="H121" s="41" t="str">
        <f t="shared" si="48"/>
        <v/>
      </c>
      <c r="I121" s="68">
        <v>0</v>
      </c>
      <c r="J121" s="68"/>
      <c r="K121" s="87">
        <v>50</v>
      </c>
    </row>
    <row r="122" spans="2:11" ht="46.5" customHeight="1" outlineLevel="1" thickBot="1" x14ac:dyDescent="0.25">
      <c r="B122" s="13">
        <v>9</v>
      </c>
      <c r="C122" s="88">
        <f t="shared" si="49"/>
        <v>73</v>
      </c>
      <c r="D122" s="43">
        <f t="shared" si="50"/>
        <v>74</v>
      </c>
      <c r="E122" s="49" t="s">
        <v>85</v>
      </c>
      <c r="F122" s="67"/>
      <c r="G122" s="15">
        <f t="shared" si="47"/>
        <v>21.634615384615383</v>
      </c>
      <c r="H122" s="41" t="str">
        <f t="shared" si="48"/>
        <v/>
      </c>
      <c r="I122" s="68">
        <v>0</v>
      </c>
      <c r="J122" s="68"/>
      <c r="K122" s="87">
        <v>50</v>
      </c>
    </row>
    <row r="123" spans="2:11" ht="15.75" thickBot="1" x14ac:dyDescent="0.25">
      <c r="B123" s="38"/>
      <c r="C123" s="5"/>
      <c r="D123" s="8"/>
      <c r="E123" s="7" t="s">
        <v>22</v>
      </c>
      <c r="F123" s="8"/>
      <c r="G123" s="9">
        <f>SUM(G115:G122)</f>
        <v>173.07692307692307</v>
      </c>
      <c r="H123" s="10">
        <f>SUM(H115:H122)</f>
        <v>0</v>
      </c>
      <c r="I123" s="11">
        <f>SUM(I115:I122)</f>
        <v>0</v>
      </c>
      <c r="J123" s="11"/>
    </row>
    <row r="124" spans="2:11" ht="15.75" thickBot="1" x14ac:dyDescent="0.25">
      <c r="B124" s="38"/>
      <c r="C124" s="38"/>
      <c r="D124" s="39"/>
      <c r="E124" s="25"/>
      <c r="F124" s="39"/>
      <c r="G124" s="39"/>
      <c r="H124" s="39"/>
    </row>
    <row r="125" spans="2:11" ht="15.75" thickBot="1" x14ac:dyDescent="0.25">
      <c r="B125" s="38"/>
      <c r="C125" s="30" t="s">
        <v>172</v>
      </c>
      <c r="D125" s="31"/>
      <c r="E125" s="31"/>
      <c r="F125" s="31"/>
      <c r="G125" s="31"/>
      <c r="H125" s="31"/>
      <c r="I125" s="32"/>
      <c r="J125" s="32"/>
      <c r="K125" s="33"/>
    </row>
    <row r="126" spans="2:11" ht="60.75" outlineLevel="1" thickBot="1" x14ac:dyDescent="0.25">
      <c r="B126" s="3" t="s">
        <v>1</v>
      </c>
      <c r="C126" s="3" t="s">
        <v>108</v>
      </c>
      <c r="D126" s="3" t="s">
        <v>169</v>
      </c>
      <c r="E126" s="12" t="s">
        <v>3</v>
      </c>
      <c r="F126" s="5" t="s">
        <v>4</v>
      </c>
      <c r="G126" s="3" t="s">
        <v>5</v>
      </c>
      <c r="H126" s="3" t="s">
        <v>6</v>
      </c>
      <c r="I126" s="6" t="s">
        <v>7</v>
      </c>
      <c r="J126" s="6" t="s">
        <v>8</v>
      </c>
      <c r="K126" s="3" t="s">
        <v>9</v>
      </c>
    </row>
    <row r="127" spans="2:11" ht="105.75" outlineLevel="1" thickBot="1" x14ac:dyDescent="0.25">
      <c r="B127" s="43">
        <v>9</v>
      </c>
      <c r="C127" s="88">
        <f>C122+1</f>
        <v>74</v>
      </c>
      <c r="D127" s="43">
        <f>D122+1</f>
        <v>75</v>
      </c>
      <c r="E127" s="50" t="s">
        <v>86</v>
      </c>
      <c r="F127" s="70"/>
      <c r="G127" s="41">
        <f>$B$5/$B$6*B127</f>
        <v>21.634615384615383</v>
      </c>
      <c r="H127" s="41" t="str">
        <f t="shared" ref="H127:H128" si="51">IF(F127="","",IF(F127="ja",G127,0))</f>
        <v/>
      </c>
      <c r="I127" s="68">
        <v>0</v>
      </c>
      <c r="J127" s="68"/>
      <c r="K127" s="87">
        <v>50</v>
      </c>
    </row>
    <row r="128" spans="2:11" ht="30.6" customHeight="1" outlineLevel="1" thickBot="1" x14ac:dyDescent="0.25">
      <c r="B128" s="43">
        <v>9</v>
      </c>
      <c r="C128" s="88">
        <f>C127+1</f>
        <v>75</v>
      </c>
      <c r="D128" s="76">
        <f>D127+1</f>
        <v>76</v>
      </c>
      <c r="E128" s="51" t="s">
        <v>87</v>
      </c>
      <c r="F128" s="70"/>
      <c r="G128" s="41">
        <f>$B$5/$B$6*B128</f>
        <v>21.634615384615383</v>
      </c>
      <c r="H128" s="41" t="str">
        <f t="shared" si="51"/>
        <v/>
      </c>
      <c r="I128" s="68">
        <v>0</v>
      </c>
      <c r="J128" s="68"/>
      <c r="K128" s="87">
        <v>50</v>
      </c>
    </row>
    <row r="129" spans="2:11" ht="30.75" outlineLevel="1" thickBot="1" x14ac:dyDescent="0.25">
      <c r="B129" s="43">
        <v>9</v>
      </c>
      <c r="C129" s="88">
        <f t="shared" ref="C129:C130" si="52">C128+1</f>
        <v>76</v>
      </c>
      <c r="D129" s="76">
        <f t="shared" ref="D129:D130" si="53">D128+1</f>
        <v>77</v>
      </c>
      <c r="E129" s="50" t="s">
        <v>88</v>
      </c>
      <c r="F129" s="70"/>
      <c r="G129" s="52">
        <f>$B$5/$B$6*B129</f>
        <v>21.634615384615383</v>
      </c>
      <c r="H129" s="41" t="str">
        <f>IF(F129="","",IF(F129="ja",G129,0))</f>
        <v/>
      </c>
      <c r="I129" s="68">
        <v>0</v>
      </c>
      <c r="J129" s="68"/>
      <c r="K129" s="87">
        <v>50</v>
      </c>
    </row>
    <row r="130" spans="2:11" ht="111" customHeight="1" outlineLevel="1" thickBot="1" x14ac:dyDescent="0.25">
      <c r="B130" s="13">
        <v>9</v>
      </c>
      <c r="C130" s="88">
        <f t="shared" si="52"/>
        <v>77</v>
      </c>
      <c r="D130" s="76">
        <f t="shared" si="53"/>
        <v>78</v>
      </c>
      <c r="E130" s="49" t="s">
        <v>89</v>
      </c>
      <c r="F130" s="70"/>
      <c r="G130" s="15">
        <f>$B$5/$B$6*B130</f>
        <v>21.634615384615383</v>
      </c>
      <c r="H130" s="41" t="str">
        <f>IF(F130="","",IF(F130="ja",G130,0))</f>
        <v/>
      </c>
      <c r="I130" s="68">
        <v>0</v>
      </c>
      <c r="J130" s="68"/>
      <c r="K130" s="87">
        <v>50</v>
      </c>
    </row>
    <row r="131" spans="2:11" ht="15.75" thickBot="1" x14ac:dyDescent="0.25">
      <c r="B131" s="38"/>
      <c r="C131" s="5"/>
      <c r="D131" s="8"/>
      <c r="E131" s="7" t="s">
        <v>22</v>
      </c>
      <c r="F131" s="8"/>
      <c r="G131" s="9">
        <f>SUM(G127:G130)</f>
        <v>86.538461538461533</v>
      </c>
      <c r="H131" s="10">
        <f>SUM(H127:H130)</f>
        <v>0</v>
      </c>
      <c r="I131" s="11">
        <f>SUM(I127:I130)</f>
        <v>0</v>
      </c>
      <c r="J131" s="11"/>
    </row>
    <row r="132" spans="2:11" ht="15.75" thickBot="1" x14ac:dyDescent="0.25">
      <c r="D132" s="21"/>
      <c r="E132" s="1"/>
      <c r="F132" s="21"/>
      <c r="G132" s="21"/>
      <c r="H132" s="21"/>
    </row>
    <row r="133" spans="2:11" ht="15.75" thickBot="1" x14ac:dyDescent="0.25">
      <c r="B133" s="38"/>
      <c r="C133" s="30" t="s">
        <v>173</v>
      </c>
      <c r="D133" s="31"/>
      <c r="E133" s="31"/>
      <c r="F133" s="31"/>
      <c r="G133" s="31"/>
      <c r="H133" s="31"/>
      <c r="I133" s="32"/>
      <c r="J133" s="32"/>
      <c r="K133" s="33"/>
    </row>
    <row r="134" spans="2:11" ht="60.75" outlineLevel="1" thickBot="1" x14ac:dyDescent="0.25">
      <c r="B134" s="3" t="s">
        <v>1</v>
      </c>
      <c r="C134" s="3" t="s">
        <v>108</v>
      </c>
      <c r="D134" s="3" t="s">
        <v>169</v>
      </c>
      <c r="E134" s="12" t="s">
        <v>3</v>
      </c>
      <c r="F134" s="5" t="s">
        <v>4</v>
      </c>
      <c r="G134" s="3" t="s">
        <v>5</v>
      </c>
      <c r="H134" s="3" t="s">
        <v>6</v>
      </c>
      <c r="I134" s="6" t="s">
        <v>7</v>
      </c>
      <c r="J134" s="6" t="s">
        <v>8</v>
      </c>
      <c r="K134" s="3" t="s">
        <v>9</v>
      </c>
    </row>
    <row r="135" spans="2:11" ht="108.75" customHeight="1" outlineLevel="1" thickBot="1" x14ac:dyDescent="0.25">
      <c r="B135" s="43">
        <v>9</v>
      </c>
      <c r="C135" s="88">
        <f>C130+1</f>
        <v>78</v>
      </c>
      <c r="D135" s="43">
        <f>D130+1</f>
        <v>79</v>
      </c>
      <c r="E135" s="53" t="s">
        <v>90</v>
      </c>
      <c r="F135" s="70"/>
      <c r="G135" s="41">
        <f>$B$5/$B$6*B135</f>
        <v>21.634615384615383</v>
      </c>
      <c r="H135" s="41" t="str">
        <f>IF(F135="","",IF(F135="ja",G135,0))</f>
        <v/>
      </c>
      <c r="I135" s="68">
        <v>0</v>
      </c>
      <c r="J135" s="68"/>
      <c r="K135" s="87">
        <v>50</v>
      </c>
    </row>
    <row r="136" spans="2:11" ht="15.75" thickBot="1" x14ac:dyDescent="0.25">
      <c r="B136" s="38"/>
      <c r="C136" s="5"/>
      <c r="D136" s="8"/>
      <c r="E136" s="7" t="s">
        <v>22</v>
      </c>
      <c r="F136" s="8"/>
      <c r="G136" s="9">
        <f>SUM(G135:G135)</f>
        <v>21.634615384615383</v>
      </c>
      <c r="H136" s="10">
        <f>SUM(H135:H135)</f>
        <v>0</v>
      </c>
      <c r="I136" s="11">
        <f>SUM(I135:I135)</f>
        <v>0</v>
      </c>
      <c r="J136" s="11"/>
    </row>
    <row r="137" spans="2:11" ht="15.75" thickBot="1" x14ac:dyDescent="0.25">
      <c r="D137" s="21"/>
      <c r="E137" s="1"/>
      <c r="F137" s="21"/>
      <c r="G137" s="21"/>
      <c r="H137" s="21"/>
    </row>
    <row r="138" spans="2:11" ht="15.75" thickBot="1" x14ac:dyDescent="0.25">
      <c r="C138" s="30" t="s">
        <v>174</v>
      </c>
      <c r="D138" s="31"/>
      <c r="E138" s="31"/>
      <c r="F138" s="31"/>
      <c r="G138" s="31"/>
      <c r="H138" s="31"/>
      <c r="I138" s="32"/>
      <c r="J138" s="32"/>
      <c r="K138" s="33"/>
    </row>
    <row r="139" spans="2:11" ht="60.75" outlineLevel="1" thickBot="1" x14ac:dyDescent="0.25">
      <c r="B139" s="3" t="s">
        <v>1</v>
      </c>
      <c r="C139" s="3" t="s">
        <v>108</v>
      </c>
      <c r="D139" s="3" t="s">
        <v>169</v>
      </c>
      <c r="E139" s="12" t="s">
        <v>3</v>
      </c>
      <c r="F139" s="5" t="s">
        <v>4</v>
      </c>
      <c r="G139" s="3" t="s">
        <v>5</v>
      </c>
      <c r="H139" s="3" t="s">
        <v>6</v>
      </c>
      <c r="I139" s="6" t="s">
        <v>7</v>
      </c>
      <c r="J139" s="6" t="s">
        <v>8</v>
      </c>
      <c r="K139" s="3" t="s">
        <v>9</v>
      </c>
    </row>
    <row r="140" spans="2:11" ht="45.75" outlineLevel="1" thickBot="1" x14ac:dyDescent="0.25">
      <c r="B140" s="13">
        <v>9</v>
      </c>
      <c r="C140" s="88">
        <f>C135+1</f>
        <v>79</v>
      </c>
      <c r="D140" s="75">
        <f>D135+1</f>
        <v>80</v>
      </c>
      <c r="E140" s="49" t="s">
        <v>91</v>
      </c>
      <c r="F140" s="69"/>
      <c r="G140" s="15">
        <f>$B$5/$B$6*B140</f>
        <v>21.634615384615383</v>
      </c>
      <c r="H140" s="41" t="str">
        <f t="shared" ref="H140" si="54">IF(F140="","",IF(F140="ja",G140,0))</f>
        <v/>
      </c>
      <c r="I140" s="68"/>
      <c r="J140" s="68"/>
      <c r="K140" s="87">
        <v>50</v>
      </c>
    </row>
    <row r="141" spans="2:11" ht="15.75" thickBot="1" x14ac:dyDescent="0.25">
      <c r="B141" s="38"/>
      <c r="C141" s="5"/>
      <c r="D141" s="8"/>
      <c r="E141" s="7" t="s">
        <v>22</v>
      </c>
      <c r="F141" s="8"/>
      <c r="G141" s="9">
        <f>SUM(G140:G140)</f>
        <v>21.634615384615383</v>
      </c>
      <c r="H141" s="10">
        <f>SUM(H140:H140)</f>
        <v>0</v>
      </c>
      <c r="I141" s="11">
        <f>SUM(I140:I140)</f>
        <v>0</v>
      </c>
      <c r="J141" s="11"/>
    </row>
    <row r="142" spans="2:11" ht="15.75" thickBot="1" x14ac:dyDescent="0.25">
      <c r="D142" s="21"/>
      <c r="E142" s="1"/>
      <c r="F142" s="21"/>
      <c r="G142" s="21"/>
      <c r="H142" s="21"/>
    </row>
    <row r="143" spans="2:11" ht="15.75" thickBot="1" x14ac:dyDescent="0.25">
      <c r="C143" s="30" t="s">
        <v>175</v>
      </c>
      <c r="D143" s="31"/>
      <c r="E143" s="31"/>
      <c r="F143" s="31"/>
      <c r="G143" s="31"/>
      <c r="H143" s="31"/>
      <c r="I143" s="32"/>
      <c r="J143" s="33"/>
    </row>
    <row r="144" spans="2:11" ht="45.75" outlineLevel="1" thickBot="1" x14ac:dyDescent="0.25">
      <c r="B144" s="3" t="s">
        <v>1</v>
      </c>
      <c r="C144" s="3" t="s">
        <v>108</v>
      </c>
      <c r="D144" s="3" t="s">
        <v>169</v>
      </c>
      <c r="E144" s="4" t="s">
        <v>3</v>
      </c>
      <c r="F144" s="5" t="s">
        <v>4</v>
      </c>
      <c r="G144" s="94" t="s">
        <v>92</v>
      </c>
      <c r="H144" s="95"/>
      <c r="I144" s="95"/>
      <c r="J144" s="96"/>
    </row>
    <row r="145" spans="2:10" ht="60" outlineLevel="1" x14ac:dyDescent="0.2">
      <c r="B145" s="13"/>
      <c r="C145" s="88">
        <v>1</v>
      </c>
      <c r="D145" s="73">
        <v>1</v>
      </c>
      <c r="E145" s="42" t="s">
        <v>93</v>
      </c>
      <c r="F145" s="67"/>
      <c r="G145" s="97"/>
      <c r="H145" s="98"/>
      <c r="I145" s="98"/>
      <c r="J145" s="99"/>
    </row>
    <row r="146" spans="2:10" ht="45" outlineLevel="1" x14ac:dyDescent="0.2">
      <c r="B146" s="13"/>
      <c r="C146" s="88">
        <v>2</v>
      </c>
      <c r="D146" s="73">
        <v>2</v>
      </c>
      <c r="E146" s="42" t="s">
        <v>94</v>
      </c>
      <c r="F146" s="67"/>
      <c r="G146" s="97"/>
      <c r="H146" s="98"/>
      <c r="I146" s="98"/>
      <c r="J146" s="99"/>
    </row>
    <row r="147" spans="2:10" ht="30" outlineLevel="1" x14ac:dyDescent="0.2">
      <c r="B147" s="13"/>
      <c r="C147" s="88">
        <v>3</v>
      </c>
      <c r="D147" s="73">
        <v>3</v>
      </c>
      <c r="E147" s="42" t="s">
        <v>95</v>
      </c>
      <c r="F147" s="67"/>
      <c r="G147" s="97"/>
      <c r="H147" s="98"/>
      <c r="I147" s="98"/>
      <c r="J147" s="99"/>
    </row>
    <row r="148" spans="2:10" ht="30" outlineLevel="1" x14ac:dyDescent="0.2">
      <c r="B148" s="13"/>
      <c r="C148" s="88">
        <v>4</v>
      </c>
      <c r="D148" s="73">
        <v>4</v>
      </c>
      <c r="E148" s="42" t="s">
        <v>96</v>
      </c>
      <c r="F148" s="67"/>
      <c r="G148" s="97"/>
      <c r="H148" s="98"/>
      <c r="I148" s="98"/>
      <c r="J148" s="99"/>
    </row>
    <row r="149" spans="2:10" ht="49.5" customHeight="1" outlineLevel="1" thickBot="1" x14ac:dyDescent="0.25">
      <c r="B149" s="13"/>
      <c r="C149" s="88">
        <v>5</v>
      </c>
      <c r="D149" s="73">
        <v>5</v>
      </c>
      <c r="E149" s="42" t="s">
        <v>97</v>
      </c>
      <c r="F149" s="67"/>
      <c r="G149" s="97"/>
      <c r="H149" s="98"/>
      <c r="I149" s="98"/>
      <c r="J149" s="99"/>
    </row>
    <row r="150" spans="2:10" ht="15.75" thickBot="1" x14ac:dyDescent="0.25">
      <c r="B150" s="38"/>
      <c r="C150" s="5"/>
      <c r="D150" s="8"/>
      <c r="E150" s="7"/>
      <c r="F150" s="8"/>
      <c r="G150" s="100"/>
      <c r="H150" s="100"/>
      <c r="I150" s="100"/>
      <c r="J150" s="101"/>
    </row>
    <row r="151" spans="2:10" ht="15.75" thickBot="1" x14ac:dyDescent="0.25">
      <c r="D151" s="21"/>
      <c r="E151" s="1"/>
      <c r="F151" s="21"/>
      <c r="G151" s="21"/>
      <c r="H151" s="21"/>
    </row>
    <row r="152" spans="2:10" ht="15.75" collapsed="1" thickBot="1" x14ac:dyDescent="0.25">
      <c r="B152" s="38"/>
      <c r="C152" s="5"/>
      <c r="D152" s="8"/>
      <c r="E152" s="7" t="s">
        <v>98</v>
      </c>
      <c r="F152" s="8"/>
      <c r="G152" s="9">
        <f>G141+G136+G131+G123+G111+G100+G90+G73+G67+G60+G48+G40+G32+G20</f>
        <v>1000</v>
      </c>
      <c r="H152" s="10">
        <f>H141+H136+H131+H123+H111+H100+H90+H73+H67+H60+H48+H40+H32+H20</f>
        <v>0</v>
      </c>
      <c r="I152" s="11">
        <f>I141+I136+I131+I123+I111+I100+I90+I73+I67+I60+I48+I40+I32+I20</f>
        <v>0</v>
      </c>
      <c r="J152" s="11"/>
    </row>
    <row r="153" spans="2:10" x14ac:dyDescent="0.2">
      <c r="D153" s="21"/>
      <c r="E153" s="1"/>
      <c r="F153" s="21"/>
      <c r="G153" s="21"/>
      <c r="H153" s="21"/>
    </row>
  </sheetData>
  <sheetProtection sheet="1" selectLockedCells="1"/>
  <protectedRanges>
    <protectedRange sqref="F9:F19" name="Bereik1"/>
    <protectedRange sqref="I9:J19" name="Bereik2"/>
    <protectedRange sqref="F24:F31" name="Bereik3"/>
    <protectedRange sqref="I24:J31" name="Bereik4"/>
    <protectedRange sqref="F36:F39" name="Bereik5"/>
    <protectedRange sqref="I36:J39" name="Bereik6"/>
    <protectedRange sqref="F44:F47" name="Bereik7"/>
    <protectedRange sqref="I44:J47" name="Bereik8"/>
    <protectedRange sqref="F52:F59" name="Bereik9"/>
    <protectedRange sqref="I52:J59" name="Bereik10"/>
    <protectedRange sqref="F64:F66" name="Bereik11"/>
    <protectedRange sqref="I64:J66" name="Bereik12"/>
    <protectedRange sqref="F71:F72" name="Bereik13"/>
    <protectedRange sqref="I71:J72" name="Bereik14"/>
    <protectedRange sqref="F77:F89" name="Bereik15"/>
    <protectedRange sqref="I77:J89" name="Bereik16"/>
    <protectedRange sqref="F94:F99" name="Bereik17"/>
    <protectedRange sqref="I94:J99" name="Bereik18"/>
    <protectedRange sqref="F104:F110" name="Bereik19"/>
    <protectedRange sqref="I104:J110" name="Bereik20"/>
    <protectedRange sqref="F115:F122" name="Bereik21"/>
    <protectedRange sqref="I115:J122" name="Bereik22"/>
    <protectedRange sqref="F127:F130" name="Bereik23"/>
    <protectedRange sqref="I127:J130" name="Bereik24"/>
    <protectedRange sqref="F135" name="Bereik25"/>
    <protectedRange sqref="I135:J135" name="Bereik26"/>
    <protectedRange sqref="F140" name="Bereik27"/>
    <protectedRange sqref="I140:J140" name="Bereik28"/>
    <protectedRange sqref="F145:J149" name="Bereik29"/>
  </protectedRanges>
  <mergeCells count="8">
    <mergeCell ref="G4:H4"/>
    <mergeCell ref="G144:J144"/>
    <mergeCell ref="G145:J145"/>
    <mergeCell ref="G146:J146"/>
    <mergeCell ref="G150:J150"/>
    <mergeCell ref="G147:J147"/>
    <mergeCell ref="G148:J148"/>
    <mergeCell ref="G149:J149"/>
  </mergeCells>
  <dataValidations count="1">
    <dataValidation type="list" allowBlank="1" showInputMessage="1" showErrorMessage="1" sqref="F24:F31 F52:F59 F115:F122 F77:F89 F36:F39 F127:F130 F145:F149 F44:F47 F64:F66 F140 F135 F71:F72 F94:F99 F104:F110 F9:F19" xr:uid="{00000000-0002-0000-0000-000000000000}">
      <formula1>"Ja,Nee"</formula1>
    </dataValidation>
  </dataValidations>
  <pageMargins left="0.70866141732283472" right="0.70866141732283472" top="0.74803149606299213" bottom="0.74803149606299213" header="0.31496062992125984" footer="0.31496062992125984"/>
  <pageSetup paperSize="9" scale="71" fitToHeight="0" orientation="portrait" r:id="rId1"/>
  <headerFooter>
    <oddHeader>&amp;L&amp;G</oddHeader>
    <oddFooter>&amp;C&amp;"Georgia,Standaard"&amp;11Kenmerk: BI.2018.516&amp;R&amp;P van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F75C-9FAC-4102-AD5D-17F001FE3AFC}">
  <dimension ref="B2:K149"/>
  <sheetViews>
    <sheetView showGridLines="0" zoomScaleNormal="100" workbookViewId="0">
      <selection activeCell="J52" sqref="J52"/>
    </sheetView>
  </sheetViews>
  <sheetFormatPr defaultColWidth="8.7109375" defaultRowHeight="15" outlineLevelRow="1" x14ac:dyDescent="0.2"/>
  <cols>
    <col min="1" max="1" width="2.42578125" style="22" customWidth="1"/>
    <col min="2" max="2" width="12.7109375" style="20" customWidth="1"/>
    <col min="3" max="4" width="10.42578125" style="54" customWidth="1"/>
    <col min="5" max="5" width="71.42578125" style="55" customWidth="1"/>
    <col min="6" max="6" width="11" style="54" bestFit="1" customWidth="1"/>
    <col min="7" max="7" width="16.42578125" style="54" customWidth="1"/>
    <col min="8" max="8" width="15.5703125" style="54" customWidth="1"/>
    <col min="9" max="9" width="21.42578125" style="20" customWidth="1"/>
    <col min="10" max="10" width="22.5703125" style="20" customWidth="1"/>
    <col min="11" max="11" width="16.85546875" style="22" customWidth="1"/>
    <col min="12" max="16384" width="8.7109375" style="22"/>
  </cols>
  <sheetData>
    <row r="2" spans="2:11" ht="21" x14ac:dyDescent="0.2">
      <c r="C2" s="56" t="s">
        <v>99</v>
      </c>
      <c r="D2" s="56"/>
      <c r="E2" s="1"/>
      <c r="F2" s="21"/>
      <c r="G2" s="21"/>
      <c r="H2" s="21"/>
    </row>
    <row r="3" spans="2:11" x14ac:dyDescent="0.2">
      <c r="C3" s="23" t="s">
        <v>100</v>
      </c>
      <c r="D3" s="23"/>
      <c r="E3" s="1"/>
      <c r="F3" s="21"/>
      <c r="G3" s="21"/>
      <c r="H3" s="21"/>
    </row>
    <row r="4" spans="2:11" x14ac:dyDescent="0.25">
      <c r="C4" s="23"/>
      <c r="D4" s="23"/>
      <c r="E4" s="1"/>
      <c r="F4" s="21"/>
      <c r="G4" s="21"/>
      <c r="H4" s="21"/>
      <c r="I4" s="24"/>
    </row>
    <row r="5" spans="2:11" ht="99.75" customHeight="1" x14ac:dyDescent="0.2">
      <c r="C5" s="20"/>
      <c r="D5" s="20"/>
      <c r="E5" s="25" t="s">
        <v>101</v>
      </c>
      <c r="F5" s="21"/>
      <c r="G5" s="93"/>
      <c r="H5" s="93"/>
    </row>
    <row r="6" spans="2:11" x14ac:dyDescent="0.2">
      <c r="B6" s="26">
        <v>1000</v>
      </c>
      <c r="C6" s="20"/>
      <c r="D6" s="20"/>
      <c r="E6" s="2"/>
      <c r="F6" s="21"/>
      <c r="G6" s="21"/>
      <c r="H6" s="21"/>
    </row>
    <row r="7" spans="2:11" ht="15.75" thickBot="1" x14ac:dyDescent="0.25">
      <c r="B7" s="27">
        <f>SUM(B10:B137)</f>
        <v>296</v>
      </c>
      <c r="C7" s="28"/>
      <c r="D7" s="28"/>
      <c r="E7" s="29"/>
      <c r="F7" s="21"/>
      <c r="G7" s="21"/>
      <c r="H7" s="21"/>
    </row>
    <row r="8" spans="2:11" ht="15.75" thickBot="1" x14ac:dyDescent="0.25">
      <c r="C8" s="30" t="s">
        <v>102</v>
      </c>
      <c r="D8" s="31"/>
      <c r="E8" s="31"/>
      <c r="F8" s="31"/>
      <c r="G8" s="31"/>
      <c r="H8" s="31"/>
      <c r="I8" s="32"/>
      <c r="J8" s="32"/>
      <c r="K8" s="33"/>
    </row>
    <row r="9" spans="2:11" ht="61.5" customHeight="1" outlineLevel="1" x14ac:dyDescent="0.2">
      <c r="B9" s="3" t="s">
        <v>1</v>
      </c>
      <c r="C9" s="6" t="s">
        <v>103</v>
      </c>
      <c r="D9" s="3" t="s">
        <v>2</v>
      </c>
      <c r="E9" s="77" t="s">
        <v>3</v>
      </c>
      <c r="F9" s="34" t="s">
        <v>4</v>
      </c>
      <c r="G9" s="6" t="s">
        <v>5</v>
      </c>
      <c r="H9" s="6" t="s">
        <v>6</v>
      </c>
      <c r="I9" s="6" t="s">
        <v>7</v>
      </c>
      <c r="J9" s="6" t="s">
        <v>8</v>
      </c>
      <c r="K9" s="3" t="s">
        <v>9</v>
      </c>
    </row>
    <row r="10" spans="2:11" ht="45.75" outlineLevel="1" thickBot="1" x14ac:dyDescent="0.25">
      <c r="B10" s="35">
        <v>0</v>
      </c>
      <c r="C10" s="81">
        <v>1</v>
      </c>
      <c r="D10" s="78"/>
      <c r="E10" s="82" t="s">
        <v>104</v>
      </c>
      <c r="F10" s="90" t="s">
        <v>177</v>
      </c>
      <c r="G10" s="86">
        <f t="shared" ref="G10:G20" si="0">$B$6/$B$7*B10</f>
        <v>0</v>
      </c>
      <c r="H10" s="86">
        <f>IF(F10="","",IF(F10="ja",G10,0))</f>
        <v>0</v>
      </c>
      <c r="I10" s="91">
        <v>0</v>
      </c>
      <c r="J10" s="91"/>
      <c r="K10" s="87" t="s">
        <v>11</v>
      </c>
    </row>
    <row r="11" spans="2:11" ht="60.75" outlineLevel="1" thickBot="1" x14ac:dyDescent="0.25">
      <c r="B11" s="35">
        <v>5</v>
      </c>
      <c r="C11" s="81">
        <f>C10+1</f>
        <v>2</v>
      </c>
      <c r="D11" s="78">
        <f>D10+1</f>
        <v>1</v>
      </c>
      <c r="E11" s="36" t="s">
        <v>12</v>
      </c>
      <c r="F11" s="67"/>
      <c r="G11" s="15">
        <f t="shared" si="0"/>
        <v>16.891891891891891</v>
      </c>
      <c r="H11" s="15" t="str">
        <f t="shared" ref="H11:H18" si="1">IF(F11="","",IF(F11="ja",G11,0))</f>
        <v/>
      </c>
      <c r="I11" s="68">
        <v>0</v>
      </c>
      <c r="J11" s="68"/>
      <c r="K11" s="87">
        <v>50</v>
      </c>
    </row>
    <row r="12" spans="2:11" ht="30.75" outlineLevel="1" thickBot="1" x14ac:dyDescent="0.25">
      <c r="B12" s="35">
        <v>5</v>
      </c>
      <c r="C12" s="81">
        <f t="shared" ref="C12:D20" si="2">C11+1</f>
        <v>3</v>
      </c>
      <c r="D12" s="78">
        <f t="shared" si="2"/>
        <v>2</v>
      </c>
      <c r="E12" s="36" t="s">
        <v>13</v>
      </c>
      <c r="F12" s="67"/>
      <c r="G12" s="15">
        <f t="shared" si="0"/>
        <v>16.891891891891891</v>
      </c>
      <c r="H12" s="15" t="str">
        <f t="shared" si="1"/>
        <v/>
      </c>
      <c r="I12" s="68">
        <v>0</v>
      </c>
      <c r="J12" s="68"/>
      <c r="K12" s="87">
        <v>50</v>
      </c>
    </row>
    <row r="13" spans="2:11" ht="45.75" outlineLevel="1" thickBot="1" x14ac:dyDescent="0.25">
      <c r="B13" s="35">
        <v>5</v>
      </c>
      <c r="C13" s="81">
        <f t="shared" si="2"/>
        <v>4</v>
      </c>
      <c r="D13" s="78">
        <f t="shared" si="2"/>
        <v>3</v>
      </c>
      <c r="E13" s="36" t="s">
        <v>14</v>
      </c>
      <c r="F13" s="67"/>
      <c r="G13" s="15">
        <f t="shared" si="0"/>
        <v>16.891891891891891</v>
      </c>
      <c r="H13" s="15" t="str">
        <f t="shared" si="1"/>
        <v/>
      </c>
      <c r="I13" s="68">
        <v>0</v>
      </c>
      <c r="J13" s="68"/>
      <c r="K13" s="87">
        <v>50</v>
      </c>
    </row>
    <row r="14" spans="2:11" ht="30.75" outlineLevel="1" thickBot="1" x14ac:dyDescent="0.25">
      <c r="B14" s="35">
        <v>9</v>
      </c>
      <c r="C14" s="81">
        <f t="shared" si="2"/>
        <v>5</v>
      </c>
      <c r="D14" s="78">
        <f t="shared" si="2"/>
        <v>4</v>
      </c>
      <c r="E14" s="37" t="s">
        <v>15</v>
      </c>
      <c r="F14" s="67"/>
      <c r="G14" s="15">
        <f t="shared" si="0"/>
        <v>30.405405405405407</v>
      </c>
      <c r="H14" s="15" t="str">
        <f t="shared" si="1"/>
        <v/>
      </c>
      <c r="I14" s="68">
        <v>0</v>
      </c>
      <c r="J14" s="68"/>
      <c r="K14" s="87">
        <v>50</v>
      </c>
    </row>
    <row r="15" spans="2:11" ht="46.35" customHeight="1" outlineLevel="1" thickBot="1" x14ac:dyDescent="0.25">
      <c r="B15" s="35">
        <v>5</v>
      </c>
      <c r="C15" s="81">
        <f t="shared" si="2"/>
        <v>6</v>
      </c>
      <c r="D15" s="78">
        <f t="shared" si="2"/>
        <v>5</v>
      </c>
      <c r="E15" s="37" t="s">
        <v>105</v>
      </c>
      <c r="F15" s="67"/>
      <c r="G15" s="15">
        <f t="shared" si="0"/>
        <v>16.891891891891891</v>
      </c>
      <c r="H15" s="15" t="str">
        <f t="shared" si="1"/>
        <v/>
      </c>
      <c r="I15" s="68">
        <v>0</v>
      </c>
      <c r="J15" s="68"/>
      <c r="K15" s="87">
        <v>50</v>
      </c>
    </row>
    <row r="16" spans="2:11" ht="30.75" outlineLevel="1" thickBot="1" x14ac:dyDescent="0.25">
      <c r="B16" s="35">
        <v>1</v>
      </c>
      <c r="C16" s="81">
        <f t="shared" si="2"/>
        <v>7</v>
      </c>
      <c r="D16" s="78">
        <f t="shared" si="2"/>
        <v>6</v>
      </c>
      <c r="E16" s="37" t="s">
        <v>17</v>
      </c>
      <c r="F16" s="67"/>
      <c r="G16" s="15">
        <f t="shared" si="0"/>
        <v>3.3783783783783785</v>
      </c>
      <c r="H16" s="15" t="str">
        <f t="shared" si="1"/>
        <v/>
      </c>
      <c r="I16" s="68">
        <v>0</v>
      </c>
      <c r="J16" s="68"/>
      <c r="K16" s="87">
        <v>50</v>
      </c>
    </row>
    <row r="17" spans="2:11" s="58" customFormat="1" ht="30.75" outlineLevel="1" thickBot="1" x14ac:dyDescent="0.25">
      <c r="B17" s="35">
        <v>5</v>
      </c>
      <c r="C17" s="81">
        <f t="shared" si="2"/>
        <v>8</v>
      </c>
      <c r="D17" s="78">
        <f t="shared" si="2"/>
        <v>7</v>
      </c>
      <c r="E17" s="37" t="s">
        <v>106</v>
      </c>
      <c r="F17" s="67"/>
      <c r="G17" s="15">
        <f t="shared" si="0"/>
        <v>16.891891891891891</v>
      </c>
      <c r="H17" s="57" t="str">
        <f t="shared" si="1"/>
        <v/>
      </c>
      <c r="I17" s="68">
        <v>0</v>
      </c>
      <c r="J17" s="68"/>
      <c r="K17" s="87">
        <v>50</v>
      </c>
    </row>
    <row r="18" spans="2:11" ht="45.75" outlineLevel="1" thickBot="1" x14ac:dyDescent="0.25">
      <c r="B18" s="35">
        <v>5</v>
      </c>
      <c r="C18" s="81">
        <f t="shared" si="2"/>
        <v>9</v>
      </c>
      <c r="D18" s="78">
        <f t="shared" si="2"/>
        <v>8</v>
      </c>
      <c r="E18" s="37" t="s">
        <v>19</v>
      </c>
      <c r="F18" s="67"/>
      <c r="G18" s="15">
        <f t="shared" si="0"/>
        <v>16.891891891891891</v>
      </c>
      <c r="H18" s="15" t="str">
        <f t="shared" si="1"/>
        <v/>
      </c>
      <c r="I18" s="68">
        <v>0</v>
      </c>
      <c r="J18" s="68"/>
      <c r="K18" s="87">
        <v>50</v>
      </c>
    </row>
    <row r="19" spans="2:11" ht="30.75" outlineLevel="1" thickBot="1" x14ac:dyDescent="0.25">
      <c r="B19" s="35">
        <v>9</v>
      </c>
      <c r="C19" s="81">
        <f t="shared" si="2"/>
        <v>10</v>
      </c>
      <c r="D19" s="78">
        <f t="shared" si="2"/>
        <v>9</v>
      </c>
      <c r="E19" s="37" t="s">
        <v>20</v>
      </c>
      <c r="F19" s="67"/>
      <c r="G19" s="15">
        <f t="shared" si="0"/>
        <v>30.405405405405407</v>
      </c>
      <c r="H19" s="15" t="str">
        <f t="shared" ref="H19:H20" si="3">IF(F19="","",IF(F19="ja",G19,0))</f>
        <v/>
      </c>
      <c r="I19" s="68">
        <v>0</v>
      </c>
      <c r="J19" s="68"/>
      <c r="K19" s="87">
        <v>50</v>
      </c>
    </row>
    <row r="20" spans="2:11" ht="30.75" outlineLevel="1" thickBot="1" x14ac:dyDescent="0.25">
      <c r="B20" s="35">
        <v>9</v>
      </c>
      <c r="C20" s="83">
        <f t="shared" si="2"/>
        <v>11</v>
      </c>
      <c r="D20" s="78">
        <f t="shared" si="2"/>
        <v>10</v>
      </c>
      <c r="E20" s="37" t="s">
        <v>21</v>
      </c>
      <c r="F20" s="67"/>
      <c r="G20" s="15">
        <f t="shared" si="0"/>
        <v>30.405405405405407</v>
      </c>
      <c r="H20" s="15" t="str">
        <f t="shared" si="3"/>
        <v/>
      </c>
      <c r="I20" s="68">
        <v>0</v>
      </c>
      <c r="J20" s="68"/>
      <c r="K20" s="87">
        <v>50</v>
      </c>
    </row>
    <row r="21" spans="2:11" ht="15.75" thickBot="1" x14ac:dyDescent="0.25">
      <c r="B21" s="38"/>
      <c r="C21" s="5"/>
      <c r="D21" s="8"/>
      <c r="E21" s="7" t="s">
        <v>22</v>
      </c>
      <c r="F21" s="8"/>
      <c r="G21" s="9">
        <f>SUM(G10:G20)</f>
        <v>195.94594594594597</v>
      </c>
      <c r="H21" s="10">
        <f>SUM(H10:H20)</f>
        <v>0</v>
      </c>
      <c r="I21" s="11">
        <f>SUM(I11:I20)</f>
        <v>0</v>
      </c>
      <c r="J21" s="11"/>
    </row>
    <row r="22" spans="2:11" ht="15.75" thickBot="1" x14ac:dyDescent="0.25">
      <c r="B22" s="38"/>
      <c r="C22" s="39"/>
      <c r="D22" s="39"/>
      <c r="E22" s="25"/>
      <c r="F22" s="39"/>
      <c r="G22" s="39"/>
      <c r="H22" s="39"/>
    </row>
    <row r="23" spans="2:11" ht="15.75" thickBot="1" x14ac:dyDescent="0.25">
      <c r="B23" s="38"/>
      <c r="C23" s="30" t="s">
        <v>107</v>
      </c>
      <c r="D23" s="31"/>
      <c r="E23" s="31"/>
      <c r="F23" s="31"/>
      <c r="G23" s="31"/>
      <c r="H23" s="31"/>
      <c r="I23" s="32"/>
      <c r="J23" s="32"/>
      <c r="K23" s="33"/>
    </row>
    <row r="24" spans="2:11" ht="60.75" outlineLevel="1" thickBot="1" x14ac:dyDescent="0.25">
      <c r="B24" s="3" t="s">
        <v>1</v>
      </c>
      <c r="C24" s="3" t="s">
        <v>108</v>
      </c>
      <c r="D24" s="3" t="s">
        <v>109</v>
      </c>
      <c r="E24" s="4" t="s">
        <v>3</v>
      </c>
      <c r="F24" s="5" t="s">
        <v>4</v>
      </c>
      <c r="G24" s="3" t="s">
        <v>5</v>
      </c>
      <c r="H24" s="3" t="s">
        <v>6</v>
      </c>
      <c r="I24" s="6" t="s">
        <v>7</v>
      </c>
      <c r="J24" s="6" t="s">
        <v>8</v>
      </c>
      <c r="K24" s="3" t="s">
        <v>9</v>
      </c>
    </row>
    <row r="25" spans="2:11" ht="45.6" customHeight="1" outlineLevel="1" thickBot="1" x14ac:dyDescent="0.25">
      <c r="B25" s="13">
        <v>5</v>
      </c>
      <c r="C25" s="83">
        <f>C20+1</f>
        <v>12</v>
      </c>
      <c r="D25" s="13">
        <f>D20+1</f>
        <v>11</v>
      </c>
      <c r="E25" s="40" t="s">
        <v>110</v>
      </c>
      <c r="F25" s="67"/>
      <c r="G25" s="15">
        <f t="shared" ref="G25:G32" si="4">$B$6/$B$7*B25</f>
        <v>16.891891891891891</v>
      </c>
      <c r="H25" s="41" t="str">
        <f t="shared" ref="H25:H32" si="5">IF(F25="","",IF(F25="ja",G25,0))</f>
        <v/>
      </c>
      <c r="I25" s="68">
        <v>0</v>
      </c>
      <c r="J25" s="68"/>
      <c r="K25" s="87">
        <v>50</v>
      </c>
    </row>
    <row r="26" spans="2:11" ht="48" customHeight="1" outlineLevel="1" thickBot="1" x14ac:dyDescent="0.25">
      <c r="B26" s="13">
        <v>5</v>
      </c>
      <c r="C26" s="83">
        <f>C25+1</f>
        <v>13</v>
      </c>
      <c r="D26" s="13">
        <f>D25+1</f>
        <v>12</v>
      </c>
      <c r="E26" s="40" t="s">
        <v>24</v>
      </c>
      <c r="F26" s="67"/>
      <c r="G26" s="15">
        <f t="shared" si="4"/>
        <v>16.891891891891891</v>
      </c>
      <c r="H26" s="41" t="str">
        <f t="shared" si="5"/>
        <v/>
      </c>
      <c r="I26" s="68">
        <v>0</v>
      </c>
      <c r="J26" s="68"/>
      <c r="K26" s="87">
        <v>50</v>
      </c>
    </row>
    <row r="27" spans="2:11" ht="30.75" outlineLevel="1" thickBot="1" x14ac:dyDescent="0.25">
      <c r="B27" s="13">
        <v>5</v>
      </c>
      <c r="C27" s="83">
        <f t="shared" ref="C27:D32" si="6">C26+1</f>
        <v>14</v>
      </c>
      <c r="D27" s="13">
        <f t="shared" si="6"/>
        <v>13</v>
      </c>
      <c r="E27" s="40" t="s">
        <v>25</v>
      </c>
      <c r="F27" s="67"/>
      <c r="G27" s="15">
        <f t="shared" si="4"/>
        <v>16.891891891891891</v>
      </c>
      <c r="H27" s="41" t="str">
        <f t="shared" si="5"/>
        <v/>
      </c>
      <c r="I27" s="68">
        <v>0</v>
      </c>
      <c r="J27" s="68"/>
      <c r="K27" s="87">
        <v>50</v>
      </c>
    </row>
    <row r="28" spans="2:11" ht="75.75" outlineLevel="1" thickBot="1" x14ac:dyDescent="0.25">
      <c r="B28" s="13">
        <v>9</v>
      </c>
      <c r="C28" s="83">
        <f>C27+1</f>
        <v>15</v>
      </c>
      <c r="D28" s="13">
        <f t="shared" ref="D28:D32" si="7">D27+1</f>
        <v>14</v>
      </c>
      <c r="E28" s="42" t="s">
        <v>111</v>
      </c>
      <c r="F28" s="67"/>
      <c r="G28" s="15">
        <f t="shared" si="4"/>
        <v>30.405405405405407</v>
      </c>
      <c r="H28" s="41" t="str">
        <f t="shared" si="5"/>
        <v/>
      </c>
      <c r="I28" s="68">
        <v>0</v>
      </c>
      <c r="J28" s="68"/>
      <c r="K28" s="87">
        <v>50</v>
      </c>
    </row>
    <row r="29" spans="2:11" ht="75.75" outlineLevel="1" thickBot="1" x14ac:dyDescent="0.25">
      <c r="B29" s="13">
        <v>1</v>
      </c>
      <c r="C29" s="83">
        <f t="shared" si="6"/>
        <v>16</v>
      </c>
      <c r="D29" s="13">
        <f t="shared" si="7"/>
        <v>15</v>
      </c>
      <c r="E29" s="42" t="s">
        <v>112</v>
      </c>
      <c r="F29" s="67"/>
      <c r="G29" s="15">
        <f t="shared" si="4"/>
        <v>3.3783783783783785</v>
      </c>
      <c r="H29" s="41" t="str">
        <f t="shared" si="5"/>
        <v/>
      </c>
      <c r="I29" s="68">
        <v>0</v>
      </c>
      <c r="J29" s="68"/>
      <c r="K29" s="87">
        <v>50</v>
      </c>
    </row>
    <row r="30" spans="2:11" ht="81" customHeight="1" outlineLevel="1" thickBot="1" x14ac:dyDescent="0.25">
      <c r="B30" s="13">
        <v>5</v>
      </c>
      <c r="C30" s="83">
        <f t="shared" si="6"/>
        <v>17</v>
      </c>
      <c r="D30" s="13">
        <f t="shared" si="7"/>
        <v>16</v>
      </c>
      <c r="E30" s="40" t="s">
        <v>28</v>
      </c>
      <c r="F30" s="67"/>
      <c r="G30" s="15">
        <f t="shared" si="4"/>
        <v>16.891891891891891</v>
      </c>
      <c r="H30" s="41" t="str">
        <f t="shared" si="5"/>
        <v/>
      </c>
      <c r="I30" s="68">
        <v>0</v>
      </c>
      <c r="J30" s="68"/>
      <c r="K30" s="87">
        <v>50</v>
      </c>
    </row>
    <row r="31" spans="2:11" ht="30.75" outlineLevel="1" thickBot="1" x14ac:dyDescent="0.25">
      <c r="B31" s="13">
        <v>5</v>
      </c>
      <c r="C31" s="83">
        <f t="shared" si="6"/>
        <v>18</v>
      </c>
      <c r="D31" s="13">
        <f t="shared" si="7"/>
        <v>17</v>
      </c>
      <c r="E31" s="40" t="s">
        <v>29</v>
      </c>
      <c r="F31" s="67"/>
      <c r="G31" s="15">
        <f t="shared" si="4"/>
        <v>16.891891891891891</v>
      </c>
      <c r="H31" s="41" t="str">
        <f t="shared" si="5"/>
        <v/>
      </c>
      <c r="I31" s="68">
        <v>0</v>
      </c>
      <c r="J31" s="68"/>
      <c r="K31" s="87">
        <v>50</v>
      </c>
    </row>
    <row r="32" spans="2:11" ht="30.75" outlineLevel="1" thickBot="1" x14ac:dyDescent="0.25">
      <c r="B32" s="13">
        <v>1</v>
      </c>
      <c r="C32" s="83">
        <f t="shared" si="6"/>
        <v>19</v>
      </c>
      <c r="D32" s="13">
        <f t="shared" si="7"/>
        <v>18</v>
      </c>
      <c r="E32" s="40" t="s">
        <v>30</v>
      </c>
      <c r="F32" s="67"/>
      <c r="G32" s="15">
        <f t="shared" si="4"/>
        <v>3.3783783783783785</v>
      </c>
      <c r="H32" s="41" t="str">
        <f t="shared" si="5"/>
        <v/>
      </c>
      <c r="I32" s="68">
        <v>0</v>
      </c>
      <c r="J32" s="68"/>
      <c r="K32" s="87">
        <v>50</v>
      </c>
    </row>
    <row r="33" spans="2:11" ht="15.75" thickBot="1" x14ac:dyDescent="0.25">
      <c r="B33" s="38"/>
      <c r="C33" s="5"/>
      <c r="D33" s="8"/>
      <c r="E33" s="7" t="s">
        <v>22</v>
      </c>
      <c r="F33" s="8"/>
      <c r="G33" s="9">
        <f>SUM(G25:G32)</f>
        <v>121.6216216216216</v>
      </c>
      <c r="H33" s="9">
        <f>SUM(H25:H32)</f>
        <v>0</v>
      </c>
      <c r="I33" s="11">
        <f>SUM(I25:I32)</f>
        <v>0</v>
      </c>
      <c r="J33" s="11"/>
    </row>
    <row r="34" spans="2:11" ht="15.75" thickBot="1" x14ac:dyDescent="0.25">
      <c r="B34" s="38"/>
      <c r="C34" s="39"/>
      <c r="D34" s="39"/>
      <c r="E34" s="25" t="s">
        <v>31</v>
      </c>
      <c r="F34" s="39"/>
      <c r="G34" s="39"/>
      <c r="H34" s="39"/>
    </row>
    <row r="35" spans="2:11" ht="15.75" thickBot="1" x14ac:dyDescent="0.25">
      <c r="C35" s="30" t="s">
        <v>113</v>
      </c>
      <c r="D35" s="31"/>
      <c r="E35" s="31"/>
      <c r="F35" s="31"/>
      <c r="G35" s="31"/>
      <c r="H35" s="31"/>
      <c r="I35" s="32"/>
      <c r="J35" s="32"/>
      <c r="K35" s="33"/>
    </row>
    <row r="36" spans="2:11" ht="60" outlineLevel="1" x14ac:dyDescent="0.2">
      <c r="B36" s="3" t="s">
        <v>1</v>
      </c>
      <c r="C36" s="3" t="s">
        <v>108</v>
      </c>
      <c r="D36" s="3" t="s">
        <v>2</v>
      </c>
      <c r="E36" s="4" t="s">
        <v>3</v>
      </c>
      <c r="F36" s="5" t="s">
        <v>4</v>
      </c>
      <c r="G36" s="3" t="s">
        <v>5</v>
      </c>
      <c r="H36" s="3" t="s">
        <v>6</v>
      </c>
      <c r="I36" s="6" t="s">
        <v>7</v>
      </c>
      <c r="J36" s="6" t="s">
        <v>8</v>
      </c>
      <c r="K36" s="3" t="s">
        <v>9</v>
      </c>
    </row>
    <row r="37" spans="2:11" ht="60.75" outlineLevel="1" thickBot="1" x14ac:dyDescent="0.25">
      <c r="B37" s="43">
        <v>1</v>
      </c>
      <c r="C37" s="88">
        <f>C32+1</f>
        <v>20</v>
      </c>
      <c r="D37" s="43">
        <f>D32+1</f>
        <v>19</v>
      </c>
      <c r="E37" s="40" t="s">
        <v>32</v>
      </c>
      <c r="F37" s="69"/>
      <c r="G37" s="15">
        <f>$B$6/$B$7*B37</f>
        <v>3.3783783783783785</v>
      </c>
      <c r="H37" s="41" t="str">
        <f t="shared" ref="H37:H40" si="8">IF(F37="","",IF(F37="ja",G37,0))</f>
        <v/>
      </c>
      <c r="I37" s="68"/>
      <c r="J37" s="68"/>
      <c r="K37" s="87">
        <v>50</v>
      </c>
    </row>
    <row r="38" spans="2:11" ht="60.75" outlineLevel="1" thickBot="1" x14ac:dyDescent="0.25">
      <c r="B38" s="43">
        <v>1</v>
      </c>
      <c r="C38" s="88">
        <f>C37+1</f>
        <v>21</v>
      </c>
      <c r="D38" s="43">
        <f>D37+1</f>
        <v>20</v>
      </c>
      <c r="E38" s="40" t="s">
        <v>114</v>
      </c>
      <c r="F38" s="69"/>
      <c r="G38" s="15">
        <f>$B$6/$B$7*B38</f>
        <v>3.3783783783783785</v>
      </c>
      <c r="H38" s="41" t="str">
        <f t="shared" si="8"/>
        <v/>
      </c>
      <c r="I38" s="68"/>
      <c r="J38" s="68"/>
      <c r="K38" s="87">
        <v>50</v>
      </c>
    </row>
    <row r="39" spans="2:11" ht="45.75" outlineLevel="1" thickBot="1" x14ac:dyDescent="0.25">
      <c r="B39" s="43">
        <v>1</v>
      </c>
      <c r="C39" s="88">
        <f>C38+1</f>
        <v>22</v>
      </c>
      <c r="D39" s="43">
        <f t="shared" ref="D39:D40" si="9">D38+1</f>
        <v>21</v>
      </c>
      <c r="E39" s="40" t="s">
        <v>34</v>
      </c>
      <c r="F39" s="69"/>
      <c r="G39" s="15">
        <f>$B$6/$B$7*B39</f>
        <v>3.3783783783783785</v>
      </c>
      <c r="H39" s="41" t="str">
        <f t="shared" si="8"/>
        <v/>
      </c>
      <c r="I39" s="68"/>
      <c r="J39" s="68"/>
      <c r="K39" s="87">
        <v>50</v>
      </c>
    </row>
    <row r="40" spans="2:11" ht="45.75" outlineLevel="1" thickBot="1" x14ac:dyDescent="0.25">
      <c r="B40" s="43">
        <v>1</v>
      </c>
      <c r="C40" s="88">
        <f>C39+1</f>
        <v>23</v>
      </c>
      <c r="D40" s="43">
        <f t="shared" si="9"/>
        <v>22</v>
      </c>
      <c r="E40" s="40" t="s">
        <v>35</v>
      </c>
      <c r="F40" s="69"/>
      <c r="G40" s="15">
        <f>$B$6/$B$7*B40</f>
        <v>3.3783783783783785</v>
      </c>
      <c r="H40" s="41" t="str">
        <f t="shared" si="8"/>
        <v/>
      </c>
      <c r="I40" s="68"/>
      <c r="J40" s="68"/>
      <c r="K40" s="87">
        <v>50</v>
      </c>
    </row>
    <row r="41" spans="2:11" ht="15.75" thickBot="1" x14ac:dyDescent="0.25">
      <c r="C41" s="5"/>
      <c r="D41" s="8"/>
      <c r="E41" s="7" t="s">
        <v>22</v>
      </c>
      <c r="F41" s="8"/>
      <c r="G41" s="9">
        <f>SUM(G37:G40)</f>
        <v>13.513513513513514</v>
      </c>
      <c r="H41" s="44">
        <f>SUM(H37:H40)</f>
        <v>0</v>
      </c>
      <c r="I41" s="11">
        <f>SUM(I37:I40)</f>
        <v>0</v>
      </c>
      <c r="J41" s="11"/>
    </row>
    <row r="42" spans="2:11" ht="15.75" thickBot="1" x14ac:dyDescent="0.25">
      <c r="B42" s="38"/>
      <c r="C42" s="39"/>
      <c r="D42" s="39"/>
      <c r="E42" s="25"/>
      <c r="F42" s="39"/>
      <c r="G42" s="39"/>
      <c r="H42" s="39"/>
    </row>
    <row r="43" spans="2:11" ht="15.75" thickBot="1" x14ac:dyDescent="0.25">
      <c r="B43" s="45"/>
      <c r="C43" s="30" t="s">
        <v>115</v>
      </c>
      <c r="D43" s="31"/>
      <c r="E43" s="31"/>
      <c r="F43" s="31"/>
      <c r="G43" s="31"/>
      <c r="H43" s="31"/>
      <c r="I43" s="32"/>
      <c r="J43" s="32"/>
      <c r="K43" s="33"/>
    </row>
    <row r="44" spans="2:11" ht="66.75" customHeight="1" outlineLevel="1" x14ac:dyDescent="0.2">
      <c r="B44" s="3" t="s">
        <v>1</v>
      </c>
      <c r="C44" s="3" t="s">
        <v>108</v>
      </c>
      <c r="D44" s="3" t="s">
        <v>2</v>
      </c>
      <c r="E44" s="4" t="s">
        <v>3</v>
      </c>
      <c r="F44" s="5" t="s">
        <v>4</v>
      </c>
      <c r="G44" s="3" t="s">
        <v>5</v>
      </c>
      <c r="H44" s="3" t="s">
        <v>6</v>
      </c>
      <c r="I44" s="6" t="s">
        <v>7</v>
      </c>
      <c r="J44" s="6" t="s">
        <v>8</v>
      </c>
      <c r="K44" s="3" t="s">
        <v>9</v>
      </c>
    </row>
    <row r="45" spans="2:11" ht="60.75" outlineLevel="1" thickBot="1" x14ac:dyDescent="0.25">
      <c r="B45" s="13">
        <v>1</v>
      </c>
      <c r="C45" s="88">
        <f>C40+1</f>
        <v>24</v>
      </c>
      <c r="D45" s="13">
        <f>D40+1</f>
        <v>23</v>
      </c>
      <c r="E45" s="17" t="s">
        <v>116</v>
      </c>
      <c r="F45" s="69"/>
      <c r="G45" s="15">
        <f>$B$6/$B$7*B45</f>
        <v>3.3783783783783785</v>
      </c>
      <c r="H45" s="15" t="str">
        <f t="shared" ref="H45" si="10">IF(F45="","",IF(F45="ja",G45,0))</f>
        <v/>
      </c>
      <c r="I45" s="68">
        <v>0</v>
      </c>
      <c r="J45" s="68"/>
      <c r="K45" s="89">
        <v>100</v>
      </c>
    </row>
    <row r="46" spans="2:11" ht="15.75" thickBot="1" x14ac:dyDescent="0.25">
      <c r="B46" s="38"/>
      <c r="C46" s="5"/>
      <c r="D46" s="8"/>
      <c r="E46" s="7" t="s">
        <v>22</v>
      </c>
      <c r="F46" s="8"/>
      <c r="G46" s="9">
        <f>SUM(G45:G45)</f>
        <v>3.3783783783783785</v>
      </c>
      <c r="H46" s="10">
        <f>SUM(H45:H45)</f>
        <v>0</v>
      </c>
      <c r="I46" s="11">
        <f>SUM(I45:I45)</f>
        <v>0</v>
      </c>
      <c r="J46" s="11"/>
    </row>
    <row r="47" spans="2:11" ht="15.75" thickBot="1" x14ac:dyDescent="0.25">
      <c r="C47" s="21"/>
      <c r="D47" s="21"/>
      <c r="E47" s="1"/>
      <c r="F47" s="21"/>
      <c r="G47" s="21"/>
      <c r="H47" s="21"/>
    </row>
    <row r="48" spans="2:11" ht="15.75" thickBot="1" x14ac:dyDescent="0.25">
      <c r="C48" s="30" t="s">
        <v>117</v>
      </c>
      <c r="D48" s="31"/>
      <c r="E48" s="31"/>
      <c r="F48" s="31"/>
      <c r="G48" s="31"/>
      <c r="H48" s="31"/>
      <c r="I48" s="32"/>
      <c r="J48" s="32"/>
      <c r="K48" s="33"/>
    </row>
    <row r="49" spans="2:11" ht="60" outlineLevel="1" x14ac:dyDescent="0.2">
      <c r="B49" s="3" t="s">
        <v>1</v>
      </c>
      <c r="C49" s="3" t="s">
        <v>108</v>
      </c>
      <c r="D49" s="3" t="s">
        <v>2</v>
      </c>
      <c r="E49" s="12" t="s">
        <v>3</v>
      </c>
      <c r="F49" s="5" t="s">
        <v>4</v>
      </c>
      <c r="G49" s="3" t="s">
        <v>5</v>
      </c>
      <c r="H49" s="3" t="s">
        <v>6</v>
      </c>
      <c r="I49" s="6" t="s">
        <v>7</v>
      </c>
      <c r="J49" s="6" t="s">
        <v>8</v>
      </c>
      <c r="K49" s="3" t="s">
        <v>9</v>
      </c>
    </row>
    <row r="50" spans="2:11" ht="105.75" outlineLevel="1" thickBot="1" x14ac:dyDescent="0.25">
      <c r="B50" s="13">
        <v>0</v>
      </c>
      <c r="C50" s="83">
        <f>C45+1</f>
        <v>25</v>
      </c>
      <c r="D50" s="84"/>
      <c r="E50" s="85" t="s">
        <v>40</v>
      </c>
      <c r="F50" s="90"/>
      <c r="G50" s="86">
        <f t="shared" ref="G50:G61" si="11">$B$6/$B$7*B50</f>
        <v>0</v>
      </c>
      <c r="H50" s="86" t="str">
        <f>IF(F50="","",IF(F50="ja",G50,0))</f>
        <v/>
      </c>
      <c r="I50" s="91">
        <v>0</v>
      </c>
      <c r="J50" s="91"/>
      <c r="K50" s="87" t="s">
        <v>11</v>
      </c>
    </row>
    <row r="51" spans="2:11" ht="75.75" outlineLevel="1" thickBot="1" x14ac:dyDescent="0.25">
      <c r="B51" s="13">
        <v>9</v>
      </c>
      <c r="C51" s="83">
        <f>C50+1</f>
        <v>26</v>
      </c>
      <c r="D51" s="13">
        <f>D45+1</f>
        <v>24</v>
      </c>
      <c r="E51" s="16" t="s">
        <v>118</v>
      </c>
      <c r="F51" s="67"/>
      <c r="G51" s="15">
        <f t="shared" si="11"/>
        <v>30.405405405405407</v>
      </c>
      <c r="H51" s="15" t="str">
        <f t="shared" ref="H51:H58" si="12">IF(F51="","",IF(F51="ja",G51,0))</f>
        <v/>
      </c>
      <c r="I51" s="68">
        <v>0</v>
      </c>
      <c r="J51" s="68"/>
      <c r="K51" s="87">
        <v>50</v>
      </c>
    </row>
    <row r="52" spans="2:11" ht="60.75" outlineLevel="1" thickBot="1" x14ac:dyDescent="0.25">
      <c r="B52" s="13">
        <v>9</v>
      </c>
      <c r="C52" s="83">
        <f t="shared" ref="C52:D56" si="13">C51+1</f>
        <v>27</v>
      </c>
      <c r="D52" s="13">
        <f>D51+1</f>
        <v>25</v>
      </c>
      <c r="E52" s="59" t="s">
        <v>119</v>
      </c>
      <c r="F52" s="67"/>
      <c r="G52" s="15">
        <f t="shared" si="11"/>
        <v>30.405405405405407</v>
      </c>
      <c r="H52" s="15" t="str">
        <f t="shared" si="12"/>
        <v/>
      </c>
      <c r="I52" s="68">
        <v>0</v>
      </c>
      <c r="J52" s="68"/>
      <c r="K52" s="87">
        <v>50</v>
      </c>
    </row>
    <row r="53" spans="2:11" ht="60.75" outlineLevel="1" thickBot="1" x14ac:dyDescent="0.25">
      <c r="B53" s="18">
        <v>1</v>
      </c>
      <c r="C53" s="83">
        <f t="shared" si="13"/>
        <v>28</v>
      </c>
      <c r="D53" s="13">
        <f t="shared" si="13"/>
        <v>26</v>
      </c>
      <c r="E53" s="59" t="s">
        <v>43</v>
      </c>
      <c r="F53" s="67"/>
      <c r="G53" s="15">
        <f t="shared" si="11"/>
        <v>3.3783783783783785</v>
      </c>
      <c r="H53" s="15" t="str">
        <f t="shared" si="12"/>
        <v/>
      </c>
      <c r="I53" s="68">
        <v>0</v>
      </c>
      <c r="J53" s="68"/>
      <c r="K53" s="87">
        <v>50</v>
      </c>
    </row>
    <row r="54" spans="2:11" ht="75.75" outlineLevel="1" thickBot="1" x14ac:dyDescent="0.25">
      <c r="B54" s="13">
        <v>5</v>
      </c>
      <c r="C54" s="83">
        <f t="shared" si="13"/>
        <v>29</v>
      </c>
      <c r="D54" s="13">
        <f t="shared" si="13"/>
        <v>27</v>
      </c>
      <c r="E54" s="19" t="s">
        <v>120</v>
      </c>
      <c r="F54" s="67"/>
      <c r="G54" s="15">
        <f t="shared" si="11"/>
        <v>16.891891891891891</v>
      </c>
      <c r="H54" s="15" t="str">
        <f t="shared" si="12"/>
        <v/>
      </c>
      <c r="I54" s="68">
        <v>0</v>
      </c>
      <c r="J54" s="68"/>
      <c r="K54" s="87">
        <v>50</v>
      </c>
    </row>
    <row r="55" spans="2:11" ht="30.75" outlineLevel="1" thickBot="1" x14ac:dyDescent="0.25">
      <c r="B55" s="13">
        <v>1</v>
      </c>
      <c r="C55" s="83">
        <f t="shared" si="13"/>
        <v>30</v>
      </c>
      <c r="D55" s="13">
        <f t="shared" si="13"/>
        <v>28</v>
      </c>
      <c r="E55" s="17" t="s">
        <v>45</v>
      </c>
      <c r="F55" s="67"/>
      <c r="G55" s="15">
        <f t="shared" si="11"/>
        <v>3.3783783783783785</v>
      </c>
      <c r="H55" s="15" t="str">
        <f t="shared" si="12"/>
        <v/>
      </c>
      <c r="I55" s="68">
        <v>0</v>
      </c>
      <c r="J55" s="68"/>
      <c r="K55" s="87">
        <v>50</v>
      </c>
    </row>
    <row r="56" spans="2:11" ht="45.75" outlineLevel="1" thickBot="1" x14ac:dyDescent="0.25">
      <c r="B56" s="13">
        <v>9</v>
      </c>
      <c r="C56" s="83">
        <f t="shared" si="13"/>
        <v>31</v>
      </c>
      <c r="D56" s="13">
        <f t="shared" ref="D56" si="14">D55+1</f>
        <v>29</v>
      </c>
      <c r="E56" s="17" t="s">
        <v>121</v>
      </c>
      <c r="F56" s="67"/>
      <c r="G56" s="15">
        <f t="shared" si="11"/>
        <v>30.405405405405407</v>
      </c>
      <c r="H56" s="60" t="str">
        <f t="shared" si="12"/>
        <v/>
      </c>
      <c r="I56" s="71">
        <v>0</v>
      </c>
      <c r="J56" s="71"/>
      <c r="K56" s="87">
        <v>50</v>
      </c>
    </row>
    <row r="57" spans="2:11" ht="30.75" outlineLevel="1" thickBot="1" x14ac:dyDescent="0.25">
      <c r="B57" s="13">
        <v>1</v>
      </c>
      <c r="C57" s="83">
        <f>C56+1</f>
        <v>32</v>
      </c>
      <c r="D57" s="13">
        <f t="shared" ref="D57:D58" si="15">D56+1</f>
        <v>30</v>
      </c>
      <c r="E57" s="14" t="s">
        <v>122</v>
      </c>
      <c r="F57" s="67"/>
      <c r="G57" s="15">
        <f t="shared" si="11"/>
        <v>3.3783783783783785</v>
      </c>
      <c r="H57" s="60" t="str">
        <f t="shared" si="12"/>
        <v/>
      </c>
      <c r="I57" s="71">
        <v>0</v>
      </c>
      <c r="J57" s="71"/>
      <c r="K57" s="87">
        <v>50</v>
      </c>
    </row>
    <row r="58" spans="2:11" ht="45.75" outlineLevel="1" thickBot="1" x14ac:dyDescent="0.25">
      <c r="B58" s="13">
        <v>9</v>
      </c>
      <c r="C58" s="83">
        <f>C57+1</f>
        <v>33</v>
      </c>
      <c r="D58" s="13">
        <f t="shared" si="15"/>
        <v>31</v>
      </c>
      <c r="E58" s="17" t="s">
        <v>123</v>
      </c>
      <c r="F58" s="67"/>
      <c r="G58" s="15">
        <f t="shared" si="11"/>
        <v>30.405405405405407</v>
      </c>
      <c r="H58" s="60" t="str">
        <f t="shared" si="12"/>
        <v/>
      </c>
      <c r="I58" s="71">
        <v>0</v>
      </c>
      <c r="J58" s="71"/>
      <c r="K58" s="87">
        <v>50</v>
      </c>
    </row>
    <row r="59" spans="2:11" ht="30.75" outlineLevel="1" thickBot="1" x14ac:dyDescent="0.25">
      <c r="B59" s="13">
        <v>9</v>
      </c>
      <c r="C59" s="83">
        <f>C58+1</f>
        <v>34</v>
      </c>
      <c r="D59" s="13">
        <f t="shared" ref="D59" si="16">D58+1</f>
        <v>32</v>
      </c>
      <c r="E59" s="17" t="s">
        <v>124</v>
      </c>
      <c r="F59" s="67"/>
      <c r="G59" s="15">
        <f t="shared" si="11"/>
        <v>30.405405405405407</v>
      </c>
      <c r="H59" s="15" t="str">
        <f>IF(F59="","",IF(F59="ja",G59,0))</f>
        <v/>
      </c>
      <c r="I59" s="68">
        <v>0</v>
      </c>
      <c r="J59" s="68"/>
      <c r="K59" s="87">
        <v>50</v>
      </c>
    </row>
    <row r="60" spans="2:11" ht="30.75" outlineLevel="1" thickBot="1" x14ac:dyDescent="0.25">
      <c r="B60" s="13">
        <v>5</v>
      </c>
      <c r="C60" s="83">
        <f>C59+1</f>
        <v>35</v>
      </c>
      <c r="D60" s="13">
        <f t="shared" ref="D60:D61" si="17">D59+1</f>
        <v>33</v>
      </c>
      <c r="E60" s="46" t="s">
        <v>125</v>
      </c>
      <c r="F60" s="67"/>
      <c r="G60" s="15">
        <f t="shared" si="11"/>
        <v>16.891891891891891</v>
      </c>
      <c r="H60" s="15" t="str">
        <f t="shared" ref="H60:H61" si="18">IF(F60="","",IF(F60="ja",G60,0))</f>
        <v/>
      </c>
      <c r="I60" s="68">
        <v>0</v>
      </c>
      <c r="J60" s="68"/>
      <c r="K60" s="87">
        <v>50</v>
      </c>
    </row>
    <row r="61" spans="2:11" ht="15.75" outlineLevel="1" thickBot="1" x14ac:dyDescent="0.25">
      <c r="B61" s="13">
        <v>5</v>
      </c>
      <c r="C61" s="83">
        <f t="shared" ref="C61" si="19">C60+1</f>
        <v>36</v>
      </c>
      <c r="D61" s="13">
        <f t="shared" si="17"/>
        <v>34</v>
      </c>
      <c r="E61" s="17" t="s">
        <v>126</v>
      </c>
      <c r="F61" s="67"/>
      <c r="G61" s="15">
        <f t="shared" si="11"/>
        <v>16.891891891891891</v>
      </c>
      <c r="H61" s="15" t="str">
        <f t="shared" si="18"/>
        <v/>
      </c>
      <c r="I61" s="68">
        <v>0</v>
      </c>
      <c r="J61" s="68"/>
      <c r="K61" s="87">
        <v>50</v>
      </c>
    </row>
    <row r="62" spans="2:11" ht="15.75" thickBot="1" x14ac:dyDescent="0.25">
      <c r="C62" s="5"/>
      <c r="D62" s="8"/>
      <c r="E62" s="7" t="s">
        <v>22</v>
      </c>
      <c r="F62" s="8"/>
      <c r="G62" s="9">
        <f>SUM(G51:G61)</f>
        <v>212.83783783783787</v>
      </c>
      <c r="H62" s="9">
        <f>SUM(H51:H61)</f>
        <v>0</v>
      </c>
      <c r="I62" s="11">
        <f>SUM(I51:I61)</f>
        <v>0</v>
      </c>
      <c r="J62" s="11"/>
    </row>
    <row r="63" spans="2:11" ht="15.75" thickBot="1" x14ac:dyDescent="0.25">
      <c r="C63" s="21"/>
      <c r="D63" s="21"/>
      <c r="E63" s="1"/>
      <c r="F63" s="21"/>
      <c r="G63" s="21"/>
      <c r="H63" s="21"/>
      <c r="J63" s="61"/>
    </row>
    <row r="64" spans="2:11" ht="15.75" thickBot="1" x14ac:dyDescent="0.25">
      <c r="C64" s="30" t="s">
        <v>127</v>
      </c>
      <c r="D64" s="31"/>
      <c r="E64" s="31"/>
      <c r="F64" s="31"/>
      <c r="G64" s="31"/>
      <c r="H64" s="31"/>
      <c r="I64" s="32"/>
      <c r="J64" s="32"/>
      <c r="K64" s="33"/>
    </row>
    <row r="65" spans="2:11" ht="60" outlineLevel="1" x14ac:dyDescent="0.2">
      <c r="B65" s="3" t="s">
        <v>1</v>
      </c>
      <c r="C65" s="3" t="s">
        <v>108</v>
      </c>
      <c r="D65" s="3" t="s">
        <v>2</v>
      </c>
      <c r="E65" s="4" t="s">
        <v>3</v>
      </c>
      <c r="F65" s="5" t="s">
        <v>4</v>
      </c>
      <c r="G65" s="3" t="s">
        <v>5</v>
      </c>
      <c r="H65" s="3" t="s">
        <v>6</v>
      </c>
      <c r="I65" s="6" t="s">
        <v>7</v>
      </c>
      <c r="J65" s="6" t="s">
        <v>8</v>
      </c>
      <c r="K65" s="3" t="s">
        <v>9</v>
      </c>
    </row>
    <row r="66" spans="2:11" ht="60.75" outlineLevel="1" thickBot="1" x14ac:dyDescent="0.25">
      <c r="B66" s="13">
        <v>1</v>
      </c>
      <c r="C66" s="83">
        <f>C61+1</f>
        <v>37</v>
      </c>
      <c r="D66" s="72">
        <f>D61+1</f>
        <v>35</v>
      </c>
      <c r="E66" s="36" t="s">
        <v>48</v>
      </c>
      <c r="F66" s="67"/>
      <c r="G66" s="15">
        <f>$B$6/$B$7*B66</f>
        <v>3.3783783783783785</v>
      </c>
      <c r="H66" s="15" t="str">
        <f>IF(F66="","",IF(F66="ja",G66,0))</f>
        <v/>
      </c>
      <c r="I66" s="68">
        <v>0</v>
      </c>
      <c r="J66" s="68"/>
      <c r="K66" s="87">
        <v>50</v>
      </c>
    </row>
    <row r="67" spans="2:11" ht="30.75" outlineLevel="1" thickBot="1" x14ac:dyDescent="0.25">
      <c r="B67" s="13">
        <v>5</v>
      </c>
      <c r="C67" s="83">
        <f>C66+1</f>
        <v>38</v>
      </c>
      <c r="D67" s="72">
        <f>D66+1</f>
        <v>36</v>
      </c>
      <c r="E67" s="40" t="s">
        <v>49</v>
      </c>
      <c r="F67" s="67"/>
      <c r="G67" s="15">
        <f>$B$6/$B$7*B67</f>
        <v>16.891891891891891</v>
      </c>
      <c r="H67" s="15" t="str">
        <f t="shared" ref="H67:H68" si="20">IF(F67="","",IF(F67="ja",G67,0))</f>
        <v/>
      </c>
      <c r="I67" s="68">
        <v>0</v>
      </c>
      <c r="J67" s="68"/>
      <c r="K67" s="87">
        <v>50</v>
      </c>
    </row>
    <row r="68" spans="2:11" ht="45.75" outlineLevel="1" thickBot="1" x14ac:dyDescent="0.25">
      <c r="B68" s="13">
        <v>5</v>
      </c>
      <c r="C68" s="83">
        <f t="shared" ref="C68" si="21">C67+1</f>
        <v>39</v>
      </c>
      <c r="D68" s="72">
        <f>D67+1</f>
        <v>37</v>
      </c>
      <c r="E68" s="40" t="s">
        <v>50</v>
      </c>
      <c r="F68" s="67"/>
      <c r="G68" s="15">
        <f>$B$6/$B$7*B68</f>
        <v>16.891891891891891</v>
      </c>
      <c r="H68" s="15" t="str">
        <f t="shared" si="20"/>
        <v/>
      </c>
      <c r="I68" s="68">
        <v>0</v>
      </c>
      <c r="J68" s="68"/>
      <c r="K68" s="87">
        <v>50</v>
      </c>
    </row>
    <row r="69" spans="2:11" ht="15.75" thickBot="1" x14ac:dyDescent="0.25">
      <c r="C69" s="5"/>
      <c r="D69" s="8"/>
      <c r="E69" s="7" t="s">
        <v>22</v>
      </c>
      <c r="F69" s="8"/>
      <c r="G69" s="9">
        <f>SUM(G66:G68)</f>
        <v>37.162162162162161</v>
      </c>
      <c r="H69" s="44">
        <f>SUM(H66:H68)</f>
        <v>0</v>
      </c>
      <c r="I69" s="11">
        <f>SUM(I66:I68)</f>
        <v>0</v>
      </c>
      <c r="J69" s="11"/>
    </row>
    <row r="70" spans="2:11" ht="15.75" thickBot="1" x14ac:dyDescent="0.25">
      <c r="B70" s="38"/>
      <c r="C70" s="39"/>
      <c r="D70" s="39"/>
      <c r="E70" s="25"/>
      <c r="F70" s="39"/>
      <c r="G70" s="39"/>
      <c r="H70" s="39"/>
    </row>
    <row r="71" spans="2:11" ht="15.75" thickBot="1" x14ac:dyDescent="0.25">
      <c r="B71" s="38"/>
      <c r="C71" s="30" t="s">
        <v>128</v>
      </c>
      <c r="D71" s="31"/>
      <c r="E71" s="31"/>
      <c r="F71" s="31"/>
      <c r="G71" s="31"/>
      <c r="H71" s="31"/>
      <c r="I71" s="32"/>
      <c r="J71" s="32"/>
      <c r="K71" s="33"/>
    </row>
    <row r="72" spans="2:11" ht="60" outlineLevel="1" x14ac:dyDescent="0.2">
      <c r="B72" s="3" t="s">
        <v>1</v>
      </c>
      <c r="C72" s="3" t="s">
        <v>108</v>
      </c>
      <c r="D72" s="3" t="s">
        <v>2</v>
      </c>
      <c r="E72" s="4" t="s">
        <v>3</v>
      </c>
      <c r="F72" s="5" t="s">
        <v>4</v>
      </c>
      <c r="G72" s="3" t="s">
        <v>5</v>
      </c>
      <c r="H72" s="3" t="s">
        <v>6</v>
      </c>
      <c r="I72" s="6" t="s">
        <v>7</v>
      </c>
      <c r="J72" s="6" t="s">
        <v>8</v>
      </c>
      <c r="K72" s="3" t="s">
        <v>9</v>
      </c>
    </row>
    <row r="73" spans="2:11" ht="45.75" outlineLevel="1" thickBot="1" x14ac:dyDescent="0.25">
      <c r="B73" s="13">
        <v>9</v>
      </c>
      <c r="C73" s="83">
        <f>C68+1</f>
        <v>40</v>
      </c>
      <c r="D73" s="13">
        <f>D68+1</f>
        <v>38</v>
      </c>
      <c r="E73" s="17" t="s">
        <v>129</v>
      </c>
      <c r="F73" s="69"/>
      <c r="G73" s="15">
        <f>$B$6/$B$7*B73</f>
        <v>30.405405405405407</v>
      </c>
      <c r="H73" s="15" t="str">
        <f t="shared" ref="H73:H74" si="22">IF(F73="","",IF(F73="ja",G73,0))</f>
        <v/>
      </c>
      <c r="I73" s="68">
        <v>0</v>
      </c>
      <c r="J73" s="68"/>
      <c r="K73" s="87">
        <v>50</v>
      </c>
    </row>
    <row r="74" spans="2:11" ht="45.75" outlineLevel="1" thickBot="1" x14ac:dyDescent="0.25">
      <c r="B74" s="13">
        <v>9</v>
      </c>
      <c r="C74" s="83">
        <f>C73+1</f>
        <v>41</v>
      </c>
      <c r="D74" s="75">
        <f>D73+1</f>
        <v>39</v>
      </c>
      <c r="E74" s="46" t="s">
        <v>130</v>
      </c>
      <c r="F74" s="67"/>
      <c r="G74" s="15">
        <f>$B$6/$B$7*B74</f>
        <v>30.405405405405407</v>
      </c>
      <c r="H74" s="15" t="str">
        <f t="shared" si="22"/>
        <v/>
      </c>
      <c r="I74" s="68">
        <v>0</v>
      </c>
      <c r="J74" s="68"/>
      <c r="K74" s="87">
        <v>50</v>
      </c>
    </row>
    <row r="75" spans="2:11" ht="15.75" thickBot="1" x14ac:dyDescent="0.25">
      <c r="B75" s="38"/>
      <c r="C75" s="34"/>
      <c r="D75" s="62"/>
      <c r="E75" s="7" t="s">
        <v>22</v>
      </c>
      <c r="F75" s="62"/>
      <c r="G75" s="63">
        <f>SUM(G73:G74)</f>
        <v>60.810810810810814</v>
      </c>
      <c r="H75" s="10">
        <f>SUM(H73:H74)</f>
        <v>0</v>
      </c>
      <c r="I75" s="11">
        <f>SUM(I73:I74)</f>
        <v>0</v>
      </c>
      <c r="J75" s="11"/>
    </row>
    <row r="76" spans="2:11" ht="15.75" thickBot="1" x14ac:dyDescent="0.25">
      <c r="B76" s="38"/>
      <c r="C76" s="39"/>
      <c r="D76" s="39"/>
      <c r="E76" s="25"/>
      <c r="F76" s="39"/>
      <c r="G76" s="39"/>
      <c r="H76" s="39"/>
    </row>
    <row r="77" spans="2:11" ht="15.75" thickBot="1" x14ac:dyDescent="0.25">
      <c r="B77" s="38"/>
      <c r="C77" s="30" t="s">
        <v>131</v>
      </c>
      <c r="D77" s="31"/>
      <c r="E77" s="31"/>
      <c r="F77" s="31"/>
      <c r="G77" s="31"/>
      <c r="H77" s="31"/>
      <c r="I77" s="32"/>
      <c r="J77" s="32"/>
      <c r="K77" s="33"/>
    </row>
    <row r="78" spans="2:11" ht="60" outlineLevel="1" x14ac:dyDescent="0.2">
      <c r="B78" s="3" t="s">
        <v>1</v>
      </c>
      <c r="C78" s="3" t="s">
        <v>108</v>
      </c>
      <c r="D78" s="3" t="s">
        <v>2</v>
      </c>
      <c r="E78" s="4" t="s">
        <v>3</v>
      </c>
      <c r="F78" s="5" t="s">
        <v>4</v>
      </c>
      <c r="G78" s="3" t="s">
        <v>5</v>
      </c>
      <c r="H78" s="3" t="s">
        <v>6</v>
      </c>
      <c r="I78" s="6" t="s">
        <v>7</v>
      </c>
      <c r="J78" s="6" t="s">
        <v>8</v>
      </c>
      <c r="K78" s="3" t="s">
        <v>9</v>
      </c>
    </row>
    <row r="79" spans="2:11" ht="44.65" customHeight="1" outlineLevel="1" thickBot="1" x14ac:dyDescent="0.25">
      <c r="B79" s="43">
        <v>1</v>
      </c>
      <c r="C79" s="88">
        <f>C74+1</f>
        <v>42</v>
      </c>
      <c r="D79" s="43">
        <f>D74+1</f>
        <v>40</v>
      </c>
      <c r="E79" s="17" t="s">
        <v>132</v>
      </c>
      <c r="F79" s="67"/>
      <c r="G79" s="41">
        <f t="shared" ref="G79:G84" si="23">$B$6/$B$7*B79</f>
        <v>3.3783783783783785</v>
      </c>
      <c r="H79" s="41" t="str">
        <f t="shared" ref="H79:H84" si="24">IF(F79="","",IF(F79="ja",G79,0))</f>
        <v/>
      </c>
      <c r="I79" s="68">
        <v>0</v>
      </c>
      <c r="J79" s="68"/>
      <c r="K79" s="87">
        <v>50</v>
      </c>
    </row>
    <row r="80" spans="2:11" ht="30.75" outlineLevel="1" thickBot="1" x14ac:dyDescent="0.25">
      <c r="B80" s="43">
        <v>1</v>
      </c>
      <c r="C80" s="88">
        <f>C79+1</f>
        <v>43</v>
      </c>
      <c r="D80" s="43">
        <f>D79+1</f>
        <v>41</v>
      </c>
      <c r="E80" s="17" t="s">
        <v>133</v>
      </c>
      <c r="F80" s="67"/>
      <c r="G80" s="41">
        <f t="shared" si="23"/>
        <v>3.3783783783783785</v>
      </c>
      <c r="H80" s="41" t="str">
        <f t="shared" si="24"/>
        <v/>
      </c>
      <c r="I80" s="68">
        <v>0</v>
      </c>
      <c r="J80" s="68"/>
      <c r="K80" s="87">
        <v>50</v>
      </c>
    </row>
    <row r="81" spans="2:11" ht="30.75" outlineLevel="1" thickBot="1" x14ac:dyDescent="0.25">
      <c r="B81" s="43">
        <v>1</v>
      </c>
      <c r="C81" s="88">
        <f t="shared" ref="C81:D83" si="25">C80+1</f>
        <v>44</v>
      </c>
      <c r="D81" s="43">
        <f t="shared" si="25"/>
        <v>42</v>
      </c>
      <c r="E81" s="19" t="s">
        <v>134</v>
      </c>
      <c r="F81" s="67"/>
      <c r="G81" s="41">
        <f t="shared" si="23"/>
        <v>3.3783783783783785</v>
      </c>
      <c r="H81" s="41" t="str">
        <f t="shared" si="24"/>
        <v/>
      </c>
      <c r="I81" s="68">
        <v>0</v>
      </c>
      <c r="J81" s="68"/>
      <c r="K81" s="87">
        <v>50</v>
      </c>
    </row>
    <row r="82" spans="2:11" ht="45.75" outlineLevel="1" thickBot="1" x14ac:dyDescent="0.25">
      <c r="B82" s="43">
        <v>1</v>
      </c>
      <c r="C82" s="88">
        <f>C81+1</f>
        <v>45</v>
      </c>
      <c r="D82" s="43">
        <f t="shared" ref="D82:D84" si="26">D81+1</f>
        <v>43</v>
      </c>
      <c r="E82" s="17" t="s">
        <v>135</v>
      </c>
      <c r="F82" s="67"/>
      <c r="G82" s="41">
        <f t="shared" si="23"/>
        <v>3.3783783783783785</v>
      </c>
      <c r="H82" s="41" t="str">
        <f t="shared" si="24"/>
        <v/>
      </c>
      <c r="I82" s="68">
        <v>0</v>
      </c>
      <c r="J82" s="68"/>
      <c r="K82" s="87">
        <v>50</v>
      </c>
    </row>
    <row r="83" spans="2:11" ht="60.75" outlineLevel="1" thickBot="1" x14ac:dyDescent="0.25">
      <c r="B83" s="43">
        <v>1</v>
      </c>
      <c r="C83" s="88">
        <f t="shared" si="25"/>
        <v>46</v>
      </c>
      <c r="D83" s="43">
        <f t="shared" si="26"/>
        <v>44</v>
      </c>
      <c r="E83" s="17" t="s">
        <v>136</v>
      </c>
      <c r="F83" s="67"/>
      <c r="G83" s="41">
        <f t="shared" si="23"/>
        <v>3.3783783783783785</v>
      </c>
      <c r="H83" s="41" t="str">
        <f t="shared" si="24"/>
        <v/>
      </c>
      <c r="I83" s="68">
        <v>0</v>
      </c>
      <c r="J83" s="68"/>
      <c r="K83" s="87">
        <v>50</v>
      </c>
    </row>
    <row r="84" spans="2:11" ht="45.75" outlineLevel="1" thickBot="1" x14ac:dyDescent="0.25">
      <c r="B84" s="43">
        <v>1</v>
      </c>
      <c r="C84" s="88">
        <f>C83+1</f>
        <v>47</v>
      </c>
      <c r="D84" s="43">
        <f t="shared" si="26"/>
        <v>45</v>
      </c>
      <c r="E84" s="53" t="s">
        <v>137</v>
      </c>
      <c r="F84" s="67"/>
      <c r="G84" s="41">
        <f t="shared" si="23"/>
        <v>3.3783783783783785</v>
      </c>
      <c r="H84" s="41" t="str">
        <f t="shared" si="24"/>
        <v/>
      </c>
      <c r="I84" s="68">
        <v>0</v>
      </c>
      <c r="J84" s="68"/>
      <c r="K84" s="87">
        <v>50</v>
      </c>
    </row>
    <row r="85" spans="2:11" ht="15.75" thickBot="1" x14ac:dyDescent="0.25">
      <c r="B85" s="38"/>
      <c r="C85" s="5"/>
      <c r="D85" s="8"/>
      <c r="E85" s="7" t="s">
        <v>22</v>
      </c>
      <c r="F85" s="8"/>
      <c r="G85" s="9">
        <f>SUM(G79:G84)</f>
        <v>20.27027027027027</v>
      </c>
      <c r="H85" s="10">
        <f>SUM(H79:H84)</f>
        <v>0</v>
      </c>
      <c r="I85" s="11">
        <f>SUM(I79:I84)</f>
        <v>0</v>
      </c>
      <c r="J85" s="11"/>
    </row>
    <row r="86" spans="2:11" ht="15.75" thickBot="1" x14ac:dyDescent="0.25">
      <c r="C86" s="21"/>
      <c r="D86" s="21"/>
      <c r="E86" s="1"/>
      <c r="F86" s="21"/>
      <c r="G86" s="21"/>
      <c r="H86" s="21"/>
    </row>
    <row r="87" spans="2:11" ht="15.75" thickBot="1" x14ac:dyDescent="0.25">
      <c r="C87" s="30" t="s">
        <v>138</v>
      </c>
      <c r="D87" s="31"/>
      <c r="E87" s="31"/>
      <c r="F87" s="31"/>
      <c r="G87" s="31"/>
      <c r="H87" s="31"/>
      <c r="I87" s="32"/>
      <c r="J87" s="32"/>
      <c r="K87" s="33"/>
    </row>
    <row r="88" spans="2:11" ht="60" outlineLevel="1" x14ac:dyDescent="0.2">
      <c r="B88" s="3" t="s">
        <v>1</v>
      </c>
      <c r="C88" s="3" t="s">
        <v>108</v>
      </c>
      <c r="D88" s="3" t="s">
        <v>2</v>
      </c>
      <c r="E88" s="4" t="s">
        <v>3</v>
      </c>
      <c r="F88" s="5" t="s">
        <v>4</v>
      </c>
      <c r="G88" s="3" t="s">
        <v>5</v>
      </c>
      <c r="H88" s="3" t="s">
        <v>6</v>
      </c>
      <c r="I88" s="6" t="s">
        <v>7</v>
      </c>
      <c r="J88" s="6" t="s">
        <v>8</v>
      </c>
      <c r="K88" s="3" t="s">
        <v>9</v>
      </c>
    </row>
    <row r="89" spans="2:11" ht="30.75" outlineLevel="1" thickBot="1" x14ac:dyDescent="0.25">
      <c r="B89" s="13">
        <v>5</v>
      </c>
      <c r="C89" s="83">
        <f>C84+1</f>
        <v>48</v>
      </c>
      <c r="D89" s="13">
        <f>D84+1</f>
        <v>46</v>
      </c>
      <c r="E89" s="17" t="s">
        <v>139</v>
      </c>
      <c r="F89" s="67"/>
      <c r="G89" s="15">
        <f>$B$6/$B$7*B89</f>
        <v>16.891891891891891</v>
      </c>
      <c r="H89" s="15" t="str">
        <f>IF(F89="","",IF(F89="ja",G89,0))</f>
        <v/>
      </c>
      <c r="I89" s="68">
        <v>0</v>
      </c>
      <c r="J89" s="68"/>
      <c r="K89" s="87">
        <v>50</v>
      </c>
    </row>
    <row r="90" spans="2:11" ht="30.75" outlineLevel="1" thickBot="1" x14ac:dyDescent="0.25">
      <c r="B90" s="13">
        <v>9</v>
      </c>
      <c r="C90" s="83">
        <f>C89+1</f>
        <v>49</v>
      </c>
      <c r="D90" s="13">
        <f>D89+1</f>
        <v>47</v>
      </c>
      <c r="E90" s="17" t="s">
        <v>140</v>
      </c>
      <c r="F90" s="67"/>
      <c r="G90" s="15">
        <f>$B$6/$B$7*B90</f>
        <v>30.405405405405407</v>
      </c>
      <c r="H90" s="15" t="str">
        <f t="shared" ref="H90:H92" si="27">IF(F90="","",IF(F90="ja",G90,0))</f>
        <v/>
      </c>
      <c r="I90" s="68">
        <v>0</v>
      </c>
      <c r="J90" s="68"/>
      <c r="K90" s="87">
        <v>50</v>
      </c>
    </row>
    <row r="91" spans="2:11" ht="18.600000000000001" customHeight="1" outlineLevel="1" thickBot="1" x14ac:dyDescent="0.25">
      <c r="B91" s="13">
        <v>9</v>
      </c>
      <c r="C91" s="83">
        <f t="shared" ref="C91:D91" si="28">C90+1</f>
        <v>50</v>
      </c>
      <c r="D91" s="13">
        <f t="shared" si="28"/>
        <v>48</v>
      </c>
      <c r="E91" s="17" t="s">
        <v>141</v>
      </c>
      <c r="F91" s="67"/>
      <c r="G91" s="15">
        <f>$B$6/$B$7*B91</f>
        <v>30.405405405405407</v>
      </c>
      <c r="H91" s="15" t="str">
        <f t="shared" si="27"/>
        <v/>
      </c>
      <c r="I91" s="68">
        <v>0</v>
      </c>
      <c r="J91" s="68"/>
      <c r="K91" s="87">
        <v>50</v>
      </c>
    </row>
    <row r="92" spans="2:11" ht="30.75" outlineLevel="1" thickBot="1" x14ac:dyDescent="0.25">
      <c r="B92" s="13">
        <v>1</v>
      </c>
      <c r="C92" s="35"/>
      <c r="D92" s="13">
        <f t="shared" ref="D92" si="29">D91+1</f>
        <v>49</v>
      </c>
      <c r="E92" s="80" t="s">
        <v>142</v>
      </c>
      <c r="F92" s="67"/>
      <c r="G92" s="15">
        <f>$B$6/$B$7*B92</f>
        <v>3.3783783783783785</v>
      </c>
      <c r="H92" s="15" t="str">
        <f t="shared" si="27"/>
        <v/>
      </c>
      <c r="I92" s="68">
        <v>0</v>
      </c>
      <c r="J92" s="68"/>
      <c r="K92" s="87">
        <v>50</v>
      </c>
    </row>
    <row r="93" spans="2:11" ht="15.75" thickBot="1" x14ac:dyDescent="0.25">
      <c r="C93" s="5"/>
      <c r="D93" s="8"/>
      <c r="E93" s="7"/>
      <c r="F93" s="8"/>
      <c r="G93" s="9">
        <f>SUM(G89:G92)</f>
        <v>81.081081081081081</v>
      </c>
      <c r="H93" s="44">
        <f>SUM(H89:H92)</f>
        <v>0</v>
      </c>
      <c r="I93" s="11">
        <f>SUM(I89:I92)</f>
        <v>0</v>
      </c>
      <c r="J93" s="11"/>
    </row>
    <row r="94" spans="2:11" ht="15.75" thickBot="1" x14ac:dyDescent="0.25">
      <c r="C94" s="21"/>
      <c r="D94" s="21"/>
      <c r="E94" s="1"/>
      <c r="F94" s="21"/>
      <c r="G94" s="21"/>
      <c r="H94" s="21"/>
    </row>
    <row r="95" spans="2:11" ht="15.75" thickBot="1" x14ac:dyDescent="0.25">
      <c r="C95" s="30" t="s">
        <v>143</v>
      </c>
      <c r="D95" s="31"/>
      <c r="E95" s="31"/>
      <c r="F95" s="31"/>
      <c r="G95" s="31"/>
      <c r="H95" s="31"/>
      <c r="I95" s="32"/>
      <c r="J95" s="32"/>
      <c r="K95" s="33"/>
    </row>
    <row r="96" spans="2:11" ht="60" outlineLevel="1" x14ac:dyDescent="0.2">
      <c r="B96" s="3" t="s">
        <v>1</v>
      </c>
      <c r="C96" s="3" t="s">
        <v>108</v>
      </c>
      <c r="D96" s="3" t="s">
        <v>2</v>
      </c>
      <c r="E96" s="4" t="s">
        <v>3</v>
      </c>
      <c r="F96" s="5" t="s">
        <v>4</v>
      </c>
      <c r="G96" s="3" t="s">
        <v>5</v>
      </c>
      <c r="H96" s="3" t="s">
        <v>6</v>
      </c>
      <c r="I96" s="6" t="s">
        <v>7</v>
      </c>
      <c r="J96" s="6" t="s">
        <v>8</v>
      </c>
      <c r="K96" s="3" t="s">
        <v>9</v>
      </c>
    </row>
    <row r="97" spans="2:11" ht="45.75" outlineLevel="1" thickBot="1" x14ac:dyDescent="0.25">
      <c r="B97" s="13">
        <v>1</v>
      </c>
      <c r="C97" s="83">
        <f>C91+1</f>
        <v>51</v>
      </c>
      <c r="D97" s="13">
        <f>D92+1</f>
        <v>50</v>
      </c>
      <c r="E97" s="19" t="s">
        <v>144</v>
      </c>
      <c r="F97" s="67"/>
      <c r="G97" s="15">
        <f>$B$6/$B$7*B97</f>
        <v>3.3783783783783785</v>
      </c>
      <c r="H97" s="15" t="str">
        <f>IF(F97="","",IF(F97="ja",G97,0))</f>
        <v/>
      </c>
      <c r="I97" s="68">
        <v>0</v>
      </c>
      <c r="J97" s="68"/>
      <c r="K97" s="87">
        <v>50</v>
      </c>
    </row>
    <row r="98" spans="2:11" ht="30.75" outlineLevel="1" thickBot="1" x14ac:dyDescent="0.25">
      <c r="B98" s="13">
        <v>5</v>
      </c>
      <c r="C98" s="83">
        <f>C97+1</f>
        <v>52</v>
      </c>
      <c r="D98" s="13">
        <f>D97+1</f>
        <v>51</v>
      </c>
      <c r="E98" s="19" t="s">
        <v>145</v>
      </c>
      <c r="F98" s="67"/>
      <c r="G98" s="15">
        <f>$B$6/$B$7*B98</f>
        <v>16.891891891891891</v>
      </c>
      <c r="H98" s="15" t="str">
        <f t="shared" ref="H98" si="30">IF(F98="","",IF(F98="ja",G98,0))</f>
        <v/>
      </c>
      <c r="I98" s="68">
        <v>0</v>
      </c>
      <c r="J98" s="68"/>
      <c r="K98" s="87">
        <v>50</v>
      </c>
    </row>
    <row r="99" spans="2:11" ht="15.75" thickBot="1" x14ac:dyDescent="0.25">
      <c r="C99" s="5"/>
      <c r="D99" s="8"/>
      <c r="E99" s="7"/>
      <c r="F99" s="8"/>
      <c r="G99" s="9">
        <f>SUM(G97:G98)</f>
        <v>20.27027027027027</v>
      </c>
      <c r="H99" s="44">
        <f>SUM(H97:H98)</f>
        <v>0</v>
      </c>
      <c r="I99" s="11">
        <f>SUM(I97:I98)</f>
        <v>0</v>
      </c>
      <c r="J99" s="11"/>
    </row>
    <row r="100" spans="2:11" ht="15.75" thickBot="1" x14ac:dyDescent="0.25">
      <c r="C100" s="21"/>
      <c r="D100" s="21"/>
      <c r="E100" s="1"/>
      <c r="F100" s="21"/>
      <c r="G100" s="21"/>
      <c r="H100" s="21"/>
    </row>
    <row r="101" spans="2:11" ht="15.75" thickBot="1" x14ac:dyDescent="0.25">
      <c r="C101" s="30" t="s">
        <v>146</v>
      </c>
      <c r="D101" s="31"/>
      <c r="E101" s="31"/>
      <c r="F101" s="31"/>
      <c r="G101" s="31"/>
      <c r="H101" s="31"/>
      <c r="I101" s="32"/>
      <c r="J101" s="32"/>
      <c r="K101" s="33"/>
    </row>
    <row r="102" spans="2:11" ht="60" outlineLevel="1" x14ac:dyDescent="0.2">
      <c r="B102" s="3" t="s">
        <v>1</v>
      </c>
      <c r="C102" s="3" t="s">
        <v>108</v>
      </c>
      <c r="D102" s="3" t="s">
        <v>2</v>
      </c>
      <c r="E102" s="4" t="s">
        <v>3</v>
      </c>
      <c r="F102" s="5" t="s">
        <v>4</v>
      </c>
      <c r="G102" s="3" t="s">
        <v>5</v>
      </c>
      <c r="H102" s="3" t="s">
        <v>6</v>
      </c>
      <c r="I102" s="6" t="s">
        <v>7</v>
      </c>
      <c r="J102" s="6" t="s">
        <v>8</v>
      </c>
      <c r="K102" s="3" t="s">
        <v>9</v>
      </c>
    </row>
    <row r="103" spans="2:11" ht="45.75" outlineLevel="1" thickBot="1" x14ac:dyDescent="0.25">
      <c r="B103" s="13">
        <v>5</v>
      </c>
      <c r="C103" s="83">
        <f>C98+1</f>
        <v>53</v>
      </c>
      <c r="D103" s="13">
        <f>D98+1</f>
        <v>52</v>
      </c>
      <c r="E103" s="17" t="s">
        <v>147</v>
      </c>
      <c r="F103" s="67"/>
      <c r="G103" s="15">
        <f>$B$6/$B$7*B103</f>
        <v>16.891891891891891</v>
      </c>
      <c r="H103" s="15" t="str">
        <f>IF(F103="","",IF(F103="ja",G103,0))</f>
        <v/>
      </c>
      <c r="I103" s="68">
        <v>0</v>
      </c>
      <c r="J103" s="68"/>
      <c r="K103" s="87">
        <v>50</v>
      </c>
    </row>
    <row r="104" spans="2:11" ht="15.75" thickBot="1" x14ac:dyDescent="0.25">
      <c r="C104" s="5"/>
      <c r="D104" s="8"/>
      <c r="E104" s="7"/>
      <c r="F104" s="8"/>
      <c r="G104" s="9">
        <f>SUM(G103:G103)</f>
        <v>16.891891891891891</v>
      </c>
      <c r="H104" s="44">
        <f>SUM(H103)</f>
        <v>0</v>
      </c>
      <c r="I104" s="11">
        <f>SUM(I103)</f>
        <v>0</v>
      </c>
      <c r="J104" s="11"/>
    </row>
    <row r="105" spans="2:11" ht="15.75" thickBot="1" x14ac:dyDescent="0.25">
      <c r="C105" s="21"/>
      <c r="D105" s="21"/>
      <c r="E105" s="1"/>
      <c r="F105" s="21"/>
      <c r="G105" s="21"/>
      <c r="H105" s="21"/>
    </row>
    <row r="106" spans="2:11" ht="15.75" thickBot="1" x14ac:dyDescent="0.25">
      <c r="C106" s="30" t="s">
        <v>148</v>
      </c>
      <c r="D106" s="31"/>
      <c r="E106" s="31"/>
      <c r="F106" s="31"/>
      <c r="G106" s="31"/>
      <c r="H106" s="31"/>
      <c r="I106" s="32"/>
      <c r="J106" s="32"/>
      <c r="K106" s="33"/>
    </row>
    <row r="107" spans="2:11" ht="60" outlineLevel="1" x14ac:dyDescent="0.2">
      <c r="B107" s="3" t="s">
        <v>1</v>
      </c>
      <c r="C107" s="3" t="s">
        <v>108</v>
      </c>
      <c r="D107" s="3" t="s">
        <v>2</v>
      </c>
      <c r="E107" s="4" t="s">
        <v>3</v>
      </c>
      <c r="F107" s="5" t="s">
        <v>4</v>
      </c>
      <c r="G107" s="3" t="s">
        <v>5</v>
      </c>
      <c r="H107" s="3" t="s">
        <v>6</v>
      </c>
      <c r="I107" s="6" t="s">
        <v>7</v>
      </c>
      <c r="J107" s="6" t="s">
        <v>8</v>
      </c>
      <c r="K107" s="3" t="s">
        <v>9</v>
      </c>
    </row>
    <row r="108" spans="2:11" ht="30.6" customHeight="1" outlineLevel="1" thickBot="1" x14ac:dyDescent="0.25">
      <c r="B108" s="13">
        <v>5</v>
      </c>
      <c r="C108" s="83">
        <f>C103+1</f>
        <v>54</v>
      </c>
      <c r="D108" s="13">
        <f>D103+1</f>
        <v>53</v>
      </c>
      <c r="E108" s="17" t="s">
        <v>149</v>
      </c>
      <c r="F108" s="67"/>
      <c r="G108" s="15">
        <f>$B$6/$B$7*B108</f>
        <v>16.891891891891891</v>
      </c>
      <c r="H108" s="15" t="str">
        <f>IF(F108="","",IF(F108="ja",G108,0))</f>
        <v/>
      </c>
      <c r="I108" s="68">
        <v>0</v>
      </c>
      <c r="J108" s="68"/>
      <c r="K108" s="87">
        <v>50</v>
      </c>
    </row>
    <row r="109" spans="2:11" ht="30.75" outlineLevel="1" thickBot="1" x14ac:dyDescent="0.25">
      <c r="B109" s="13">
        <v>9</v>
      </c>
      <c r="C109" s="83">
        <f>C108+1</f>
        <v>55</v>
      </c>
      <c r="D109" s="13">
        <f>D108+1</f>
        <v>54</v>
      </c>
      <c r="E109" s="17" t="s">
        <v>150</v>
      </c>
      <c r="F109" s="67"/>
      <c r="G109" s="15">
        <f>$B$6/$B$7*B109</f>
        <v>30.405405405405407</v>
      </c>
      <c r="H109" s="15" t="str">
        <f t="shared" ref="H109" si="31">IF(F109="","",IF(F109="ja",G109,0))</f>
        <v/>
      </c>
      <c r="I109" s="68">
        <v>0</v>
      </c>
      <c r="J109" s="68"/>
      <c r="K109" s="87">
        <v>50</v>
      </c>
    </row>
    <row r="110" spans="2:11" ht="15.75" thickBot="1" x14ac:dyDescent="0.25">
      <c r="C110" s="5"/>
      <c r="D110" s="8"/>
      <c r="E110" s="7"/>
      <c r="F110" s="8"/>
      <c r="G110" s="9">
        <f>SUM(G108:G109)</f>
        <v>47.297297297297298</v>
      </c>
      <c r="H110" s="44">
        <f>SUM(H108:H109)</f>
        <v>0</v>
      </c>
      <c r="I110" s="11">
        <f>SUM(I108:I109)</f>
        <v>0</v>
      </c>
      <c r="J110" s="11"/>
    </row>
    <row r="111" spans="2:11" ht="15.75" thickBot="1" x14ac:dyDescent="0.25">
      <c r="C111" s="21"/>
      <c r="D111" s="21"/>
      <c r="E111" s="1"/>
      <c r="F111" s="21"/>
      <c r="G111" s="21"/>
      <c r="H111" s="21"/>
    </row>
    <row r="112" spans="2:11" ht="15.75" thickBot="1" x14ac:dyDescent="0.25">
      <c r="C112" s="30" t="s">
        <v>151</v>
      </c>
      <c r="D112" s="31"/>
      <c r="E112" s="31"/>
      <c r="F112" s="31"/>
      <c r="G112" s="31"/>
      <c r="H112" s="31"/>
      <c r="I112" s="32"/>
      <c r="J112" s="32"/>
      <c r="K112" s="33"/>
    </row>
    <row r="113" spans="2:11" ht="60" outlineLevel="1" x14ac:dyDescent="0.2">
      <c r="B113" s="3" t="s">
        <v>1</v>
      </c>
      <c r="C113" s="3" t="s">
        <v>108</v>
      </c>
      <c r="D113" s="3" t="s">
        <v>2</v>
      </c>
      <c r="E113" s="4" t="s">
        <v>3</v>
      </c>
      <c r="F113" s="5" t="s">
        <v>4</v>
      </c>
      <c r="G113" s="3" t="s">
        <v>5</v>
      </c>
      <c r="H113" s="3" t="s">
        <v>6</v>
      </c>
      <c r="I113" s="6" t="s">
        <v>7</v>
      </c>
      <c r="J113" s="6" t="s">
        <v>8</v>
      </c>
      <c r="K113" s="3" t="s">
        <v>9</v>
      </c>
    </row>
    <row r="114" spans="2:11" ht="30.75" outlineLevel="1" thickBot="1" x14ac:dyDescent="0.25">
      <c r="B114" s="13">
        <v>9</v>
      </c>
      <c r="C114" s="83">
        <f>C109+1</f>
        <v>56</v>
      </c>
      <c r="D114" s="13">
        <f>D109+1</f>
        <v>55</v>
      </c>
      <c r="E114" s="17" t="s">
        <v>152</v>
      </c>
      <c r="F114" s="67"/>
      <c r="G114" s="15">
        <f>$B$6/$B$7*B114</f>
        <v>30.405405405405407</v>
      </c>
      <c r="H114" s="15" t="str">
        <f>IF(F114="","",IF(F114="ja",G114,0))</f>
        <v/>
      </c>
      <c r="I114" s="68">
        <v>0</v>
      </c>
      <c r="J114" s="68"/>
      <c r="K114" s="87">
        <v>50</v>
      </c>
    </row>
    <row r="115" spans="2:11" ht="45.75" outlineLevel="1" thickBot="1" x14ac:dyDescent="0.25">
      <c r="B115" s="13">
        <v>5</v>
      </c>
      <c r="C115" s="83">
        <f>C114+1</f>
        <v>57</v>
      </c>
      <c r="D115" s="13">
        <f>D114+1</f>
        <v>56</v>
      </c>
      <c r="E115" s="17" t="s">
        <v>153</v>
      </c>
      <c r="F115" s="67"/>
      <c r="G115" s="15">
        <f>$B$6/$B$7*B115</f>
        <v>16.891891891891891</v>
      </c>
      <c r="H115" s="15" t="str">
        <f t="shared" ref="H115" si="32">IF(F115="","",IF(F115="ja",G115,0))</f>
        <v/>
      </c>
      <c r="I115" s="68">
        <v>0</v>
      </c>
      <c r="J115" s="68"/>
      <c r="K115" s="87">
        <v>50</v>
      </c>
    </row>
    <row r="116" spans="2:11" ht="15.75" thickBot="1" x14ac:dyDescent="0.25">
      <c r="C116" s="5"/>
      <c r="D116" s="8"/>
      <c r="E116" s="7"/>
      <c r="F116" s="8"/>
      <c r="G116" s="9">
        <f>SUM(G114:G115)</f>
        <v>47.297297297297298</v>
      </c>
      <c r="H116" s="44">
        <f>SUM(H114:H115)</f>
        <v>0</v>
      </c>
      <c r="I116" s="11">
        <f>SUM(I114:I115)</f>
        <v>0</v>
      </c>
      <c r="J116" s="11"/>
    </row>
    <row r="117" spans="2:11" ht="15.75" thickBot="1" x14ac:dyDescent="0.25">
      <c r="C117" s="21"/>
      <c r="D117" s="21"/>
      <c r="E117" s="1"/>
      <c r="F117" s="21"/>
      <c r="G117" s="21"/>
      <c r="H117" s="21"/>
    </row>
    <row r="118" spans="2:11" ht="15.75" thickBot="1" x14ac:dyDescent="0.25">
      <c r="C118" s="30" t="s">
        <v>154</v>
      </c>
      <c r="D118" s="31"/>
      <c r="E118" s="31"/>
      <c r="F118" s="31"/>
      <c r="G118" s="31"/>
      <c r="H118" s="31"/>
      <c r="I118" s="32"/>
      <c r="J118" s="32"/>
      <c r="K118" s="33"/>
    </row>
    <row r="119" spans="2:11" ht="60" outlineLevel="1" x14ac:dyDescent="0.2">
      <c r="B119" s="3" t="s">
        <v>1</v>
      </c>
      <c r="C119" s="3" t="s">
        <v>108</v>
      </c>
      <c r="D119" s="3" t="s">
        <v>2</v>
      </c>
      <c r="E119" s="4" t="s">
        <v>3</v>
      </c>
      <c r="F119" s="5" t="s">
        <v>4</v>
      </c>
      <c r="G119" s="3" t="s">
        <v>5</v>
      </c>
      <c r="H119" s="3" t="s">
        <v>6</v>
      </c>
      <c r="I119" s="6" t="s">
        <v>7</v>
      </c>
      <c r="J119" s="6" t="s">
        <v>8</v>
      </c>
      <c r="K119" s="3" t="s">
        <v>9</v>
      </c>
    </row>
    <row r="120" spans="2:11" ht="30.75" outlineLevel="1" thickBot="1" x14ac:dyDescent="0.25">
      <c r="B120" s="13">
        <v>9</v>
      </c>
      <c r="C120" s="83">
        <f>C115+1</f>
        <v>58</v>
      </c>
      <c r="D120" s="13">
        <f>D115+1</f>
        <v>57</v>
      </c>
      <c r="E120" s="17" t="s">
        <v>155</v>
      </c>
      <c r="F120" s="67"/>
      <c r="G120" s="15">
        <f>$B$6/$B$7*B120</f>
        <v>30.405405405405407</v>
      </c>
      <c r="H120" s="15" t="str">
        <f>IF(F120="","",IF(F120="ja",G120,0))</f>
        <v/>
      </c>
      <c r="I120" s="68">
        <v>0</v>
      </c>
      <c r="J120" s="68"/>
      <c r="K120" s="87">
        <v>50</v>
      </c>
    </row>
    <row r="121" spans="2:11" ht="45.75" outlineLevel="1" thickBot="1" x14ac:dyDescent="0.25">
      <c r="B121" s="13">
        <v>9</v>
      </c>
      <c r="C121" s="83">
        <f>C120+1</f>
        <v>59</v>
      </c>
      <c r="D121" s="13">
        <f>D120+1</f>
        <v>58</v>
      </c>
      <c r="E121" s="17" t="s">
        <v>156</v>
      </c>
      <c r="F121" s="67"/>
      <c r="G121" s="15">
        <f>$B$6/$B$7*B121</f>
        <v>30.405405405405407</v>
      </c>
      <c r="H121" s="15" t="str">
        <f t="shared" ref="H121:H124" si="33">IF(F121="","",IF(F121="ja",G121,0))</f>
        <v/>
      </c>
      <c r="I121" s="68">
        <v>0</v>
      </c>
      <c r="J121" s="68"/>
      <c r="K121" s="87">
        <v>50</v>
      </c>
    </row>
    <row r="122" spans="2:11" ht="15.75" outlineLevel="1" thickBot="1" x14ac:dyDescent="0.25">
      <c r="B122" s="13">
        <v>5</v>
      </c>
      <c r="C122" s="83">
        <f t="shared" ref="C122:D124" si="34">C121+1</f>
        <v>60</v>
      </c>
      <c r="D122" s="13">
        <f t="shared" si="34"/>
        <v>59</v>
      </c>
      <c r="E122" s="17" t="s">
        <v>157</v>
      </c>
      <c r="F122" s="67"/>
      <c r="G122" s="15">
        <f>$B$6/$B$7*B122</f>
        <v>16.891891891891891</v>
      </c>
      <c r="H122" s="15" t="str">
        <f t="shared" si="33"/>
        <v/>
      </c>
      <c r="I122" s="68">
        <v>0</v>
      </c>
      <c r="J122" s="68"/>
      <c r="K122" s="87">
        <v>50</v>
      </c>
    </row>
    <row r="123" spans="2:11" ht="30.75" outlineLevel="1" thickBot="1" x14ac:dyDescent="0.25">
      <c r="B123" s="13">
        <v>1</v>
      </c>
      <c r="C123" s="83">
        <f t="shared" si="34"/>
        <v>61</v>
      </c>
      <c r="D123" s="13">
        <f t="shared" si="34"/>
        <v>60</v>
      </c>
      <c r="E123" s="17" t="s">
        <v>158</v>
      </c>
      <c r="F123" s="67"/>
      <c r="G123" s="15">
        <f>$B$6/$B$7*B123</f>
        <v>3.3783783783783785</v>
      </c>
      <c r="H123" s="15" t="str">
        <f t="shared" si="33"/>
        <v/>
      </c>
      <c r="I123" s="68">
        <v>0</v>
      </c>
      <c r="J123" s="68"/>
      <c r="K123" s="87">
        <v>50</v>
      </c>
    </row>
    <row r="124" spans="2:11" ht="36.6" customHeight="1" outlineLevel="1" thickBot="1" x14ac:dyDescent="0.25">
      <c r="B124" s="13">
        <v>1</v>
      </c>
      <c r="C124" s="83">
        <f t="shared" si="34"/>
        <v>62</v>
      </c>
      <c r="D124" s="13">
        <f t="shared" si="34"/>
        <v>61</v>
      </c>
      <c r="E124" s="17" t="s">
        <v>159</v>
      </c>
      <c r="F124" s="67"/>
      <c r="G124" s="15">
        <f>$B$6/$B$7*B124</f>
        <v>3.3783783783783785</v>
      </c>
      <c r="H124" s="15" t="str">
        <f t="shared" si="33"/>
        <v/>
      </c>
      <c r="I124" s="68">
        <v>0</v>
      </c>
      <c r="J124" s="68"/>
      <c r="K124" s="87">
        <v>50</v>
      </c>
    </row>
    <row r="125" spans="2:11" ht="15.75" thickBot="1" x14ac:dyDescent="0.25">
      <c r="C125" s="5"/>
      <c r="D125" s="8"/>
      <c r="E125" s="7"/>
      <c r="F125" s="8"/>
      <c r="G125" s="9">
        <f>SUM(G120:G124)</f>
        <v>84.459459459459453</v>
      </c>
      <c r="H125" s="44">
        <f>SUM(H120:H124)</f>
        <v>0</v>
      </c>
      <c r="I125" s="11">
        <f>SUM(I120:I124)</f>
        <v>0</v>
      </c>
      <c r="J125" s="11"/>
    </row>
    <row r="126" spans="2:11" ht="15.75" thickBot="1" x14ac:dyDescent="0.25">
      <c r="C126" s="21"/>
      <c r="D126" s="21"/>
      <c r="E126" s="1"/>
      <c r="F126" s="21"/>
      <c r="G126" s="21"/>
      <c r="H126" s="21"/>
    </row>
    <row r="127" spans="2:11" ht="15.75" thickBot="1" x14ac:dyDescent="0.25">
      <c r="C127" s="30" t="s">
        <v>160</v>
      </c>
      <c r="D127" s="31"/>
      <c r="E127" s="31"/>
      <c r="F127" s="31"/>
      <c r="G127" s="31"/>
      <c r="H127" s="31"/>
      <c r="I127" s="32"/>
      <c r="J127" s="32"/>
      <c r="K127" s="33"/>
    </row>
    <row r="128" spans="2:11" ht="60" outlineLevel="1" x14ac:dyDescent="0.2">
      <c r="B128" s="3" t="s">
        <v>1</v>
      </c>
      <c r="C128" s="3" t="s">
        <v>108</v>
      </c>
      <c r="D128" s="3" t="s">
        <v>2</v>
      </c>
      <c r="E128" s="4" t="s">
        <v>3</v>
      </c>
      <c r="F128" s="5" t="s">
        <v>4</v>
      </c>
      <c r="G128" s="3" t="s">
        <v>5</v>
      </c>
      <c r="H128" s="3" t="s">
        <v>6</v>
      </c>
      <c r="I128" s="6" t="s">
        <v>7</v>
      </c>
      <c r="J128" s="6" t="s">
        <v>8</v>
      </c>
      <c r="K128" s="3" t="s">
        <v>9</v>
      </c>
    </row>
    <row r="129" spans="2:11" ht="30.75" outlineLevel="1" thickBot="1" x14ac:dyDescent="0.25">
      <c r="B129" s="13">
        <v>9</v>
      </c>
      <c r="C129" s="83">
        <f>C124+1</f>
        <v>63</v>
      </c>
      <c r="D129" s="13">
        <f>D124+1</f>
        <v>62</v>
      </c>
      <c r="E129" s="17" t="s">
        <v>161</v>
      </c>
      <c r="F129" s="67"/>
      <c r="G129" s="15">
        <f>$B$6/$B$7*B129</f>
        <v>30.405405405405407</v>
      </c>
      <c r="H129" s="15" t="str">
        <f>IF(F129="","",IF(F129="ja",G129,0))</f>
        <v/>
      </c>
      <c r="I129" s="68">
        <v>0</v>
      </c>
      <c r="J129" s="68"/>
      <c r="K129" s="87">
        <v>50</v>
      </c>
    </row>
    <row r="130" spans="2:11" ht="29.65" customHeight="1" outlineLevel="1" thickBot="1" x14ac:dyDescent="0.25">
      <c r="B130" s="13">
        <v>1</v>
      </c>
      <c r="C130" s="83">
        <f>C129+1</f>
        <v>64</v>
      </c>
      <c r="D130" s="13">
        <f>D129+1</f>
        <v>63</v>
      </c>
      <c r="E130" s="17" t="s">
        <v>162</v>
      </c>
      <c r="F130" s="67"/>
      <c r="G130" s="15">
        <f>$B$6/$B$7*B130</f>
        <v>3.3783783783783785</v>
      </c>
      <c r="H130" s="15" t="str">
        <f t="shared" ref="H130" si="35">IF(F130="","",IF(F130="ja",G130,0))</f>
        <v/>
      </c>
      <c r="I130" s="68">
        <v>0</v>
      </c>
      <c r="J130" s="68"/>
      <c r="K130" s="87">
        <v>50</v>
      </c>
    </row>
    <row r="131" spans="2:11" ht="15.75" thickBot="1" x14ac:dyDescent="0.25">
      <c r="C131" s="5"/>
      <c r="D131" s="8"/>
      <c r="E131" s="7"/>
      <c r="F131" s="8"/>
      <c r="G131" s="9">
        <f>SUM(G129:G130)</f>
        <v>33.783783783783782</v>
      </c>
      <c r="H131" s="44">
        <f>SUM(H129:H130)</f>
        <v>0</v>
      </c>
      <c r="I131" s="11">
        <f>SUM(I129:I130)</f>
        <v>0</v>
      </c>
      <c r="J131" s="11"/>
    </row>
    <row r="132" spans="2:11" ht="15.75" thickBot="1" x14ac:dyDescent="0.25">
      <c r="C132" s="21"/>
      <c r="D132" s="21"/>
      <c r="E132" s="1"/>
      <c r="F132" s="21"/>
      <c r="G132" s="21"/>
      <c r="H132" s="21"/>
    </row>
    <row r="133" spans="2:11" ht="15.75" thickBot="1" x14ac:dyDescent="0.25">
      <c r="C133" s="30" t="s">
        <v>163</v>
      </c>
      <c r="D133" s="31"/>
      <c r="E133" s="31"/>
      <c r="F133" s="31"/>
      <c r="G133" s="31"/>
      <c r="H133" s="31"/>
      <c r="I133" s="32"/>
      <c r="J133" s="32"/>
      <c r="K133" s="33"/>
    </row>
    <row r="134" spans="2:11" ht="60" outlineLevel="1" x14ac:dyDescent="0.2">
      <c r="B134" s="3" t="s">
        <v>1</v>
      </c>
      <c r="C134" s="3" t="s">
        <v>108</v>
      </c>
      <c r="D134" s="3" t="s">
        <v>2</v>
      </c>
      <c r="E134" s="4" t="s">
        <v>3</v>
      </c>
      <c r="F134" s="5" t="s">
        <v>4</v>
      </c>
      <c r="G134" s="3" t="s">
        <v>5</v>
      </c>
      <c r="H134" s="3" t="s">
        <v>6</v>
      </c>
      <c r="I134" s="6" t="s">
        <v>7</v>
      </c>
      <c r="J134" s="6" t="s">
        <v>8</v>
      </c>
      <c r="K134" s="3" t="s">
        <v>9</v>
      </c>
    </row>
    <row r="135" spans="2:11" ht="60.75" outlineLevel="1" thickBot="1" x14ac:dyDescent="0.25">
      <c r="B135" s="13">
        <v>1</v>
      </c>
      <c r="C135" s="83">
        <f>C130+1</f>
        <v>65</v>
      </c>
      <c r="D135" s="13">
        <f>D130+1</f>
        <v>64</v>
      </c>
      <c r="E135" s="17" t="s">
        <v>164</v>
      </c>
      <c r="F135" s="67"/>
      <c r="G135" s="15">
        <f>$B$6/$B$7*B135</f>
        <v>3.3783783783783785</v>
      </c>
      <c r="H135" s="15" t="str">
        <f>IF(F135="","",IF(F135="ja",G135,0))</f>
        <v/>
      </c>
      <c r="I135" s="68">
        <v>0</v>
      </c>
      <c r="J135" s="68"/>
      <c r="K135" s="87">
        <v>50</v>
      </c>
    </row>
    <row r="136" spans="2:11" ht="15.75" thickBot="1" x14ac:dyDescent="0.25">
      <c r="C136" s="5"/>
      <c r="D136" s="8"/>
      <c r="E136" s="7"/>
      <c r="F136" s="8"/>
      <c r="G136" s="9">
        <f>SUM(G135:G135)</f>
        <v>3.3783783783783785</v>
      </c>
      <c r="H136" s="44">
        <f>SUM(H135)</f>
        <v>0</v>
      </c>
      <c r="I136" s="11">
        <f>SUM(I135)</f>
        <v>0</v>
      </c>
      <c r="J136" s="11"/>
    </row>
    <row r="137" spans="2:11" ht="15.75" thickBot="1" x14ac:dyDescent="0.25">
      <c r="C137" s="21"/>
      <c r="D137" s="21"/>
      <c r="E137" s="1"/>
      <c r="F137" s="21"/>
      <c r="G137" s="21"/>
      <c r="H137" s="21"/>
    </row>
    <row r="138" spans="2:11" ht="15.75" thickBot="1" x14ac:dyDescent="0.25">
      <c r="C138" s="30" t="s">
        <v>165</v>
      </c>
      <c r="D138" s="31"/>
      <c r="E138" s="31"/>
      <c r="F138" s="31"/>
      <c r="G138" s="31"/>
      <c r="H138" s="31"/>
      <c r="I138" s="32"/>
      <c r="J138" s="33"/>
    </row>
    <row r="139" spans="2:11" ht="71.25" customHeight="1" outlineLevel="1" x14ac:dyDescent="0.2">
      <c r="B139" s="3" t="s">
        <v>1</v>
      </c>
      <c r="C139" s="3" t="s">
        <v>108</v>
      </c>
      <c r="D139" s="3" t="s">
        <v>2</v>
      </c>
      <c r="E139" s="4" t="s">
        <v>3</v>
      </c>
      <c r="F139" s="5" t="s">
        <v>4</v>
      </c>
      <c r="G139" s="104" t="s">
        <v>92</v>
      </c>
      <c r="H139" s="105"/>
      <c r="I139" s="105"/>
      <c r="J139" s="106"/>
    </row>
    <row r="140" spans="2:11" ht="74.650000000000006" customHeight="1" outlineLevel="1" thickBot="1" x14ac:dyDescent="0.25">
      <c r="B140" s="13"/>
      <c r="C140" s="83">
        <v>1</v>
      </c>
      <c r="D140" s="13">
        <v>1</v>
      </c>
      <c r="E140" s="42" t="s">
        <v>93</v>
      </c>
      <c r="F140" s="67"/>
      <c r="G140" s="97" t="str">
        <f>IF(F140="","",IF(F140="ja",#REF!,0))</f>
        <v/>
      </c>
      <c r="H140" s="98"/>
      <c r="I140" s="98"/>
      <c r="J140" s="99"/>
    </row>
    <row r="141" spans="2:11" ht="45.75" outlineLevel="1" thickBot="1" x14ac:dyDescent="0.25">
      <c r="B141" s="13"/>
      <c r="C141" s="83">
        <f>C140+1</f>
        <v>2</v>
      </c>
      <c r="D141" s="13">
        <f>D140+1</f>
        <v>2</v>
      </c>
      <c r="E141" s="42" t="s">
        <v>94</v>
      </c>
      <c r="F141" s="67"/>
      <c r="G141" s="97"/>
      <c r="H141" s="98" t="str">
        <f t="shared" ref="H141:H144" si="36">IF(F141="","",IF(F141="ja",G141,0))</f>
        <v/>
      </c>
      <c r="I141" s="98"/>
      <c r="J141" s="99"/>
    </row>
    <row r="142" spans="2:11" ht="30.75" outlineLevel="1" thickBot="1" x14ac:dyDescent="0.25">
      <c r="B142" s="13"/>
      <c r="C142" s="83">
        <f t="shared" ref="C142:D144" si="37">C141+1</f>
        <v>3</v>
      </c>
      <c r="D142" s="13">
        <f t="shared" si="37"/>
        <v>3</v>
      </c>
      <c r="E142" s="42" t="s">
        <v>95</v>
      </c>
      <c r="F142" s="67"/>
      <c r="G142" s="97"/>
      <c r="H142" s="98" t="str">
        <f t="shared" si="36"/>
        <v/>
      </c>
      <c r="I142" s="98"/>
      <c r="J142" s="99"/>
    </row>
    <row r="143" spans="2:11" ht="44.1" customHeight="1" outlineLevel="1" thickBot="1" x14ac:dyDescent="0.25">
      <c r="B143" s="13"/>
      <c r="C143" s="83">
        <f t="shared" si="37"/>
        <v>4</v>
      </c>
      <c r="D143" s="13">
        <f t="shared" si="37"/>
        <v>4</v>
      </c>
      <c r="E143" s="42" t="s">
        <v>96</v>
      </c>
      <c r="F143" s="67"/>
      <c r="G143" s="97"/>
      <c r="H143" s="98" t="str">
        <f t="shared" si="36"/>
        <v/>
      </c>
      <c r="I143" s="98"/>
      <c r="J143" s="99"/>
    </row>
    <row r="144" spans="2:11" ht="42" customHeight="1" outlineLevel="1" thickBot="1" x14ac:dyDescent="0.25">
      <c r="B144" s="13"/>
      <c r="C144" s="83">
        <f t="shared" si="37"/>
        <v>5</v>
      </c>
      <c r="D144" s="13">
        <f t="shared" si="37"/>
        <v>5</v>
      </c>
      <c r="E144" s="42" t="s">
        <v>97</v>
      </c>
      <c r="F144" s="67"/>
      <c r="G144" s="97"/>
      <c r="H144" s="98" t="str">
        <f t="shared" si="36"/>
        <v/>
      </c>
      <c r="I144" s="98"/>
      <c r="J144" s="99"/>
    </row>
    <row r="145" spans="3:10" ht="15.75" thickBot="1" x14ac:dyDescent="0.25">
      <c r="C145" s="5"/>
      <c r="D145" s="8"/>
      <c r="E145" s="7"/>
      <c r="F145" s="8"/>
      <c r="G145" s="9"/>
      <c r="H145" s="102"/>
      <c r="I145" s="102"/>
      <c r="J145" s="103"/>
    </row>
    <row r="146" spans="3:10" x14ac:dyDescent="0.2">
      <c r="C146" s="21"/>
      <c r="D146" s="21"/>
      <c r="E146" s="1"/>
      <c r="F146" s="21"/>
      <c r="G146" s="21"/>
      <c r="H146" s="21"/>
    </row>
    <row r="147" spans="3:10" ht="15.75" thickBot="1" x14ac:dyDescent="0.25">
      <c r="C147" s="21"/>
      <c r="D147" s="21"/>
      <c r="E147" s="1"/>
      <c r="F147" s="21"/>
      <c r="G147" s="21"/>
      <c r="H147" s="21"/>
    </row>
    <row r="148" spans="3:10" ht="15.75" collapsed="1" thickBot="1" x14ac:dyDescent="0.25">
      <c r="C148" s="5"/>
      <c r="D148" s="8"/>
      <c r="E148" s="7" t="s">
        <v>98</v>
      </c>
      <c r="F148" s="8"/>
      <c r="G148" s="9">
        <f>G136+G131+G125+G116+G110+G104+G99+G93+G85+G75+G69+G62+G46+G41+G33+G21</f>
        <v>1000</v>
      </c>
      <c r="H148" s="9">
        <f>H136+H131+H125+H116+H110+H104+H99+H93+H85+H75+H69+H62+H46+H41+H33+H21</f>
        <v>0</v>
      </c>
      <c r="I148" s="9">
        <f>I136+I131+I125+I116+I110+I104+I99+I93+I85+I75+I69+I62+I46+I41+I33+I21</f>
        <v>0</v>
      </c>
      <c r="J148" s="11"/>
    </row>
    <row r="149" spans="3:10" x14ac:dyDescent="0.2">
      <c r="C149" s="21"/>
      <c r="D149" s="21"/>
      <c r="E149" s="1"/>
      <c r="F149" s="21"/>
      <c r="G149" s="21"/>
      <c r="H149" s="21"/>
    </row>
  </sheetData>
  <sheetProtection sheet="1" selectLockedCells="1"/>
  <protectedRanges>
    <protectedRange sqref="F11:F20" name="Bereik1"/>
    <protectedRange sqref="I11:J20" name="Bereik2"/>
    <protectedRange sqref="F25:F32" name="Bereik3"/>
    <protectedRange sqref="I25:J32" name="Bereik4"/>
    <protectedRange sqref="F37:F40" name="Bereik5"/>
    <protectedRange sqref="I37:J40" name="Bereik6"/>
    <protectedRange sqref="F45" name="Bereik7"/>
    <protectedRange sqref="I45:J45" name="Bereik8"/>
    <protectedRange sqref="F45" name="Bereik9"/>
    <protectedRange sqref="I45:J45" name="Bereik10"/>
    <protectedRange sqref="F51:F61" name="Bereik11"/>
    <protectedRange sqref="I51:J61" name="Bereik12"/>
    <protectedRange sqref="F66:F68" name="Bereik13"/>
    <protectedRange sqref="I66:J68" name="Bereik14"/>
    <protectedRange sqref="F73:F74" name="Bereik15"/>
    <protectedRange sqref="I73:J74" name="Bereik16"/>
    <protectedRange sqref="F79:F84" name="Bereik17"/>
    <protectedRange sqref="I79:J84" name="Bereik18"/>
    <protectedRange sqref="F89:F92" name="Bereik19"/>
    <protectedRange sqref="I89:J92" name="Bereik20"/>
    <protectedRange sqref="F97:F98" name="Bereik21"/>
    <protectedRange sqref="I97:J98" name="Bereik22"/>
    <protectedRange sqref="F103" name="Bereik23"/>
    <protectedRange sqref="I103:J103" name="Bereik24"/>
    <protectedRange sqref="F108:F109" name="Bereik25"/>
    <protectedRange sqref="I108:J109" name="Bereik26"/>
    <protectedRange sqref="F114:F115" name="Bereik27"/>
    <protectedRange sqref="I114:J115" name="Bereik28"/>
    <protectedRange sqref="F120:F124" name="Bereik29"/>
    <protectedRange sqref="I120:J124" name="Bereik30"/>
    <protectedRange sqref="F129:F130" name="Bereik31"/>
    <protectedRange sqref="I129:J130" name="Bereik32"/>
    <protectedRange sqref="F135" name="Bereik33"/>
    <protectedRange sqref="I135:J135" name="Bereik34"/>
    <protectedRange sqref="F140:J144" name="Bereik35"/>
  </protectedRanges>
  <mergeCells count="8">
    <mergeCell ref="H145:J145"/>
    <mergeCell ref="G143:J143"/>
    <mergeCell ref="G144:J144"/>
    <mergeCell ref="G5:H5"/>
    <mergeCell ref="G139:J139"/>
    <mergeCell ref="G140:J140"/>
    <mergeCell ref="G141:J141"/>
    <mergeCell ref="G142:J142"/>
  </mergeCells>
  <dataValidations count="1">
    <dataValidation type="list" allowBlank="1" showInputMessage="1" showErrorMessage="1" sqref="F79:F84 F45 F73:F74 F37:F40 F66:F68 F103 F50:F61 F97:F98 F108:F109 F114:F115 F120:F124 F129:F130 F135 F10:F20 F140:F144 F25:F32 F89:F92" xr:uid="{2D6B9154-565B-417C-9021-384CAFC512A1}">
      <formula1>"Ja,Nee"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6e5f64-52db-44a8-870e-b408e0d33698">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30941E28F687419DCCEAE3F9B6DC25" ma:contentTypeVersion="5" ma:contentTypeDescription="Een nieuw document maken." ma:contentTypeScope="" ma:versionID="99718a1e5b04401644a10b8cd3b10127">
  <xsd:schema xmlns:xsd="http://www.w3.org/2001/XMLSchema" xmlns:xs="http://www.w3.org/2001/XMLSchema" xmlns:p="http://schemas.microsoft.com/office/2006/metadata/properties" xmlns:ns2="482f1465-c97d-4da8-831d-fa60f6ca52a3" xmlns:ns3="136e5f64-52db-44a8-870e-b408e0d33698" targetNamespace="http://schemas.microsoft.com/office/2006/metadata/properties" ma:root="true" ma:fieldsID="d42e42e4e465e8bcfc5c01b1b7edf8d5" ns2:_="" ns3:_="">
    <xsd:import namespace="482f1465-c97d-4da8-831d-fa60f6ca52a3"/>
    <xsd:import namespace="136e5f64-52db-44a8-870e-b408e0d3369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2f1465-c97d-4da8-831d-fa60f6ca52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6e5f64-52db-44a8-870e-b408e0d3369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D63D7-976A-4871-A4BF-DC560A43A60A}">
  <ds:schemaRefs>
    <ds:schemaRef ds:uri="http://schemas.microsoft.com/sharepoint/v3/contenttype/forms"/>
  </ds:schemaRefs>
</ds:datastoreItem>
</file>

<file path=customXml/itemProps2.xml><?xml version="1.0" encoding="utf-8"?>
<ds:datastoreItem xmlns:ds="http://schemas.openxmlformats.org/officeDocument/2006/customXml" ds:itemID="{BAB31F62-DE14-4684-A819-1A05205249EE}">
  <ds:schemaRefs>
    <ds:schemaRef ds:uri="http://schemas.microsoft.com/office/2006/documentManagement/types"/>
    <ds:schemaRef ds:uri="482f1465-c97d-4da8-831d-fa60f6ca52a3"/>
    <ds:schemaRef ds:uri="http://schemas.microsoft.com/office/2006/metadata/properties"/>
    <ds:schemaRef ds:uri="http://www.w3.org/XML/1998/namespace"/>
    <ds:schemaRef ds:uri="http://purl.org/dc/dcmitype/"/>
    <ds:schemaRef ds:uri="http://schemas.openxmlformats.org/package/2006/metadata/core-properties"/>
    <ds:schemaRef ds:uri="136e5f64-52db-44a8-870e-b408e0d33698"/>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1B0D2422-FE42-48A8-BAEB-008457001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2f1465-c97d-4da8-831d-fa60f6ca52a3"/>
    <ds:schemaRef ds:uri="136e5f64-52db-44a8-870e-b408e0d336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6c7ace5-9385-43e6-b135-bd8a5bf009fb}" enabled="1" method="Standard" siteId="{97e42b84-6c80-487e-ad84-9d49dc837bb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Gunningscriteria Wensen CVS</vt:lpstr>
      <vt:lpstr>Gunningscriteria Wensen LMS</vt:lpstr>
      <vt:lpstr>'Gunningscriteria Wensen CVS'!Afdrukbereik</vt:lpstr>
      <vt:lpstr>'Gunningscriteria Wensen CVS'!Afdruktitels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Essenberg</dc:creator>
  <cp:keywords>Wenselijst</cp:keywords>
  <dc:description/>
  <cp:lastModifiedBy>Dennis Dumont</cp:lastModifiedBy>
  <cp:revision/>
  <dcterms:created xsi:type="dcterms:W3CDTF">2008-12-29T15:27:11Z</dcterms:created>
  <dcterms:modified xsi:type="dcterms:W3CDTF">2024-01-12T13:14:57Z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0x010100A930941E28F687419DCCEAE3F9B6DC25</vt:lpwstr>
  </property>
  <property fmtid="{D5CDD505-2E9C-101B-9397-08002B2CF9AE}" pid="3" name="IsMyDocuments">
    <vt:bool>true</vt:bool>
  </property>
  <property fmtid="{D5CDD505-2E9C-101B-9397-08002B2CF9AE}" pid="4" name="Order">
    <vt:r8>700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MigrationWizId">
    <vt:lpwstr>64a5ab2c-3ecf-4471-920c-19fb5fa4bae8</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