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Regio college en Horizon college/EA online marketingbureau 2024/aanbestedingsdocument en bijlagen/concept/"/>
    </mc:Choice>
  </mc:AlternateContent>
  <xr:revisionPtr revIDLastSave="0" documentId="13_ncr:1_{9990E466-D522-1D4F-A148-3AAAE6712136}" xr6:coauthVersionLast="47" xr6:coauthVersionMax="47" xr10:uidLastSave="{00000000-0000-0000-0000-000000000000}"/>
  <bookViews>
    <workbookView xWindow="32460" yWindow="500" windowWidth="41180" windowHeight="20440" xr2:uid="{00000000-000D-0000-FFFF-FFFF00000000}"/>
  </bookViews>
  <sheets>
    <sheet name="Waardemodel" sheetId="2"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2" l="1"/>
  <c r="I57" i="2"/>
  <c r="F57" i="2"/>
  <c r="J55" i="2"/>
  <c r="J38" i="2"/>
  <c r="J46" i="2"/>
  <c r="F48" i="2"/>
  <c r="I48" i="2"/>
  <c r="I40" i="2"/>
  <c r="F40" i="2"/>
  <c r="E4" i="2"/>
  <c r="I13" i="2"/>
  <c r="I16" i="2"/>
  <c r="H13" i="2"/>
  <c r="H16" i="2"/>
  <c r="G13" i="2"/>
  <c r="G16" i="2"/>
  <c r="F13" i="2"/>
  <c r="F16" i="2"/>
  <c r="E13" i="2"/>
  <c r="E16" i="2"/>
  <c r="D13" i="2"/>
  <c r="D16" i="2"/>
  <c r="C13" i="2"/>
  <c r="C16" i="2"/>
  <c r="B13" i="2"/>
  <c r="B16" i="2"/>
  <c r="J12" i="2"/>
  <c r="I14" i="2"/>
  <c r="H14" i="2"/>
  <c r="G14" i="2"/>
  <c r="J17" i="2"/>
  <c r="B14" i="2"/>
  <c r="C14" i="2"/>
  <c r="D14" i="2"/>
  <c r="E14" i="2"/>
  <c r="F14" i="2"/>
  <c r="J16" i="2"/>
  <c r="E7" i="2"/>
  <c r="D5" i="2"/>
  <c r="C5" i="2"/>
  <c r="B5" i="2"/>
  <c r="E5" i="2"/>
  <c r="E6" i="2"/>
  <c r="J15" i="2"/>
  <c r="C3" i="2"/>
  <c r="D3" i="2"/>
  <c r="B3" i="2"/>
  <c r="E3" i="2"/>
  <c r="J14" i="2"/>
</calcChain>
</file>

<file path=xl/sharedStrings.xml><?xml version="1.0" encoding="utf-8"?>
<sst xmlns="http://schemas.openxmlformats.org/spreadsheetml/2006/main" count="98" uniqueCount="42">
  <si>
    <t>OPEN VRAGEN</t>
  </si>
  <si>
    <t>1. Beschrijving implementatie/ samenwerking</t>
  </si>
  <si>
    <t>2. Teamsamenstelling</t>
  </si>
  <si>
    <t xml:space="preserve">3.  Gebruikte nieuwe technieken
</t>
  </si>
  <si>
    <t>Totaal:</t>
  </si>
  <si>
    <t>Percentage</t>
  </si>
  <si>
    <t xml:space="preserve"> </t>
  </si>
  <si>
    <t>5 uitmuntend</t>
  </si>
  <si>
    <t>4 goed</t>
  </si>
  <si>
    <t>3 voldoende</t>
  </si>
  <si>
    <t>NB (open vragen):</t>
  </si>
  <si>
    <t>2 matig</t>
  </si>
  <si>
    <t>indien er door een inschrijver tweemaal of meer een negatieve waarde gescoord wordt zal dit leiden tot een  gemotiveerde uitsluiting.</t>
  </si>
  <si>
    <t>1 onvoldoende</t>
  </si>
  <si>
    <t>KO</t>
  </si>
  <si>
    <t>KO= knock-out en zal leiden tot een  gemotiveerde uitsluiting.</t>
  </si>
  <si>
    <t>CASUS 1: DOELGROEP DOOR DE STUDENT JOURNEY HEEN LOODSEN</t>
  </si>
  <si>
    <t xml:space="preserve">1. 	Beschrijf welke behoefte de doelgroep per fase heeft en welke boodschap per fase afgevuurd moet worden. </t>
  </si>
  <si>
    <t xml:space="preserve">2. 	Breng een advies uit over de in te zetten kanalen per fase: wat is de ultieme mix van kanalen/middelen? </t>
  </si>
  <si>
    <t>3. 	Beschrijf hoe we kunnen inspelen op trends en ontwikkelingen bij het consumeren van content bij deze jonge doelgroep.</t>
  </si>
  <si>
    <t xml:space="preserve">4. 	Beschrijf hoe je het budget verdeeld. Maak een onderscheid in media-inkoop (verdeeld over de verschillende fases en kanalen), creatie* en bureaukosten.  </t>
  </si>
  <si>
    <t xml:space="preserve">5. 	Schrijf een advies over een passende doelstelling per fase en leg uit waar je per fase op stuurt. Dit om dit zorgen dat iedere fase bijdraagt aan het behalen van het uiteindelijke doel (5% meer aanmeldingen voor het nieuwe schooljaar t.o.v. vorig schooljaar). </t>
  </si>
  <si>
    <t>6. 	Beschrijf hoe je campagnes doormeet.</t>
  </si>
  <si>
    <t xml:space="preserve">7.	 Beschrijf hoe je ons als opdrachtgever tussentijds informeert over lopende campagnes en hoe je campagnes tussentijds optimaliseert. Laat zien hoe je bijvoorbeeld in andere campagnes door de juiste aanpassingen een campagne op een positieve manier hebt bijgestuurd. </t>
  </si>
  <si>
    <t>8. 	Beschrijf hoe je na afloop van een campagne rapporteert en evalueert.</t>
  </si>
  <si>
    <t>Casus 1</t>
  </si>
  <si>
    <r>
      <t xml:space="preserve">indien er door een inschrijver </t>
    </r>
    <r>
      <rPr>
        <b/>
        <sz val="10"/>
        <color rgb="FFFF0000"/>
        <rFont val="Raleway"/>
      </rPr>
      <t xml:space="preserve">driemaal of meer een negatieve waarde </t>
    </r>
    <r>
      <rPr>
        <sz val="10"/>
        <color rgb="FFFF0000"/>
        <rFont val="Raleway"/>
      </rPr>
      <t>gescoord wordt zal dit leiden tot een  gemotiveerde uitsluiting.</t>
    </r>
  </si>
  <si>
    <t xml:space="preserve">CASUS 2: PROMOTIE VAN EEN OPLEIDING MEDIA VORMGEVER </t>
  </si>
  <si>
    <t>1. 	Schrijf een advies over de in te zetten kanalen, budgetten en doelstellingen met onderbouwing.</t>
  </si>
  <si>
    <t>2. 	Beschrijf hoe je door differentiatie in de boodschap en advertentie-uiting die drie verschillende doelgroepen weet aan te spreken. Maak per doelgroep 1 advertentie op. Om aan te tonen dat je in staat bent met beschikbaar materiaal te werken, vragen we je om de advertentie op te maken in de campagne-/huisstijl van het Horizon College.</t>
  </si>
  <si>
    <t>3. 	Schrijf een advies over de landingspage van deze opleiding. Wat kan er anders/beter om  bij te dragen aan het behalen van de doelstelling van de campagne?</t>
  </si>
  <si>
    <t xml:space="preserve">4.  Beschrijf hoe inschrijver omgaat met het veelvoud aan dit soort opdrachten die ad hoc op je afkomen. </t>
  </si>
  <si>
    <t>Casus 2</t>
  </si>
  <si>
    <t>Totaal maximaal te behalen  kwaliteit (positieve waarde)</t>
  </si>
  <si>
    <t>inschrijver 1</t>
  </si>
  <si>
    <t>inschrijver 2</t>
  </si>
  <si>
    <t>prijsverschil</t>
  </si>
  <si>
    <t>prijs</t>
  </si>
  <si>
    <t>kwaliteit</t>
  </si>
  <si>
    <t>score</t>
  </si>
  <si>
    <t>wint de aanbesteding</t>
  </si>
  <si>
    <t>rekenvoorbeelden gunnen op waarde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</si>
</sst>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quot;€&quot;\ #,##0.00;[Red]&quot;€&quot;\ \-#,##0.00"/>
    <numFmt numFmtId="165" formatCode="&quot;€&quot;\ #,##0.00"/>
    <numFmt numFmtId="166" formatCode="0.0%"/>
    <numFmt numFmtId="167" formatCode="_ [$€-2]\ * #,##0.00_ ;_ [$€-2]\ * \-#,##0.00_ ;_ [$€-2]\ * &quot;-&quot;??_ ;_ @_ "/>
  </numFmts>
  <fonts count="14" x14ac:knownFonts="1">
    <font>
      <sz val="12"/>
      <color theme="1"/>
      <name val="Calibri"/>
      <family val="2"/>
      <scheme val="minor"/>
    </font>
    <font>
      <sz val="12"/>
      <color theme="1"/>
      <name val="Calibri"/>
      <family val="2"/>
      <scheme val="minor"/>
    </font>
    <font>
      <sz val="12"/>
      <color theme="1"/>
      <name val="Raleway"/>
    </font>
    <font>
      <b/>
      <sz val="10"/>
      <color rgb="FF000000"/>
      <name val="Raleway"/>
    </font>
    <font>
      <sz val="10"/>
      <color rgb="FF000000"/>
      <name val="Raleway"/>
    </font>
    <font>
      <sz val="10"/>
      <color theme="1"/>
      <name val="Raleway"/>
    </font>
    <font>
      <b/>
      <sz val="10"/>
      <color rgb="FFFF0000"/>
      <name val="Raleway"/>
    </font>
    <font>
      <sz val="10"/>
      <color rgb="FFFF0000"/>
      <name val="Raleway"/>
    </font>
    <font>
      <b/>
      <sz val="8"/>
      <color rgb="FF000000"/>
      <name val="Raleway"/>
    </font>
    <font>
      <b/>
      <sz val="12"/>
      <color theme="1"/>
      <name val="Raleway"/>
    </font>
    <font>
      <b/>
      <sz val="15"/>
      <color theme="0"/>
      <name val="Raleway"/>
    </font>
    <font>
      <sz val="8"/>
      <color rgb="FF000000"/>
      <name val="Raleway"/>
    </font>
    <font>
      <b/>
      <sz val="10"/>
      <color theme="1"/>
      <name val="Raleway"/>
    </font>
    <font>
      <sz val="12"/>
      <color rgb="FFFF0000"/>
      <name val="Raleway"/>
    </font>
  </fonts>
  <fills count="12">
    <fill>
      <patternFill patternType="none"/>
    </fill>
    <fill>
      <patternFill patternType="gray125"/>
    </fill>
    <fill>
      <patternFill patternType="solid">
        <fgColor rgb="FFF2F2F2"/>
        <bgColor indexed="64"/>
      </patternFill>
    </fill>
    <fill>
      <patternFill patternType="solid">
        <fgColor rgb="FFBFBFBF"/>
        <bgColor indexed="64"/>
      </patternFill>
    </fill>
    <fill>
      <patternFill patternType="solid">
        <fgColor theme="0" tint="-4.9989318521683403E-2"/>
        <bgColor indexed="64"/>
      </patternFill>
    </fill>
    <fill>
      <patternFill patternType="solid">
        <fgColor rgb="FF808080"/>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2F2F2"/>
        <bgColor rgb="FF000000"/>
      </patternFill>
    </fill>
    <fill>
      <patternFill patternType="solid">
        <fgColor rgb="FFDDEBF7"/>
        <bgColor rgb="FF000000"/>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9">
    <xf numFmtId="0" fontId="0" fillId="0" borderId="0" xfId="0"/>
    <xf numFmtId="0" fontId="2" fillId="0" borderId="0" xfId="0" applyFont="1"/>
    <xf numFmtId="0" fontId="5" fillId="0" borderId="1" xfId="0" applyFont="1" applyBorder="1"/>
    <xf numFmtId="0" fontId="3" fillId="4" borderId="1" xfId="0" applyFont="1" applyFill="1" applyBorder="1" applyAlignment="1">
      <alignment horizontal="justify" vertical="center" wrapText="1"/>
    </xf>
    <xf numFmtId="9" fontId="5" fillId="0" borderId="1" xfId="1" applyFont="1" applyBorder="1"/>
    <xf numFmtId="0" fontId="3" fillId="3" borderId="2" xfId="0" applyFont="1" applyFill="1" applyBorder="1" applyAlignment="1">
      <alignment horizontal="justify" vertical="center" wrapText="1"/>
    </xf>
    <xf numFmtId="165" fontId="4" fillId="2" borderId="4" xfId="0" applyNumberFormat="1" applyFont="1" applyFill="1" applyBorder="1" applyAlignment="1">
      <alignment horizontal="justify" vertical="center" wrapText="1"/>
    </xf>
    <xf numFmtId="165" fontId="5" fillId="7" borderId="1" xfId="0" applyNumberFormat="1" applyFont="1" applyFill="1" applyBorder="1"/>
    <xf numFmtId="165" fontId="7" fillId="2" borderId="4" xfId="0" applyNumberFormat="1" applyFont="1" applyFill="1" applyBorder="1" applyAlignment="1">
      <alignment horizontal="justify" vertical="center" wrapText="1"/>
    </xf>
    <xf numFmtId="165" fontId="7" fillId="7" borderId="1" xfId="0" applyNumberFormat="1" applyFont="1" applyFill="1" applyBorder="1"/>
    <xf numFmtId="0" fontId="6" fillId="2" borderId="4" xfId="0" applyFont="1" applyFill="1" applyBorder="1" applyAlignment="1">
      <alignment horizontal="justify" vertical="center" wrapText="1"/>
    </xf>
    <xf numFmtId="0" fontId="5" fillId="0" borderId="0" xfId="0" applyFont="1"/>
    <xf numFmtId="0" fontId="8" fillId="3" borderId="1" xfId="0" applyFont="1" applyFill="1" applyBorder="1" applyAlignment="1">
      <alignment horizontal="justify" vertical="center" wrapText="1"/>
    </xf>
    <xf numFmtId="0" fontId="8" fillId="4" borderId="1" xfId="0" applyFont="1" applyFill="1" applyBorder="1" applyAlignment="1">
      <alignment horizontal="justify" vertical="center" wrapText="1"/>
    </xf>
    <xf numFmtId="166" fontId="3" fillId="4" borderId="1" xfId="1" applyNumberFormat="1" applyFont="1" applyFill="1" applyBorder="1" applyAlignment="1">
      <alignment horizontal="center" vertical="center" wrapText="1"/>
    </xf>
    <xf numFmtId="44" fontId="7" fillId="6" borderId="0" xfId="2" applyFont="1" applyFill="1"/>
    <xf numFmtId="0" fontId="5" fillId="6" borderId="0" xfId="0" applyFont="1" applyFill="1"/>
    <xf numFmtId="0" fontId="2" fillId="6" borderId="0" xfId="0" applyFont="1" applyFill="1"/>
    <xf numFmtId="0" fontId="2" fillId="0" borderId="0" xfId="0" applyFont="1" applyAlignment="1">
      <alignment horizontal="center"/>
    </xf>
    <xf numFmtId="0" fontId="2" fillId="0" borderId="5" xfId="0" applyFont="1" applyBorder="1"/>
    <xf numFmtId="44" fontId="7" fillId="0" borderId="0" xfId="2" applyFont="1" applyFill="1" applyBorder="1"/>
    <xf numFmtId="0" fontId="7" fillId="0" borderId="0" xfId="0" applyFont="1"/>
    <xf numFmtId="165" fontId="2" fillId="0" borderId="0" xfId="0" applyNumberFormat="1" applyFont="1"/>
    <xf numFmtId="0" fontId="4" fillId="8" borderId="2" xfId="0" applyFont="1" applyFill="1" applyBorder="1" applyAlignment="1">
      <alignment horizontal="center" vertical="center" wrapText="1"/>
    </xf>
    <xf numFmtId="0" fontId="7" fillId="9" borderId="6" xfId="0" applyFont="1" applyFill="1" applyBorder="1" applyAlignment="1">
      <alignment horizontal="left"/>
    </xf>
    <xf numFmtId="0" fontId="7" fillId="9" borderId="7" xfId="0" applyFont="1" applyFill="1" applyBorder="1" applyAlignment="1">
      <alignment horizontal="left"/>
    </xf>
    <xf numFmtId="0" fontId="7" fillId="9" borderId="8" xfId="0" applyFont="1" applyFill="1" applyBorder="1" applyAlignment="1">
      <alignment horizontal="left"/>
    </xf>
    <xf numFmtId="0" fontId="6" fillId="9" borderId="6" xfId="0" applyFont="1" applyFill="1" applyBorder="1" applyAlignment="1">
      <alignment horizontal="center"/>
    </xf>
    <xf numFmtId="0" fontId="6" fillId="9" borderId="7" xfId="0" applyFont="1" applyFill="1" applyBorder="1" applyAlignment="1">
      <alignment horizontal="center"/>
    </xf>
    <xf numFmtId="0" fontId="6" fillId="9" borderId="8" xfId="0" applyFont="1" applyFill="1" applyBorder="1" applyAlignment="1">
      <alignment horizontal="center"/>
    </xf>
    <xf numFmtId="10" fontId="3" fillId="4" borderId="1" xfId="1"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9" fontId="12" fillId="0" borderId="1" xfId="1" applyFont="1" applyBorder="1" applyAlignment="1">
      <alignment horizontal="center" vertical="center"/>
    </xf>
    <xf numFmtId="0" fontId="5" fillId="0" borderId="2" xfId="0" applyFont="1" applyBorder="1"/>
    <xf numFmtId="167" fontId="2" fillId="0" borderId="0" xfId="0" applyNumberFormat="1" applyFont="1"/>
    <xf numFmtId="167" fontId="13" fillId="0" borderId="0" xfId="0" applyNumberFormat="1" applyFont="1"/>
    <xf numFmtId="0" fontId="9" fillId="0" borderId="0" xfId="0" applyFont="1"/>
    <xf numFmtId="10" fontId="3" fillId="10" borderId="1" xfId="0" applyNumberFormat="1" applyFont="1" applyFill="1" applyBorder="1" applyAlignment="1">
      <alignment wrapText="1"/>
    </xf>
    <xf numFmtId="10" fontId="3" fillId="10" borderId="11" xfId="0" applyNumberFormat="1" applyFont="1" applyFill="1" applyBorder="1" applyAlignment="1">
      <alignment wrapText="1"/>
    </xf>
    <xf numFmtId="9" fontId="3" fillId="0" borderId="11" xfId="0" applyNumberFormat="1" applyFont="1" applyBorder="1"/>
    <xf numFmtId="164" fontId="4" fillId="10" borderId="4" xfId="0" applyNumberFormat="1" applyFont="1" applyFill="1" applyBorder="1" applyAlignment="1">
      <alignment wrapText="1"/>
    </xf>
    <xf numFmtId="164" fontId="4" fillId="11" borderId="4" xfId="0" applyNumberFormat="1" applyFont="1" applyFill="1" applyBorder="1"/>
    <xf numFmtId="164" fontId="7" fillId="10" borderId="4" xfId="0" applyNumberFormat="1" applyFont="1" applyFill="1" applyBorder="1" applyAlignment="1">
      <alignment wrapText="1"/>
    </xf>
    <xf numFmtId="164" fontId="7" fillId="11" borderId="4" xfId="0" applyNumberFormat="1" applyFont="1" applyFill="1" applyBorder="1"/>
    <xf numFmtId="0" fontId="6" fillId="10" borderId="4" xfId="0" applyFont="1" applyFill="1" applyBorder="1" applyAlignment="1">
      <alignment wrapText="1"/>
    </xf>
    <xf numFmtId="0" fontId="2" fillId="8" borderId="0" xfId="0" applyFont="1" applyFill="1"/>
    <xf numFmtId="0" fontId="7" fillId="9" borderId="6" xfId="0" applyFont="1" applyFill="1" applyBorder="1" applyAlignment="1">
      <alignment horizontal="left"/>
    </xf>
    <xf numFmtId="0" fontId="7" fillId="9" borderId="7" xfId="0" applyFont="1" applyFill="1" applyBorder="1" applyAlignment="1">
      <alignment horizontal="left"/>
    </xf>
    <xf numFmtId="0" fontId="7" fillId="9" borderId="8" xfId="0" applyFont="1" applyFill="1" applyBorder="1" applyAlignment="1">
      <alignment horizontal="left"/>
    </xf>
    <xf numFmtId="165" fontId="9" fillId="7" borderId="9" xfId="0" applyNumberFormat="1" applyFont="1" applyFill="1" applyBorder="1" applyAlignment="1">
      <alignment horizontal="center" vertical="center"/>
    </xf>
    <xf numFmtId="165" fontId="9" fillId="7" borderId="10" xfId="0" applyNumberFormat="1" applyFont="1" applyFill="1" applyBorder="1" applyAlignment="1">
      <alignment horizontal="center" vertical="center"/>
    </xf>
    <xf numFmtId="165" fontId="9" fillId="7" borderId="11" xfId="0" applyNumberFormat="1" applyFont="1" applyFill="1" applyBorder="1" applyAlignment="1">
      <alignment horizontal="center" vertical="center"/>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3" fillId="3" borderId="3" xfId="0" applyFont="1" applyFill="1" applyBorder="1" applyAlignment="1">
      <alignment horizontal="justify" vertical="center" wrapText="1"/>
    </xf>
    <xf numFmtId="0" fontId="6" fillId="9" borderId="6" xfId="0" applyFont="1" applyFill="1" applyBorder="1" applyAlignment="1">
      <alignment horizontal="left"/>
    </xf>
    <xf numFmtId="0" fontId="6" fillId="9" borderId="7" xfId="0" applyFont="1" applyFill="1" applyBorder="1" applyAlignment="1">
      <alignment horizontal="left"/>
    </xf>
    <xf numFmtId="0" fontId="6" fillId="9" borderId="8" xfId="0" applyFont="1" applyFill="1" applyBorder="1" applyAlignment="1">
      <alignment horizontal="left"/>
    </xf>
  </cellXfs>
  <cellStyles count="3">
    <cellStyle name="Procent" xfId="1"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8"/>
  <sheetViews>
    <sheetView showGridLines="0" tabSelected="1" topLeftCell="A21" zoomScale="180" zoomScaleNormal="180" workbookViewId="0">
      <selection activeCell="B31" sqref="B31"/>
    </sheetView>
  </sheetViews>
  <sheetFormatPr baseColWidth="10" defaultColWidth="11" defaultRowHeight="16" x14ac:dyDescent="0.2"/>
  <cols>
    <col min="1" max="1" width="15.6640625" style="1" customWidth="1"/>
    <col min="2" max="2" width="18.6640625" style="1" customWidth="1"/>
    <col min="3" max="3" width="19" style="1" customWidth="1"/>
    <col min="4" max="4" width="19.5" style="1" customWidth="1"/>
    <col min="5" max="17" width="18.6640625" style="1" customWidth="1"/>
    <col min="18" max="16384" width="11" style="1"/>
  </cols>
  <sheetData>
    <row r="1" spans="1:17" ht="81" customHeight="1" thickBot="1" x14ac:dyDescent="0.25">
      <c r="A1" s="52" t="s">
        <v>0</v>
      </c>
      <c r="B1" s="53"/>
      <c r="C1" s="53"/>
      <c r="D1" s="53"/>
      <c r="E1" s="53"/>
      <c r="F1" s="53"/>
      <c r="G1" s="53"/>
      <c r="H1" s="53"/>
      <c r="I1" s="53"/>
      <c r="J1" s="54"/>
    </row>
    <row r="2" spans="1:17" ht="77" customHeight="1" x14ac:dyDescent="0.2">
      <c r="A2" s="55"/>
      <c r="B2" s="23" t="s">
        <v>1</v>
      </c>
      <c r="C2" s="23" t="s">
        <v>2</v>
      </c>
      <c r="D2" s="23" t="s">
        <v>3</v>
      </c>
      <c r="E2" s="33" t="s">
        <v>4</v>
      </c>
      <c r="F2" s="18"/>
      <c r="G2" s="18"/>
      <c r="H2" s="18"/>
    </row>
    <row r="3" spans="1:17" ht="52.25" customHeight="1" x14ac:dyDescent="0.2">
      <c r="A3" s="3" t="s">
        <v>5</v>
      </c>
      <c r="B3" s="30">
        <f>B4/$E$4</f>
        <v>0.4</v>
      </c>
      <c r="C3" s="30">
        <f>C4/$E$4</f>
        <v>0.4</v>
      </c>
      <c r="D3" s="30">
        <f>D4/$E$4</f>
        <v>0.2</v>
      </c>
      <c r="E3" s="4">
        <f>SUM(B3:D3)</f>
        <v>1</v>
      </c>
      <c r="F3" s="18"/>
      <c r="G3" s="20" t="s">
        <v>6</v>
      </c>
      <c r="H3" s="20"/>
      <c r="I3" s="21"/>
      <c r="J3" s="21"/>
    </row>
    <row r="4" spans="1:17" x14ac:dyDescent="0.2">
      <c r="A4" s="5" t="s">
        <v>7</v>
      </c>
      <c r="B4" s="6">
        <v>9000</v>
      </c>
      <c r="C4" s="6">
        <v>9000</v>
      </c>
      <c r="D4" s="6">
        <v>4500</v>
      </c>
      <c r="E4" s="7">
        <f>SUM(B4:D4)</f>
        <v>22500</v>
      </c>
      <c r="F4" s="19"/>
      <c r="G4" s="21"/>
      <c r="H4" s="21"/>
      <c r="I4" s="21"/>
      <c r="J4" s="21"/>
    </row>
    <row r="5" spans="1:17" x14ac:dyDescent="0.2">
      <c r="A5" s="5" t="s">
        <v>8</v>
      </c>
      <c r="B5" s="6">
        <f>B4*0.85</f>
        <v>7650</v>
      </c>
      <c r="C5" s="6">
        <f t="shared" ref="C5:D5" si="0">C4*0.85</f>
        <v>7650</v>
      </c>
      <c r="D5" s="6">
        <f t="shared" si="0"/>
        <v>3825</v>
      </c>
      <c r="E5" s="7">
        <f>SUM(B5:D5)</f>
        <v>19125</v>
      </c>
    </row>
    <row r="6" spans="1:17" x14ac:dyDescent="0.2">
      <c r="A6" s="5" t="s">
        <v>9</v>
      </c>
      <c r="B6" s="6">
        <v>0</v>
      </c>
      <c r="C6" s="6">
        <v>0</v>
      </c>
      <c r="D6" s="6">
        <v>0</v>
      </c>
      <c r="E6" s="7">
        <f>SUM(B6:D6)</f>
        <v>0</v>
      </c>
      <c r="F6" s="56" t="s">
        <v>10</v>
      </c>
      <c r="G6" s="57"/>
      <c r="H6" s="57"/>
      <c r="I6" s="57"/>
      <c r="J6" s="57"/>
      <c r="K6" s="58"/>
    </row>
    <row r="7" spans="1:17" ht="17" customHeight="1" x14ac:dyDescent="0.2">
      <c r="A7" s="5" t="s">
        <v>11</v>
      </c>
      <c r="B7" s="8">
        <v>-30000</v>
      </c>
      <c r="C7" s="8">
        <v>-20000</v>
      </c>
      <c r="D7" s="8">
        <v>-15000</v>
      </c>
      <c r="E7" s="9">
        <f>SUM(B7:D7)</f>
        <v>-65000</v>
      </c>
      <c r="F7" s="46" t="s">
        <v>12</v>
      </c>
      <c r="G7" s="47"/>
      <c r="H7" s="47"/>
      <c r="I7" s="47"/>
      <c r="J7" s="47"/>
      <c r="K7" s="48"/>
    </row>
    <row r="8" spans="1:17" ht="17" customHeight="1" x14ac:dyDescent="0.2">
      <c r="A8" s="5" t="s">
        <v>13</v>
      </c>
      <c r="B8" s="10" t="s">
        <v>14</v>
      </c>
      <c r="C8" s="10" t="s">
        <v>14</v>
      </c>
      <c r="D8" s="10" t="s">
        <v>14</v>
      </c>
      <c r="E8" s="2"/>
      <c r="F8" s="46" t="s">
        <v>15</v>
      </c>
      <c r="G8" s="47"/>
      <c r="H8" s="47"/>
      <c r="I8" s="47"/>
      <c r="J8" s="47"/>
      <c r="K8" s="48"/>
    </row>
    <row r="9" spans="1:17" thickBot="1" x14ac:dyDescent="0.25">
      <c r="A9" s="11"/>
      <c r="B9" s="11"/>
      <c r="C9" s="11"/>
      <c r="D9" s="11"/>
      <c r="E9" s="15"/>
      <c r="F9" s="15"/>
      <c r="G9" s="16"/>
      <c r="H9" s="17"/>
    </row>
    <row r="10" spans="1:17" ht="84" customHeight="1" thickBot="1" x14ac:dyDescent="0.25">
      <c r="A10" s="52" t="s">
        <v>16</v>
      </c>
      <c r="B10" s="53"/>
      <c r="C10" s="53"/>
      <c r="D10" s="53"/>
      <c r="E10" s="53"/>
      <c r="F10" s="53"/>
      <c r="G10" s="53"/>
      <c r="H10" s="53"/>
      <c r="I10" s="53"/>
      <c r="J10" s="54"/>
    </row>
    <row r="11" spans="1:17" ht="141" customHeight="1" thickBot="1" x14ac:dyDescent="0.25">
      <c r="A11" s="12" t="s">
        <v>6</v>
      </c>
      <c r="B11" s="31" t="s">
        <v>17</v>
      </c>
      <c r="C11" s="31" t="s">
        <v>18</v>
      </c>
      <c r="D11" s="31" t="s">
        <v>19</v>
      </c>
      <c r="E11" s="31" t="s">
        <v>20</v>
      </c>
      <c r="F11" s="31" t="s">
        <v>21</v>
      </c>
      <c r="G11" s="31" t="s">
        <v>22</v>
      </c>
      <c r="H11" s="31" t="s">
        <v>23</v>
      </c>
      <c r="I11" s="31" t="s">
        <v>24</v>
      </c>
      <c r="J11" s="2" t="s">
        <v>4</v>
      </c>
    </row>
    <row r="12" spans="1:17" ht="54" customHeight="1" thickBot="1" x14ac:dyDescent="0.25">
      <c r="A12" s="13" t="s">
        <v>5</v>
      </c>
      <c r="B12" s="14">
        <v>0.125</v>
      </c>
      <c r="C12" s="14">
        <v>0.125</v>
      </c>
      <c r="D12" s="14">
        <v>0.125</v>
      </c>
      <c r="E12" s="14">
        <v>0.125</v>
      </c>
      <c r="F12" s="14">
        <v>0.125</v>
      </c>
      <c r="G12" s="14">
        <v>0.125</v>
      </c>
      <c r="H12" s="14">
        <v>0.125</v>
      </c>
      <c r="I12" s="14">
        <v>0.125</v>
      </c>
      <c r="J12" s="32">
        <f>SUM(B12:I12)</f>
        <v>1</v>
      </c>
    </row>
    <row r="13" spans="1:17" ht="17" thickBot="1" x14ac:dyDescent="0.25">
      <c r="A13" s="5" t="s">
        <v>7</v>
      </c>
      <c r="B13" s="6">
        <f>B12*J13</f>
        <v>4687.5</v>
      </c>
      <c r="C13" s="6">
        <f>C12*J13</f>
        <v>4687.5</v>
      </c>
      <c r="D13" s="6">
        <f>D12*J13</f>
        <v>4687.5</v>
      </c>
      <c r="E13" s="6">
        <f>E12*J13</f>
        <v>4687.5</v>
      </c>
      <c r="F13" s="6">
        <f>F12*J13</f>
        <v>4687.5</v>
      </c>
      <c r="G13" s="6">
        <f>G12*J13</f>
        <v>4687.5</v>
      </c>
      <c r="H13" s="6">
        <f>H12*J13</f>
        <v>4687.5</v>
      </c>
      <c r="I13" s="6">
        <f>I12*J13</f>
        <v>4687.5</v>
      </c>
      <c r="J13" s="7">
        <v>37500</v>
      </c>
    </row>
    <row r="14" spans="1:17" ht="17" thickBot="1" x14ac:dyDescent="0.25">
      <c r="A14" s="5" t="s">
        <v>8</v>
      </c>
      <c r="B14" s="6">
        <f>B13*0.85</f>
        <v>3984.375</v>
      </c>
      <c r="C14" s="6">
        <f t="shared" ref="C14:F14" si="1">C13*0.85</f>
        <v>3984.375</v>
      </c>
      <c r="D14" s="6">
        <f t="shared" si="1"/>
        <v>3984.375</v>
      </c>
      <c r="E14" s="6">
        <f t="shared" si="1"/>
        <v>3984.375</v>
      </c>
      <c r="F14" s="6">
        <f t="shared" si="1"/>
        <v>3984.375</v>
      </c>
      <c r="G14" s="6">
        <f t="shared" ref="G14:I14" si="2">G13*0.85</f>
        <v>3984.375</v>
      </c>
      <c r="H14" s="6">
        <f t="shared" si="2"/>
        <v>3984.375</v>
      </c>
      <c r="I14" s="6">
        <f t="shared" si="2"/>
        <v>3984.375</v>
      </c>
      <c r="J14" s="7">
        <f>SUM(B14:I14)</f>
        <v>31875</v>
      </c>
    </row>
    <row r="15" spans="1:17" ht="17" thickBot="1" x14ac:dyDescent="0.25">
      <c r="A15" s="5" t="s">
        <v>9</v>
      </c>
      <c r="B15" s="6">
        <v>0</v>
      </c>
      <c r="C15" s="6">
        <v>0</v>
      </c>
      <c r="D15" s="6">
        <v>0</v>
      </c>
      <c r="E15" s="6">
        <v>0</v>
      </c>
      <c r="F15" s="6">
        <v>0</v>
      </c>
      <c r="G15" s="6">
        <v>0</v>
      </c>
      <c r="H15" s="6">
        <v>0</v>
      </c>
      <c r="I15" s="6">
        <v>0</v>
      </c>
      <c r="J15" s="7">
        <f>SUM(B15:F15)</f>
        <v>0</v>
      </c>
      <c r="K15" s="27" t="s">
        <v>25</v>
      </c>
      <c r="L15" s="28"/>
      <c r="M15" s="28"/>
      <c r="N15" s="28"/>
      <c r="O15" s="28"/>
      <c r="P15" s="28"/>
      <c r="Q15" s="29"/>
    </row>
    <row r="16" spans="1:17" x14ac:dyDescent="0.2">
      <c r="A16" s="5" t="s">
        <v>11</v>
      </c>
      <c r="B16" s="8">
        <f>-B13*5</f>
        <v>-23437.5</v>
      </c>
      <c r="C16" s="8">
        <f>-C13*5</f>
        <v>-23437.5</v>
      </c>
      <c r="D16" s="8">
        <f>-D13*3</f>
        <v>-14062.5</v>
      </c>
      <c r="E16" s="8">
        <f>-E13*5</f>
        <v>-23437.5</v>
      </c>
      <c r="F16" s="8">
        <f>-F13*3</f>
        <v>-14062.5</v>
      </c>
      <c r="G16" s="8">
        <f t="shared" ref="G16:I16" si="3">-G13*5</f>
        <v>-23437.5</v>
      </c>
      <c r="H16" s="8">
        <f t="shared" si="3"/>
        <v>-23437.5</v>
      </c>
      <c r="I16" s="8">
        <f t="shared" si="3"/>
        <v>-23437.5</v>
      </c>
      <c r="J16" s="9">
        <f>SUM(B16:F16)</f>
        <v>-98437.5</v>
      </c>
      <c r="K16" s="24" t="s">
        <v>26</v>
      </c>
      <c r="L16" s="25"/>
      <c r="M16" s="25"/>
      <c r="N16" s="25"/>
      <c r="O16" s="25"/>
      <c r="P16" s="25"/>
      <c r="Q16" s="26"/>
    </row>
    <row r="17" spans="1:17" ht="17" thickBot="1" x14ac:dyDescent="0.25">
      <c r="A17" s="5" t="s">
        <v>13</v>
      </c>
      <c r="B17" s="10" t="s">
        <v>14</v>
      </c>
      <c r="C17" s="10" t="s">
        <v>14</v>
      </c>
      <c r="D17" s="10" t="s">
        <v>14</v>
      </c>
      <c r="E17" s="10" t="s">
        <v>14</v>
      </c>
      <c r="F17" s="10" t="s">
        <v>14</v>
      </c>
      <c r="G17" s="10" t="s">
        <v>14</v>
      </c>
      <c r="H17" s="10" t="s">
        <v>14</v>
      </c>
      <c r="I17" s="10" t="s">
        <v>14</v>
      </c>
      <c r="J17" s="9">
        <f>SUM(B17:F17)</f>
        <v>0</v>
      </c>
      <c r="K17" s="46" t="s">
        <v>15</v>
      </c>
      <c r="L17" s="47"/>
      <c r="M17" s="47"/>
      <c r="N17" s="47"/>
      <c r="O17" s="47"/>
      <c r="P17" s="48"/>
      <c r="Q17" s="26"/>
    </row>
    <row r="18" spans="1:17" x14ac:dyDescent="0.2">
      <c r="A18" s="11"/>
      <c r="B18" s="11"/>
      <c r="C18" s="11"/>
      <c r="D18" s="11"/>
      <c r="E18" s="15"/>
      <c r="F18" s="15"/>
      <c r="G18" s="16"/>
      <c r="H18" s="17"/>
    </row>
    <row r="19" spans="1:17" ht="17" thickBot="1" x14ac:dyDescent="0.25"/>
    <row r="20" spans="1:17" ht="69" customHeight="1" thickBot="1" x14ac:dyDescent="0.25">
      <c r="A20" s="52" t="s">
        <v>27</v>
      </c>
      <c r="B20" s="53"/>
      <c r="C20" s="53"/>
      <c r="D20" s="53"/>
      <c r="E20" s="53"/>
      <c r="F20" s="53"/>
      <c r="G20" s="53"/>
      <c r="H20" s="53"/>
      <c r="I20" s="53"/>
      <c r="J20" s="54"/>
    </row>
    <row r="21" spans="1:17" ht="182" customHeight="1" x14ac:dyDescent="0.2">
      <c r="A21" s="12" t="s">
        <v>6</v>
      </c>
      <c r="B21" s="31" t="s">
        <v>28</v>
      </c>
      <c r="C21" s="31" t="s">
        <v>29</v>
      </c>
      <c r="D21" s="31" t="s">
        <v>30</v>
      </c>
      <c r="E21" s="31" t="s">
        <v>31</v>
      </c>
      <c r="F21" s="2" t="s">
        <v>4</v>
      </c>
    </row>
    <row r="22" spans="1:17" x14ac:dyDescent="0.2">
      <c r="A22" s="13" t="s">
        <v>5</v>
      </c>
      <c r="B22" s="37">
        <v>0.25</v>
      </c>
      <c r="C22" s="38">
        <v>0.35</v>
      </c>
      <c r="D22" s="38">
        <v>0.15</v>
      </c>
      <c r="E22" s="38">
        <v>0.25</v>
      </c>
      <c r="F22" s="39">
        <v>1</v>
      </c>
    </row>
    <row r="23" spans="1:17" x14ac:dyDescent="0.2">
      <c r="A23" s="5" t="s">
        <v>7</v>
      </c>
      <c r="B23" s="40">
        <v>3750</v>
      </c>
      <c r="C23" s="40">
        <v>5250</v>
      </c>
      <c r="D23" s="40">
        <v>2250</v>
      </c>
      <c r="E23" s="40">
        <v>3750</v>
      </c>
      <c r="F23" s="41">
        <v>15000</v>
      </c>
    </row>
    <row r="24" spans="1:17" x14ac:dyDescent="0.2">
      <c r="A24" s="5" t="s">
        <v>8</v>
      </c>
      <c r="B24" s="40">
        <v>3187.5</v>
      </c>
      <c r="C24" s="40">
        <v>4462.5</v>
      </c>
      <c r="D24" s="40">
        <v>1912.5</v>
      </c>
      <c r="E24" s="40">
        <v>3187.5</v>
      </c>
      <c r="F24" s="41">
        <v>12750</v>
      </c>
    </row>
    <row r="25" spans="1:17" x14ac:dyDescent="0.2">
      <c r="A25" s="5" t="s">
        <v>9</v>
      </c>
      <c r="B25" s="40">
        <v>0</v>
      </c>
      <c r="C25" s="40">
        <v>0</v>
      </c>
      <c r="D25" s="40">
        <v>0</v>
      </c>
      <c r="E25" s="40">
        <v>0</v>
      </c>
      <c r="F25" s="41">
        <v>0</v>
      </c>
      <c r="G25" s="27" t="s">
        <v>32</v>
      </c>
      <c r="H25" s="28"/>
      <c r="I25" s="28"/>
      <c r="J25" s="28"/>
      <c r="K25" s="28"/>
      <c r="L25" s="28"/>
    </row>
    <row r="26" spans="1:17" x14ac:dyDescent="0.2">
      <c r="A26" s="5" t="s">
        <v>11</v>
      </c>
      <c r="B26" s="42">
        <v>-11250</v>
      </c>
      <c r="C26" s="42">
        <v>-15750</v>
      </c>
      <c r="D26" s="42">
        <v>-6750</v>
      </c>
      <c r="E26" s="42">
        <v>-11250</v>
      </c>
      <c r="F26" s="43">
        <v>-45000</v>
      </c>
      <c r="G26" s="24" t="s">
        <v>26</v>
      </c>
      <c r="H26" s="25"/>
      <c r="I26" s="25"/>
      <c r="J26" s="25"/>
      <c r="K26" s="25"/>
      <c r="L26" s="25"/>
    </row>
    <row r="27" spans="1:17" x14ac:dyDescent="0.2">
      <c r="A27" s="5" t="s">
        <v>13</v>
      </c>
      <c r="B27" s="44" t="s">
        <v>14</v>
      </c>
      <c r="C27" s="44" t="s">
        <v>14</v>
      </c>
      <c r="D27" s="44" t="s">
        <v>14</v>
      </c>
      <c r="E27" s="44" t="s">
        <v>14</v>
      </c>
      <c r="F27" s="43">
        <v>0</v>
      </c>
      <c r="G27" s="46" t="s">
        <v>15</v>
      </c>
      <c r="H27" s="47"/>
      <c r="I27" s="47"/>
      <c r="J27" s="47"/>
      <c r="K27" s="47"/>
      <c r="L27" s="48"/>
    </row>
    <row r="30" spans="1:17" ht="66" customHeight="1" thickBot="1" x14ac:dyDescent="0.25">
      <c r="A30" s="12" t="s">
        <v>33</v>
      </c>
      <c r="B30" s="49">
        <f>F23+J13+E4</f>
        <v>75000</v>
      </c>
      <c r="C30" s="50"/>
      <c r="D30" s="50"/>
      <c r="E30" s="50"/>
      <c r="F30" s="50"/>
      <c r="G30" s="51"/>
      <c r="I30" s="22"/>
    </row>
    <row r="34" spans="5:10" x14ac:dyDescent="0.2">
      <c r="E34" s="36" t="s">
        <v>41</v>
      </c>
    </row>
    <row r="36" spans="5:10" x14ac:dyDescent="0.2">
      <c r="E36" s="1" t="s">
        <v>34</v>
      </c>
      <c r="H36" s="1" t="s">
        <v>35</v>
      </c>
      <c r="J36" s="1" t="s">
        <v>36</v>
      </c>
    </row>
    <row r="38" spans="5:10" x14ac:dyDescent="0.2">
      <c r="E38" s="1" t="s">
        <v>37</v>
      </c>
      <c r="F38" s="34">
        <v>220000</v>
      </c>
      <c r="H38" s="1" t="s">
        <v>37</v>
      </c>
      <c r="I38" s="34">
        <v>240000</v>
      </c>
      <c r="J38" s="34">
        <f>I38-F38</f>
        <v>20000</v>
      </c>
    </row>
    <row r="39" spans="5:10" x14ac:dyDescent="0.2">
      <c r="E39" s="1" t="s">
        <v>38</v>
      </c>
      <c r="F39" s="34">
        <v>0</v>
      </c>
      <c r="H39" s="1" t="s">
        <v>38</v>
      </c>
      <c r="I39" s="34">
        <v>75000</v>
      </c>
      <c r="J39" s="34"/>
    </row>
    <row r="40" spans="5:10" x14ac:dyDescent="0.2">
      <c r="E40" s="1" t="s">
        <v>39</v>
      </c>
      <c r="F40" s="34">
        <f>F38-F39</f>
        <v>220000</v>
      </c>
      <c r="H40" s="1" t="s">
        <v>39</v>
      </c>
      <c r="I40" s="34">
        <f>I38-I39</f>
        <v>165000</v>
      </c>
      <c r="J40" s="34"/>
    </row>
    <row r="41" spans="5:10" x14ac:dyDescent="0.2">
      <c r="I41" s="45" t="s">
        <v>40</v>
      </c>
      <c r="J41" s="45"/>
    </row>
    <row r="44" spans="5:10" x14ac:dyDescent="0.2">
      <c r="E44" s="1" t="s">
        <v>34</v>
      </c>
      <c r="H44" s="1" t="s">
        <v>35</v>
      </c>
      <c r="J44" s="1" t="s">
        <v>36</v>
      </c>
    </row>
    <row r="46" spans="5:10" x14ac:dyDescent="0.2">
      <c r="E46" s="1" t="s">
        <v>37</v>
      </c>
      <c r="F46" s="34">
        <v>190000</v>
      </c>
      <c r="H46" s="1" t="s">
        <v>37</v>
      </c>
      <c r="I46" s="34">
        <v>220000</v>
      </c>
      <c r="J46" s="34">
        <f>I46-F46</f>
        <v>30000</v>
      </c>
    </row>
    <row r="47" spans="5:10" x14ac:dyDescent="0.2">
      <c r="E47" s="1" t="s">
        <v>38</v>
      </c>
      <c r="F47" s="35">
        <v>-26000</v>
      </c>
      <c r="H47" s="1" t="s">
        <v>38</v>
      </c>
      <c r="I47" s="34">
        <v>75000</v>
      </c>
      <c r="J47" s="34"/>
    </row>
    <row r="48" spans="5:10" x14ac:dyDescent="0.2">
      <c r="E48" s="1" t="s">
        <v>39</v>
      </c>
      <c r="F48" s="34">
        <f>F46-F47</f>
        <v>216000</v>
      </c>
      <c r="H48" s="1" t="s">
        <v>39</v>
      </c>
      <c r="I48" s="34">
        <f>I46-I47</f>
        <v>145000</v>
      </c>
      <c r="J48" s="34"/>
    </row>
    <row r="49" spans="5:10" x14ac:dyDescent="0.2">
      <c r="I49" s="45" t="s">
        <v>40</v>
      </c>
      <c r="J49" s="45"/>
    </row>
    <row r="53" spans="5:10" x14ac:dyDescent="0.2">
      <c r="E53" s="1" t="s">
        <v>34</v>
      </c>
      <c r="H53" s="1" t="s">
        <v>35</v>
      </c>
      <c r="J53" s="1" t="s">
        <v>36</v>
      </c>
    </row>
    <row r="55" spans="5:10" x14ac:dyDescent="0.2">
      <c r="E55" s="1" t="s">
        <v>37</v>
      </c>
      <c r="F55" s="34">
        <v>220000</v>
      </c>
      <c r="H55" s="1" t="s">
        <v>37</v>
      </c>
      <c r="I55" s="34">
        <v>240000</v>
      </c>
      <c r="J55" s="34">
        <f>I55-F55</f>
        <v>20000</v>
      </c>
    </row>
    <row r="56" spans="5:10" x14ac:dyDescent="0.2">
      <c r="E56" s="1" t="s">
        <v>38</v>
      </c>
      <c r="F56" s="34">
        <v>10000</v>
      </c>
      <c r="H56" s="1" t="s">
        <v>38</v>
      </c>
      <c r="I56" s="34">
        <v>20000</v>
      </c>
      <c r="J56" s="34"/>
    </row>
    <row r="57" spans="5:10" x14ac:dyDescent="0.2">
      <c r="E57" s="1" t="s">
        <v>39</v>
      </c>
      <c r="F57" s="34">
        <f>F55-F56</f>
        <v>210000</v>
      </c>
      <c r="H57" s="1" t="s">
        <v>39</v>
      </c>
      <c r="I57" s="34">
        <f>I55-I56</f>
        <v>220000</v>
      </c>
      <c r="J57" s="34"/>
    </row>
    <row r="58" spans="5:10" x14ac:dyDescent="0.2">
      <c r="F58" s="45" t="s">
        <v>40</v>
      </c>
      <c r="G58" s="45"/>
    </row>
  </sheetData>
  <sheetProtection algorithmName="SHA-512" hashValue="i6hgm50ow/joM0wO4OuiasdPLVuWQriMZC57nLEOS9wXXEZv3SSYtBVlTg0+knG58KdNjDyda4W8aOBheyu6eA==" saltValue="jxHjSvmZKPvLbs88tqVX2A==" spinCount="100000" sheet="1" objects="1" scenarios="1"/>
  <mergeCells count="10">
    <mergeCell ref="G27:L27"/>
    <mergeCell ref="B30:G30"/>
    <mergeCell ref="A1:J1"/>
    <mergeCell ref="K17:P17"/>
    <mergeCell ref="A10:J10"/>
    <mergeCell ref="A20:J20"/>
    <mergeCell ref="A2"/>
    <mergeCell ref="F7:K7"/>
    <mergeCell ref="F8:K8"/>
    <mergeCell ref="F6:K6"/>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F19A72E3F70247AB43917411E1CF98" ma:contentTypeVersion="3" ma:contentTypeDescription="Een nieuw document maken." ma:contentTypeScope="" ma:versionID="de3017f99bdae34449e3fd5ac29bbbc2">
  <xsd:schema xmlns:xsd="http://www.w3.org/2001/XMLSchema" xmlns:xs="http://www.w3.org/2001/XMLSchema" xmlns:p="http://schemas.microsoft.com/office/2006/metadata/properties" xmlns:ns2="a9bed265-be2e-4d82-ba25-35605a0fedd2" targetNamespace="http://schemas.microsoft.com/office/2006/metadata/properties" ma:root="true" ma:fieldsID="e0b8db986baec17e7bdf90c8717d916a" ns2:_="">
    <xsd:import namespace="a9bed265-be2e-4d82-ba25-35605a0fedd2"/>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bed265-be2e-4d82-ba25-35605a0fe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4D26DC-22C7-462F-897C-4EC8C280E6E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DFEFD42-A5F8-47EE-96AD-8065F76E0E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bed265-be2e-4d82-ba25-35605a0fed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006953-E7DA-4321-99F8-A1A8E20916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Waardemodel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Copyright: inkoopadviesbureau BiC</dc:description>
  <cp:lastModifiedBy>Saskia Roos</cp:lastModifiedBy>
  <cp:revision/>
  <dcterms:created xsi:type="dcterms:W3CDTF">2020-03-23T12:24:07Z</dcterms:created>
  <dcterms:modified xsi:type="dcterms:W3CDTF">2023-11-07T08:23:39Z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0x01010030F19A72E3F70247AB43917411E1CF98</vt:lpwstr>
  </property>
</Properties>
</file>