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filterPrivacy="1" codeName="ThisWorkbook" autoCompressPictures="0"/>
  <xr:revisionPtr revIDLastSave="0" documentId="13_ncr:1_{CC1F4DE3-93AA-B646-905F-35677328FFF7}" xr6:coauthVersionLast="47" xr6:coauthVersionMax="47" xr10:uidLastSave="{00000000-0000-0000-0000-000000000000}"/>
  <bookViews>
    <workbookView xWindow="35840" yWindow="500" windowWidth="49200" windowHeight="28140" firstSheet="2" activeTab="5" xr2:uid="{00000000-000D-0000-FFFF-FFFF00000000}"/>
  </bookViews>
  <sheets>
    <sheet name="Beoordelen open vragen" sheetId="6" r:id="rId1"/>
    <sheet name="Casussen" sheetId="18" r:id="rId2"/>
    <sheet name="Beoordelaar 1" sheetId="7" r:id="rId3"/>
    <sheet name="Beoordelaar 2" sheetId="15" r:id="rId4"/>
    <sheet name="Beoordelaar 3" sheetId="16" r:id="rId5"/>
    <sheet name="Consensus" sheetId="9" r:id="rId6"/>
    <sheet name="Eindscores" sheetId="17" r:id="rId7"/>
  </sheets>
  <externalReferences>
    <externalReference r:id="rId8"/>
  </externalReferences>
  <definedNames>
    <definedName name="Score">'Beoordelen open vragen'!$A$9:$A$14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17" i="9" l="1"/>
  <c r="G17" i="9"/>
  <c r="D17" i="9"/>
  <c r="J12" i="9"/>
  <c r="G12" i="9"/>
  <c r="D12" i="9"/>
  <c r="J7" i="9"/>
  <c r="G7" i="9"/>
  <c r="D7" i="9"/>
  <c r="J80" i="9"/>
  <c r="G3" i="17"/>
  <c r="G69" i="9"/>
  <c r="G80" i="9"/>
  <c r="E3" i="17"/>
  <c r="D80" i="9"/>
  <c r="C3" i="17"/>
  <c r="J74" i="9"/>
  <c r="G74" i="9"/>
  <c r="D74" i="9"/>
  <c r="J69" i="9"/>
  <c r="D69" i="9"/>
  <c r="J79" i="9"/>
  <c r="G79" i="9"/>
  <c r="D79" i="9"/>
  <c r="J64" i="9"/>
  <c r="G64" i="9"/>
  <c r="D64" i="9"/>
  <c r="J43" i="9"/>
  <c r="G43" i="9"/>
  <c r="D43" i="9"/>
  <c r="J33" i="9"/>
  <c r="G33" i="9"/>
  <c r="D33" i="9"/>
  <c r="J58" i="9"/>
  <c r="J56" i="9"/>
  <c r="J55" i="9"/>
  <c r="J54" i="9"/>
  <c r="J53" i="9"/>
  <c r="J51" i="9"/>
  <c r="J50" i="9"/>
  <c r="J49" i="9"/>
  <c r="J48" i="9"/>
  <c r="J46" i="9"/>
  <c r="J45" i="9"/>
  <c r="J44" i="9"/>
  <c r="J41" i="9"/>
  <c r="J40" i="9"/>
  <c r="J39" i="9"/>
  <c r="J38" i="9"/>
  <c r="J36" i="9"/>
  <c r="J35" i="9"/>
  <c r="J34" i="9"/>
  <c r="J31" i="9"/>
  <c r="J30" i="9"/>
  <c r="J29" i="9"/>
  <c r="J28" i="9"/>
  <c r="J26" i="9"/>
  <c r="J25" i="9"/>
  <c r="J24" i="9"/>
  <c r="J23" i="9"/>
  <c r="J21" i="9"/>
  <c r="J20" i="9"/>
  <c r="J19" i="9"/>
  <c r="G58" i="9"/>
  <c r="G56" i="9"/>
  <c r="G55" i="9"/>
  <c r="G54" i="9"/>
  <c r="G53" i="9"/>
  <c r="G51" i="9"/>
  <c r="G50" i="9"/>
  <c r="G49" i="9"/>
  <c r="G48" i="9"/>
  <c r="G46" i="9"/>
  <c r="G45" i="9"/>
  <c r="G44" i="9"/>
  <c r="G41" i="9"/>
  <c r="G40" i="9"/>
  <c r="G39" i="9"/>
  <c r="G38" i="9"/>
  <c r="G36" i="9"/>
  <c r="G35" i="9"/>
  <c r="G34" i="9"/>
  <c r="G31" i="9"/>
  <c r="G30" i="9"/>
  <c r="G29" i="9"/>
  <c r="G28" i="9"/>
  <c r="G26" i="9"/>
  <c r="G25" i="9"/>
  <c r="G24" i="9"/>
  <c r="G23" i="9"/>
  <c r="G21" i="9"/>
  <c r="G20" i="9"/>
  <c r="G19" i="9"/>
  <c r="D58" i="9"/>
  <c r="D53" i="9"/>
  <c r="D48" i="9"/>
  <c r="D38" i="9"/>
  <c r="D28" i="9"/>
  <c r="D24" i="9"/>
  <c r="D25" i="9"/>
  <c r="D26" i="9"/>
  <c r="D23" i="9"/>
  <c r="J77" i="9"/>
  <c r="J76" i="9"/>
  <c r="J75" i="9"/>
  <c r="J72" i="9"/>
  <c r="J71" i="9"/>
  <c r="J70" i="9"/>
  <c r="J67" i="9"/>
  <c r="J66" i="9"/>
  <c r="J65" i="9"/>
  <c r="J62" i="9"/>
  <c r="J61" i="9"/>
  <c r="J60" i="9"/>
  <c r="G77" i="9"/>
  <c r="G76" i="9"/>
  <c r="G75" i="9"/>
  <c r="G72" i="9"/>
  <c r="G71" i="9"/>
  <c r="G70" i="9"/>
  <c r="G67" i="9"/>
  <c r="G66" i="9"/>
  <c r="G65" i="9"/>
  <c r="G62" i="9"/>
  <c r="G61" i="9"/>
  <c r="G60" i="9"/>
  <c r="D77" i="9"/>
  <c r="D76" i="9"/>
  <c r="D75" i="9"/>
  <c r="D72" i="9"/>
  <c r="D71" i="9"/>
  <c r="D70" i="9"/>
  <c r="D67" i="9"/>
  <c r="D66" i="9"/>
  <c r="D65" i="9"/>
  <c r="D62" i="9"/>
  <c r="D61" i="9"/>
  <c r="D60" i="9"/>
  <c r="D59" i="9"/>
  <c r="D56" i="9"/>
  <c r="D55" i="9"/>
  <c r="D54" i="9"/>
  <c r="D51" i="9"/>
  <c r="D50" i="9"/>
  <c r="D49" i="9"/>
  <c r="D46" i="9"/>
  <c r="D45" i="9"/>
  <c r="D44" i="9"/>
  <c r="D41" i="9"/>
  <c r="D40" i="9"/>
  <c r="D39" i="9"/>
  <c r="D36" i="9"/>
  <c r="D35" i="9"/>
  <c r="D34" i="9"/>
  <c r="D31" i="9"/>
  <c r="D30" i="9"/>
  <c r="D29" i="9"/>
  <c r="D21" i="9"/>
  <c r="D20" i="9"/>
  <c r="D19" i="9"/>
  <c r="A75" i="9"/>
  <c r="A70" i="9"/>
  <c r="A65" i="9"/>
  <c r="A60" i="9"/>
  <c r="B77" i="9"/>
  <c r="B76" i="9"/>
  <c r="B75" i="9"/>
  <c r="B72" i="9"/>
  <c r="B71" i="9"/>
  <c r="B70" i="9"/>
  <c r="B67" i="9"/>
  <c r="B66" i="9"/>
  <c r="B65" i="9"/>
  <c r="B62" i="9"/>
  <c r="B61" i="9"/>
  <c r="B60" i="9"/>
  <c r="A59" i="9"/>
  <c r="J59" i="9"/>
  <c r="G59" i="9"/>
  <c r="D18" i="9"/>
  <c r="J18" i="9"/>
  <c r="G18" i="9"/>
  <c r="D2" i="9"/>
  <c r="A54" i="9"/>
  <c r="A49" i="9"/>
  <c r="A44" i="9"/>
  <c r="A39" i="9"/>
  <c r="A34" i="9"/>
  <c r="A29" i="9"/>
  <c r="A24" i="9"/>
  <c r="A19" i="9"/>
  <c r="B56" i="9"/>
  <c r="B55" i="9"/>
  <c r="B54" i="9"/>
  <c r="B51" i="9"/>
  <c r="B50" i="9"/>
  <c r="B49" i="9"/>
  <c r="B46" i="9"/>
  <c r="B45" i="9"/>
  <c r="B44" i="9"/>
  <c r="B41" i="9"/>
  <c r="B40" i="9"/>
  <c r="B39" i="9"/>
  <c r="B31" i="9"/>
  <c r="B30" i="9"/>
  <c r="B29" i="9"/>
  <c r="B26" i="9"/>
  <c r="B25" i="9"/>
  <c r="B24" i="9"/>
  <c r="A18" i="9"/>
  <c r="A34" i="16"/>
  <c r="A33" i="16"/>
  <c r="A32" i="16"/>
  <c r="A31" i="16"/>
  <c r="A30" i="16"/>
  <c r="A29" i="16"/>
  <c r="A28" i="16"/>
  <c r="A27" i="16"/>
  <c r="A26" i="16"/>
  <c r="A25" i="16"/>
  <c r="A24" i="16"/>
  <c r="A23" i="16"/>
  <c r="A22" i="16"/>
  <c r="A21" i="16"/>
  <c r="A20" i="16"/>
  <c r="A19" i="16"/>
  <c r="A18" i="16"/>
  <c r="A17" i="16"/>
  <c r="A16" i="16"/>
  <c r="A15" i="16"/>
  <c r="A14" i="16"/>
  <c r="A13" i="16"/>
  <c r="A12" i="16"/>
  <c r="A11" i="16"/>
  <c r="A10" i="16"/>
  <c r="A9" i="16"/>
  <c r="A8" i="16"/>
  <c r="A7" i="16"/>
  <c r="A6" i="16"/>
  <c r="A5" i="16"/>
  <c r="A4" i="16"/>
  <c r="A3" i="16"/>
  <c r="I1" i="16"/>
  <c r="F1" i="16"/>
  <c r="C1" i="16"/>
  <c r="I1" i="15"/>
  <c r="F1" i="15"/>
  <c r="C1"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34" i="7"/>
  <c r="A33" i="7"/>
  <c r="A32" i="7"/>
  <c r="A31" i="7"/>
  <c r="A30" i="7"/>
  <c r="A29" i="7"/>
  <c r="A28" i="7"/>
  <c r="A27" i="7"/>
  <c r="A26" i="7"/>
  <c r="A25" i="7"/>
  <c r="A24" i="7"/>
  <c r="A23" i="7"/>
  <c r="A22" i="7"/>
  <c r="A21" i="7"/>
  <c r="A20" i="7"/>
  <c r="A19" i="7"/>
  <c r="A18" i="7"/>
  <c r="A17" i="7"/>
  <c r="A16" i="7"/>
  <c r="A15" i="7"/>
  <c r="A14" i="7"/>
  <c r="A13" i="7"/>
  <c r="A12" i="7"/>
  <c r="A11" i="7"/>
  <c r="A10" i="7"/>
  <c r="A9" i="7"/>
  <c r="G2" i="17"/>
  <c r="E2" i="17"/>
  <c r="C2" i="17"/>
  <c r="G7" i="17"/>
  <c r="E7" i="17"/>
  <c r="A7" i="7"/>
  <c r="A5" i="7"/>
  <c r="A3" i="7"/>
  <c r="D3" i="9"/>
  <c r="A13" i="9"/>
  <c r="A8" i="9"/>
  <c r="A3" i="9"/>
  <c r="J2" i="9"/>
  <c r="G2" i="9"/>
  <c r="C7" i="17"/>
  <c r="B15" i="9"/>
  <c r="B14" i="9"/>
  <c r="B13" i="9"/>
  <c r="B10" i="9"/>
  <c r="B9" i="9"/>
  <c r="B8" i="9"/>
  <c r="A1" i="9"/>
  <c r="A8" i="7"/>
  <c r="A6" i="7"/>
  <c r="A4" i="7"/>
  <c r="J15" i="9"/>
  <c r="J14" i="9"/>
  <c r="J13" i="9"/>
  <c r="G15" i="9"/>
  <c r="G14" i="9"/>
  <c r="G13" i="9"/>
  <c r="D15" i="9"/>
  <c r="D14" i="9"/>
  <c r="D13" i="9"/>
  <c r="J10" i="9"/>
  <c r="J9" i="9"/>
  <c r="J8" i="9"/>
  <c r="J5" i="9"/>
  <c r="J4" i="9"/>
  <c r="J3" i="9"/>
  <c r="G10" i="9"/>
  <c r="G9" i="9"/>
  <c r="G8" i="9"/>
  <c r="G5" i="9"/>
  <c r="G4" i="9"/>
  <c r="G3" i="9"/>
  <c r="D9" i="9"/>
  <c r="D10" i="9"/>
  <c r="D8" i="9"/>
  <c r="D5" i="9"/>
  <c r="D4" i="9"/>
</calcChain>
</file>

<file path=xl/sharedStrings.xml><?xml version="1.0" encoding="utf-8"?>
<sst xmlns="http://schemas.openxmlformats.org/spreadsheetml/2006/main" count="490" uniqueCount="49">
  <si>
    <t>Beoordeling criterium 1 Open vragen</t>
  </si>
  <si>
    <t>Om de kwaliteit en toegevoegde waarde van de inschrijver(s) te kunnen beoordelen dient inschrijver haar kwaliteit aan te tonen en meerwaarde uit te werken conform onderstaande open vragen.</t>
  </si>
  <si>
    <t>Open vraag 1 Beschrijving implementatie en samenwerking</t>
  </si>
  <si>
    <t>Zie bijlage 7.</t>
  </si>
  <si>
    <t>Open vraag 2 Teamsamenstelling</t>
  </si>
  <si>
    <t>Open vraag 3 Gebruik nieuwe technieken</t>
  </si>
  <si>
    <t>Score:</t>
  </si>
  <si>
    <t>Uitmuntend</t>
  </si>
  <si>
    <t>Goed</t>
  </si>
  <si>
    <t>Voldoende</t>
  </si>
  <si>
    <t>Matig</t>
  </si>
  <si>
    <t>Onvoldoende</t>
  </si>
  <si>
    <t>CASUS 1 en CASUS 2</t>
  </si>
  <si>
    <t xml:space="preserve">Om de kwaliteit en toegevoegde waarde van de inschrijver(s) te kunnen beoordelen dient inschrijver haar kwaliteit aan te tonen en meerwaarde uit te werken conform casus 1 en casus 2. </t>
  </si>
  <si>
    <t>CASUS 1: DOELGROEP DOOR DE STUDENT JOURNEY HEEN LOODSEN</t>
  </si>
  <si>
    <t xml:space="preserve">1.	Beschrijf welke behoefte de doelgroep per fase heeft en welke boodschap per fase afgevuurd moet worden. </t>
  </si>
  <si>
    <t xml:space="preserve">2.	Breng een advies uit over de in te zetten kanalen per fase: wat is de ultieme mix van kanalen/middelen? </t>
  </si>
  <si>
    <t>3.	Beschrijf hoe we kunnen inspelen op trends en ontwikkelingen bij het consumeren van content bij deze jonge doelgroep.</t>
  </si>
  <si>
    <t xml:space="preserve">4.	Beschrijf hoe je het budget verdeeld. Maak een onderscheid in media-inkoop (verdeeld over de verschillende fases en kanalen), creatie* en bureaukosten.  </t>
  </si>
  <si>
    <t xml:space="preserve">5.	Schrijf een advies over een passende doelstelling per fase en leg uit waar je per fase op stuurt. Dit om dit zorgen dat iedere fase bijdraagt aan het behalen van het uiteindelijke doel (5% meer aanmeldingen voor het nieuwe schooljaar t.o.v. vorig schooljaar). </t>
  </si>
  <si>
    <t>6.	Beschrijf hoe je campagnes doormeet.</t>
  </si>
  <si>
    <t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t>
  </si>
  <si>
    <t>8.	Beschrijf hoe je na afloop van een campagne rapporteert en evalueert.</t>
  </si>
  <si>
    <t xml:space="preserve">CASE 2: PROMOTIE VAN EEN OPLEIDING MEDIA VORMGEVER </t>
  </si>
  <si>
    <t>1.	Schrijf een advies over de in te zetten kanalen, budgetten en doelstellingen met onderbouwing.</t>
  </si>
  <si>
    <t>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t>
  </si>
  <si>
    <t>3.	Schrijf een advies over de landingspage van deze opleiding. Wat kan er anders/beter om  bij te dragen aan het behalen van de doelstelling van de campagne?</t>
  </si>
  <si>
    <t xml:space="preserve">4. Beschrijf hoe inschrijver omgaat met het veelvoud aan dit soort opdrachten die ad hoc op je afkomen. </t>
  </si>
  <si>
    <t>Uitmunted</t>
  </si>
  <si>
    <t>Beoordelaar 1: &lt;&lt;&gt;&gt;</t>
  </si>
  <si>
    <t>Inschrijver 1</t>
  </si>
  <si>
    <t>Inschrijver 2</t>
  </si>
  <si>
    <t>Inschrijver 3</t>
  </si>
  <si>
    <t>Vraag</t>
  </si>
  <si>
    <t>&lt;MOTIVATIE&gt;</t>
  </si>
  <si>
    <t>Beoordelaar 2: &lt;&lt;&gt;&gt;</t>
  </si>
  <si>
    <t>Beoordelaar 3: &lt;&lt;&gt;&gt;</t>
  </si>
  <si>
    <t>Beoordelaar 1</t>
  </si>
  <si>
    <t>&lt;Motivatie&gt;</t>
  </si>
  <si>
    <t>Beoordelaar 2</t>
  </si>
  <si>
    <t>Beoordelaar 3</t>
  </si>
  <si>
    <t>Consensus:</t>
  </si>
  <si>
    <t>Behaalde waarde:</t>
  </si>
  <si>
    <t>Totaal behaalde waarde subcriterium open vragen:</t>
  </si>
  <si>
    <t>Totaalwaarde criterium kwaliteit</t>
  </si>
  <si>
    <t>Onderdeel</t>
  </si>
  <si>
    <t>Totaal behaalde waarde criterium kwaliteit:</t>
  </si>
  <si>
    <t>Totaal behaalde waarde criterium prijs:</t>
  </si>
  <si>
    <t>FICTIEVE EINDWAARDE (prijs -/- 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</si>
</sst>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quot;€&quot;\ \-#,##0"/>
    <numFmt numFmtId="165" formatCode="&quot;€&quot;\ #,##0_-"/>
    <numFmt numFmtId="166" formatCode="#,##0.00_ ;\-#,##0.00\ "/>
    <numFmt numFmtId="167" formatCode="#,##0_ ;\-#,##0\ "/>
    <numFmt numFmtId="168" formatCode="&quot;€&quot;\ #,##0.00"/>
    <numFmt numFmtId="169" formatCode="&quot;€&quot;\ #,##0.0000"/>
  </numFmts>
  <fonts count="17"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sz val="9"/>
      <color theme="1"/>
      <name val="Verdana"/>
      <family val="2"/>
    </font>
    <font>
      <b/>
      <sz val="10"/>
      <name val="Verdana"/>
      <family val="2"/>
    </font>
    <font>
      <b/>
      <sz val="10"/>
      <color theme="0"/>
      <name val="Verdana"/>
      <family val="2"/>
    </font>
    <font>
      <b/>
      <sz val="11"/>
      <color theme="1"/>
      <name val="Verdana"/>
      <family val="2"/>
    </font>
    <font>
      <b/>
      <sz val="12"/>
      <color theme="1"/>
      <name val="Calibri"/>
      <family val="2"/>
      <scheme val="minor"/>
    </font>
    <font>
      <sz val="10"/>
      <color theme="1"/>
      <name val="Calibri"/>
      <family val="2"/>
      <scheme val="minor"/>
    </font>
    <font>
      <sz val="10"/>
      <color rgb="FF454545"/>
      <name val="Helvetica Neue"/>
      <family val="2"/>
    </font>
    <font>
      <sz val="8"/>
      <name val="Calibri"/>
      <family val="2"/>
      <scheme val="minor"/>
    </font>
    <font>
      <sz val="11"/>
      <color theme="1"/>
      <name val="Verdana"/>
      <family val="2"/>
    </font>
    <font>
      <sz val="9"/>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6"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07">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167" fontId="8" fillId="4" borderId="1" xfId="0" applyNumberFormat="1" applyFont="1" applyFill="1" applyBorder="1" applyAlignment="1" applyProtection="1">
      <alignment horizontal="center" vertical="center" wrapText="1"/>
      <protection locked="0"/>
    </xf>
    <xf numFmtId="0" fontId="10" fillId="4" borderId="3" xfId="0" applyFont="1" applyFill="1" applyBorder="1" applyAlignment="1">
      <alignment horizontal="right" vertical="center"/>
    </xf>
    <xf numFmtId="164" fontId="8" fillId="4" borderId="1" xfId="0" applyNumberFormat="1" applyFont="1" applyFill="1" applyBorder="1" applyAlignment="1">
      <alignment horizontal="center" vertical="center" wrapText="1"/>
    </xf>
    <xf numFmtId="0" fontId="10" fillId="4" borderId="6" xfId="0" applyFont="1" applyFill="1" applyBorder="1" applyAlignment="1">
      <alignment horizontal="right" vertical="center"/>
    </xf>
    <xf numFmtId="0" fontId="2" fillId="5" borderId="1" xfId="0" applyFont="1" applyFill="1" applyBorder="1" applyAlignment="1">
      <alignment vertical="center"/>
    </xf>
    <xf numFmtId="166" fontId="2" fillId="6"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0" fontId="2" fillId="2" borderId="8" xfId="0" applyFont="1" applyFill="1" applyBorder="1" applyAlignment="1">
      <alignment vertical="center"/>
    </xf>
    <xf numFmtId="0" fontId="10" fillId="2" borderId="8" xfId="0" applyFont="1" applyFill="1" applyBorder="1" applyAlignment="1">
      <alignment horizontal="right" vertical="center"/>
    </xf>
    <xf numFmtId="0" fontId="4" fillId="2" borderId="8" xfId="0" applyFont="1" applyFill="1" applyBorder="1" applyAlignment="1">
      <alignment horizontal="left" vertical="center"/>
    </xf>
    <xf numFmtId="164" fontId="4" fillId="3" borderId="8" xfId="0" applyNumberFormat="1" applyFont="1" applyFill="1" applyBorder="1" applyAlignment="1">
      <alignment horizontal="center" vertical="center"/>
    </xf>
    <xf numFmtId="166" fontId="2" fillId="6" borderId="9"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indent="1"/>
      <protection locked="0"/>
    </xf>
    <xf numFmtId="0" fontId="3" fillId="4" borderId="2" xfId="0" applyFont="1" applyFill="1" applyBorder="1" applyAlignment="1">
      <alignment horizontal="left" vertical="center" indent="1"/>
    </xf>
    <xf numFmtId="0" fontId="4" fillId="2" borderId="8" xfId="0" applyFont="1" applyFill="1" applyBorder="1" applyAlignment="1">
      <alignment horizontal="left" vertical="center" indent="1"/>
    </xf>
    <xf numFmtId="0" fontId="12" fillId="0" borderId="0" xfId="0" applyFont="1"/>
    <xf numFmtId="0" fontId="1" fillId="7" borderId="9" xfId="0" applyFont="1" applyFill="1" applyBorder="1" applyAlignment="1">
      <alignment vertical="center"/>
    </xf>
    <xf numFmtId="0" fontId="1" fillId="2" borderId="8" xfId="0" applyFont="1" applyFill="1" applyBorder="1" applyAlignment="1">
      <alignment vertical="center"/>
    </xf>
    <xf numFmtId="0" fontId="1" fillId="2" borderId="12" xfId="0" applyFont="1" applyFill="1" applyBorder="1" applyAlignment="1">
      <alignment vertical="center"/>
    </xf>
    <xf numFmtId="0" fontId="11" fillId="0" borderId="0" xfId="0" applyFont="1"/>
    <xf numFmtId="0" fontId="2" fillId="5" borderId="6" xfId="0" applyFont="1" applyFill="1" applyBorder="1" applyAlignment="1">
      <alignment vertical="center" wrapText="1"/>
    </xf>
    <xf numFmtId="0" fontId="3" fillId="5" borderId="2" xfId="0" applyFont="1" applyFill="1" applyBorder="1" applyAlignment="1">
      <alignment vertical="center"/>
    </xf>
    <xf numFmtId="0" fontId="9" fillId="0" borderId="8" xfId="0" applyFont="1" applyBorder="1" applyAlignment="1">
      <alignment horizontal="left" vertical="center" indent="1"/>
    </xf>
    <xf numFmtId="0" fontId="9" fillId="5" borderId="3" xfId="0" applyFont="1" applyFill="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xf>
    <xf numFmtId="0" fontId="9" fillId="0" borderId="8" xfId="0" applyFont="1" applyBorder="1" applyAlignment="1">
      <alignment horizontal="left" vertical="center"/>
    </xf>
    <xf numFmtId="0" fontId="3" fillId="4" borderId="1" xfId="0" applyFont="1" applyFill="1" applyBorder="1" applyAlignment="1">
      <alignment horizontal="right" vertical="center"/>
    </xf>
    <xf numFmtId="168" fontId="3" fillId="4" borderId="1" xfId="0" applyNumberFormat="1" applyFont="1" applyFill="1" applyBorder="1" applyAlignment="1">
      <alignment horizontal="center" vertical="center"/>
    </xf>
    <xf numFmtId="0" fontId="3" fillId="8" borderId="1" xfId="0" applyFont="1" applyFill="1" applyBorder="1" applyAlignment="1">
      <alignment horizontal="right" vertical="center"/>
    </xf>
    <xf numFmtId="168" fontId="3" fillId="8" borderId="1" xfId="0" applyNumberFormat="1" applyFont="1" applyFill="1" applyBorder="1" applyAlignment="1" applyProtection="1">
      <alignment horizontal="center" vertical="center"/>
      <protection locked="0"/>
    </xf>
    <xf numFmtId="0" fontId="3" fillId="7" borderId="1" xfId="0" applyFont="1" applyFill="1" applyBorder="1" applyAlignment="1">
      <alignment horizontal="left" vertical="center"/>
    </xf>
    <xf numFmtId="168" fontId="3" fillId="7" borderId="1" xfId="0" applyNumberFormat="1" applyFont="1" applyFill="1" applyBorder="1" applyAlignment="1">
      <alignment horizontal="center" vertical="center"/>
    </xf>
    <xf numFmtId="169" fontId="9" fillId="0" borderId="8" xfId="0" applyNumberFormat="1" applyFont="1" applyBorder="1" applyAlignment="1">
      <alignment horizontal="left" vertical="center"/>
    </xf>
    <xf numFmtId="0" fontId="13" fillId="0" borderId="0" xfId="0" applyFont="1"/>
    <xf numFmtId="1" fontId="3" fillId="2" borderId="4" xfId="0" applyNumberFormat="1" applyFont="1" applyFill="1" applyBorder="1" applyAlignment="1" applyProtection="1">
      <alignment horizontal="center" vertical="center" wrapText="1"/>
      <protection locked="0"/>
    </xf>
    <xf numFmtId="1" fontId="3" fillId="2" borderId="3" xfId="0" applyNumberFormat="1" applyFont="1" applyFill="1" applyBorder="1" applyAlignment="1">
      <alignment horizontal="center" vertical="center" wrapText="1"/>
    </xf>
    <xf numFmtId="1" fontId="2" fillId="2" borderId="8" xfId="0" applyNumberFormat="1" applyFont="1" applyFill="1" applyBorder="1" applyAlignment="1">
      <alignment horizontal="left" vertical="center" wrapText="1"/>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4" borderId="4" xfId="0" applyFont="1" applyFill="1" applyBorder="1" applyAlignment="1">
      <alignment wrapText="1"/>
    </xf>
    <xf numFmtId="0" fontId="2" fillId="2" borderId="8" xfId="0" applyFont="1" applyFill="1" applyBorder="1" applyAlignment="1">
      <alignment wrapText="1"/>
    </xf>
    <xf numFmtId="0" fontId="2" fillId="4" borderId="3" xfId="0" applyFont="1" applyFill="1" applyBorder="1" applyAlignment="1">
      <alignment wrapText="1"/>
    </xf>
    <xf numFmtId="0" fontId="15" fillId="0" borderId="0" xfId="0" applyFont="1"/>
    <xf numFmtId="0" fontId="7" fillId="0" borderId="0" xfId="0" applyFont="1"/>
    <xf numFmtId="0" fontId="16" fillId="0" borderId="0" xfId="0" applyFont="1"/>
    <xf numFmtId="0" fontId="3" fillId="5"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3" borderId="1" xfId="0" applyFont="1" applyFill="1" applyBorder="1" applyAlignment="1">
      <alignment horizontal="center" vertical="center"/>
    </xf>
    <xf numFmtId="0" fontId="2" fillId="8" borderId="1" xfId="0" applyFont="1" applyFill="1" applyBorder="1" applyAlignment="1">
      <alignment horizontal="left" vertical="center" wrapText="1"/>
    </xf>
    <xf numFmtId="0" fontId="3" fillId="5" borderId="1" xfId="0" applyFont="1" applyFill="1" applyBorder="1" applyAlignment="1">
      <alignment vertical="center"/>
    </xf>
    <xf numFmtId="0" fontId="3" fillId="6" borderId="1" xfId="0" applyFont="1" applyFill="1" applyBorder="1" applyAlignment="1">
      <alignment vertical="center"/>
    </xf>
    <xf numFmtId="0" fontId="3" fillId="7" borderId="6" xfId="0" applyFont="1" applyFill="1" applyBorder="1" applyAlignment="1">
      <alignment horizontal="left" vertical="center" wrapText="1"/>
    </xf>
    <xf numFmtId="0" fontId="4" fillId="3" borderId="2" xfId="0" applyFont="1" applyFill="1" applyBorder="1" applyAlignment="1" applyProtection="1">
      <alignment horizontal="left" vertical="center" wrapText="1"/>
      <protection locked="0"/>
    </xf>
    <xf numFmtId="0" fontId="3" fillId="4" borderId="2" xfId="0" applyFont="1" applyFill="1" applyBorder="1" applyAlignment="1">
      <alignment horizontal="left" vertical="center" wrapText="1"/>
    </xf>
    <xf numFmtId="0" fontId="9" fillId="3" borderId="1" xfId="0" applyFont="1" applyFill="1" applyBorder="1" applyAlignment="1">
      <alignment vertical="center" wrapText="1"/>
    </xf>
    <xf numFmtId="0" fontId="2" fillId="4" borderId="2" xfId="0" applyFont="1" applyFill="1" applyBorder="1" applyAlignment="1">
      <alignment wrapText="1"/>
    </xf>
    <xf numFmtId="0" fontId="2" fillId="0" borderId="0" xfId="0" applyFont="1" applyAlignment="1">
      <alignment wrapText="1"/>
    </xf>
    <xf numFmtId="0" fontId="4" fillId="2" borderId="8" xfId="0" applyFont="1" applyFill="1" applyBorder="1" applyAlignment="1">
      <alignment horizontal="left" vertical="center" wrapText="1"/>
    </xf>
    <xf numFmtId="0" fontId="1" fillId="0" borderId="0" xfId="0" applyFont="1" applyAlignment="1">
      <alignment wrapText="1"/>
    </xf>
    <xf numFmtId="0" fontId="3" fillId="2" borderId="8" xfId="0" applyFont="1" applyFill="1" applyBorder="1" applyAlignment="1">
      <alignment horizontal="left" vertical="center" wrapText="1"/>
    </xf>
    <xf numFmtId="164" fontId="8" fillId="4" borderId="7" xfId="0" applyNumberFormat="1" applyFont="1" applyFill="1" applyBorder="1" applyAlignment="1">
      <alignment horizontal="center" vertical="center" wrapText="1"/>
    </xf>
    <xf numFmtId="0" fontId="10" fillId="4" borderId="13" xfId="0" applyFont="1" applyFill="1" applyBorder="1" applyAlignment="1">
      <alignment horizontal="right" vertical="center"/>
    </xf>
    <xf numFmtId="0" fontId="1" fillId="7" borderId="2" xfId="0" applyFont="1" applyFill="1" applyBorder="1" applyAlignment="1">
      <alignment vertical="center"/>
    </xf>
    <xf numFmtId="0" fontId="1" fillId="7" borderId="3" xfId="0" applyFont="1" applyFill="1" applyBorder="1" applyAlignment="1">
      <alignment vertical="center"/>
    </xf>
    <xf numFmtId="165" fontId="4" fillId="3" borderId="4"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4" borderId="4" xfId="0" applyNumberFormat="1" applyFont="1" applyFill="1" applyBorder="1" applyAlignment="1">
      <alignment horizontal="center" vertical="center" wrapText="1"/>
    </xf>
    <xf numFmtId="165" fontId="3" fillId="4" borderId="3" xfId="0" applyNumberFormat="1" applyFont="1" applyFill="1" applyBorder="1" applyAlignment="1">
      <alignment horizontal="center" vertical="center" wrapText="1"/>
    </xf>
    <xf numFmtId="165" fontId="3" fillId="4" borderId="2" xfId="0" applyNumberFormat="1" applyFont="1" applyFill="1" applyBorder="1" applyAlignment="1">
      <alignment horizontal="center" vertical="center" wrapText="1"/>
    </xf>
    <xf numFmtId="165" fontId="3" fillId="6" borderId="11"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4" fillId="3" borderId="4"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165" fontId="3" fillId="4" borderId="4"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3" fillId="4" borderId="2" xfId="0" applyNumberFormat="1" applyFont="1" applyFill="1" applyBorder="1" applyAlignment="1">
      <alignment horizontal="center" vertical="center"/>
    </xf>
    <xf numFmtId="0" fontId="1" fillId="7" borderId="10" xfId="0" applyFont="1" applyFill="1" applyBorder="1" applyAlignment="1">
      <alignment horizontal="center" vertical="center"/>
    </xf>
    <xf numFmtId="0" fontId="1" fillId="7"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166" fontId="2" fillId="6" borderId="7" xfId="0" applyNumberFormat="1" applyFont="1" applyFill="1" applyBorder="1" applyAlignment="1">
      <alignment horizontal="center" vertical="center" wrapText="1"/>
    </xf>
    <xf numFmtId="166" fontId="2" fillId="6" borderId="8" xfId="0" applyNumberFormat="1" applyFont="1" applyFill="1" applyBorder="1" applyAlignment="1">
      <alignment horizontal="center" vertical="center"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9" xfId="0" applyFont="1" applyFill="1" applyBorder="1" applyAlignment="1">
      <alignment horizontal="left" vertical="center"/>
    </xf>
    <xf numFmtId="0" fontId="10" fillId="4" borderId="2" xfId="0" applyFont="1" applyFill="1" applyBorder="1" applyAlignment="1">
      <alignment horizontal="right" vertical="center"/>
    </xf>
    <xf numFmtId="0" fontId="10" fillId="4" borderId="3" xfId="0" applyFont="1" applyFill="1" applyBorder="1" applyAlignment="1">
      <alignment horizontal="right" vertical="center"/>
    </xf>
    <xf numFmtId="0" fontId="4" fillId="3" borderId="1" xfId="0" applyFont="1" applyFill="1" applyBorder="1" applyAlignment="1">
      <alignment horizontal="left" vertical="center"/>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166" fontId="2" fillId="6" borderId="9" xfId="0" applyNumberFormat="1" applyFont="1" applyFill="1" applyBorder="1" applyAlignment="1">
      <alignment horizontal="center"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Library/Dropbox%20BIC%20BV/BiC%20bv%20Dropbox/BiC%20Leeuwarden/BiC%20Leeuwarden/BiC_consultancy/SOPOH%20Stichting%20Openbaar%20Primair%20Onderwijs%20Haarlemmermeer/MVOA%20ARBO%202021/aanbestedingsdocument%20en%20bijlagen/definitief/Bijlage%207%20Beoordelingsformulier%20kwaliteit.xlsx?6FE972F5" TargetMode="External"/><Relationship Id="rId1" Type="http://schemas.openxmlformats.org/officeDocument/2006/relationships/externalLinkPath" Target="file:///6FE972F5/Bijlage%207%20Beoordelingsformulier%20kwalite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oordelen open vragen"/>
      <sheetName val="Beoordelen interview"/>
      <sheetName val="Beoordelaar 1"/>
      <sheetName val="Beoordelaar 2"/>
      <sheetName val="Beoordelaar 3"/>
      <sheetName val="Beoordelaar 4"/>
      <sheetName val="Beoordelaar 5"/>
      <sheetName val="Consensus"/>
      <sheetName val="Eindscores"/>
    </sheetNames>
    <sheetDataSet>
      <sheetData sheetId="0" refreshError="1"/>
      <sheetData sheetId="1" refreshError="1"/>
      <sheetData sheetId="2">
        <row r="1">
          <cell r="C1" t="str">
            <v>Inschrijver 1</v>
          </cell>
          <cell r="F1" t="str">
            <v>Inschrijver 2</v>
          </cell>
          <cell r="I1" t="str">
            <v>Inschrijver 3</v>
          </cell>
        </row>
      </sheetData>
      <sheetData sheetId="3" refreshError="1"/>
      <sheetData sheetId="4" refreshError="1"/>
      <sheetData sheetId="5" refreshError="1"/>
      <sheetData sheetId="6" refreshError="1"/>
      <sheetData sheetId="7"/>
      <sheetData sheetId="8" refreshError="1"/>
    </sheetDataSet>
  </externalBook>
</externalLink>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16"/>
  <sheetViews>
    <sheetView showGridLines="0" zoomScale="110" zoomScaleNormal="110" workbookViewId="0">
      <selection activeCell="A15" sqref="A15"/>
    </sheetView>
  </sheetViews>
  <sheetFormatPr baseColWidth="10" defaultColWidth="8.83203125" defaultRowHeight="15" x14ac:dyDescent="0.2"/>
  <cols>
    <col min="1" max="1" width="100.83203125" customWidth="1"/>
  </cols>
  <sheetData>
    <row r="1" spans="1:3" ht="30" customHeight="1" x14ac:dyDescent="0.2">
      <c r="A1" s="54" t="s">
        <v>0</v>
      </c>
    </row>
    <row r="2" spans="1:3" s="1" customFormat="1" ht="65" customHeight="1" x14ac:dyDescent="0.2">
      <c r="A2" s="55" t="s">
        <v>1</v>
      </c>
    </row>
    <row r="3" spans="1:3" s="1" customFormat="1" ht="20" customHeight="1" x14ac:dyDescent="0.2">
      <c r="A3" s="56" t="s">
        <v>2</v>
      </c>
    </row>
    <row r="4" spans="1:3" s="1" customFormat="1" ht="50" customHeight="1" x14ac:dyDescent="0.2">
      <c r="A4" s="58" t="s">
        <v>3</v>
      </c>
    </row>
    <row r="5" spans="1:3" s="1" customFormat="1" ht="20" customHeight="1" x14ac:dyDescent="0.2">
      <c r="A5" s="53" t="s">
        <v>4</v>
      </c>
    </row>
    <row r="6" spans="1:3" s="1" customFormat="1" ht="50" customHeight="1" x14ac:dyDescent="0.2">
      <c r="A6" s="58" t="s">
        <v>3</v>
      </c>
    </row>
    <row r="7" spans="1:3" s="1" customFormat="1" ht="20" customHeight="1" x14ac:dyDescent="0.2">
      <c r="A7" s="53" t="s">
        <v>5</v>
      </c>
    </row>
    <row r="8" spans="1:3" s="1" customFormat="1" ht="50" customHeight="1" x14ac:dyDescent="0.2">
      <c r="A8" s="58" t="s">
        <v>3</v>
      </c>
    </row>
    <row r="9" spans="1:3" ht="35" customHeight="1" x14ac:dyDescent="0.2">
      <c r="A9" s="59" t="s">
        <v>6</v>
      </c>
      <c r="B9" s="51"/>
      <c r="C9" s="50"/>
    </row>
    <row r="10" spans="1:3" ht="28" customHeight="1" x14ac:dyDescent="0.2">
      <c r="A10" s="60" t="s">
        <v>7</v>
      </c>
      <c r="B10" s="51"/>
      <c r="C10" s="50"/>
    </row>
    <row r="11" spans="1:3" ht="28" customHeight="1" x14ac:dyDescent="0.2">
      <c r="A11" s="60" t="s">
        <v>8</v>
      </c>
      <c r="B11" s="51"/>
      <c r="C11" s="50"/>
    </row>
    <row r="12" spans="1:3" ht="28" customHeight="1" x14ac:dyDescent="0.2">
      <c r="A12" s="60" t="s">
        <v>9</v>
      </c>
      <c r="B12" s="51"/>
      <c r="C12" s="50"/>
    </row>
    <row r="13" spans="1:3" ht="28" customHeight="1" x14ac:dyDescent="0.2">
      <c r="A13" s="60" t="s">
        <v>10</v>
      </c>
      <c r="B13" s="51"/>
      <c r="C13" s="50"/>
    </row>
    <row r="14" spans="1:3" ht="28" customHeight="1" x14ac:dyDescent="0.2">
      <c r="A14" s="60" t="s">
        <v>11</v>
      </c>
      <c r="B14" s="51"/>
      <c r="C14" s="50"/>
    </row>
    <row r="15" spans="1:3" ht="20" customHeight="1" x14ac:dyDescent="0.2">
      <c r="A15" s="57"/>
    </row>
    <row r="16" spans="1:3" x14ac:dyDescent="0.2">
      <c r="A16" s="52"/>
      <c r="B16" s="52"/>
    </row>
  </sheetData>
  <sheetProtection algorithmName="SHA-512" hashValue="TP/mImyyed73XMNUhkEiAPyGbohD3MZXtDywzobwBfI2unIAZl6uO1iKenWdLnQBD5QUTrursFuKzURnclt9Yg==" saltValue="FvEiMMh1yIyiu0+Np9jr/w==" spinCount="100000" sheet="1" objects="1" scenarios="1"/>
  <phoneticPr fontId="14" type="noConversion"/>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52AB8-3855-F646-9F00-F4B06685CE28}">
  <dimension ref="A1:C36"/>
  <sheetViews>
    <sheetView showGridLines="0" topLeftCell="A16" workbookViewId="0">
      <selection activeCell="A23" sqref="A23:XFD23"/>
    </sheetView>
  </sheetViews>
  <sheetFormatPr baseColWidth="10" defaultColWidth="11.5" defaultRowHeight="15" x14ac:dyDescent="0.2"/>
  <cols>
    <col min="1" max="1" width="100.83203125" customWidth="1"/>
  </cols>
  <sheetData>
    <row r="1" spans="1:1" ht="30" customHeight="1" x14ac:dyDescent="0.2">
      <c r="A1" s="54" t="s">
        <v>12</v>
      </c>
    </row>
    <row r="2" spans="1:1" s="1" customFormat="1" ht="65" customHeight="1" x14ac:dyDescent="0.2">
      <c r="A2" s="55" t="s">
        <v>13</v>
      </c>
    </row>
    <row r="3" spans="1:1" s="1" customFormat="1" ht="30" customHeight="1" x14ac:dyDescent="0.2">
      <c r="A3" s="61" t="s">
        <v>14</v>
      </c>
    </row>
    <row r="4" spans="1:1" s="1" customFormat="1" ht="40" customHeight="1" x14ac:dyDescent="0.2">
      <c r="A4" s="56" t="s">
        <v>15</v>
      </c>
    </row>
    <row r="5" spans="1:1" s="1" customFormat="1" ht="50" customHeight="1" x14ac:dyDescent="0.2">
      <c r="A5" s="58" t="s">
        <v>3</v>
      </c>
    </row>
    <row r="6" spans="1:1" s="1" customFormat="1" ht="40" customHeight="1" x14ac:dyDescent="0.2">
      <c r="A6" s="53" t="s">
        <v>16</v>
      </c>
    </row>
    <row r="7" spans="1:1" s="1" customFormat="1" ht="50" customHeight="1" x14ac:dyDescent="0.2">
      <c r="A7" s="58" t="s">
        <v>3</v>
      </c>
    </row>
    <row r="8" spans="1:1" s="1" customFormat="1" ht="40" customHeight="1" x14ac:dyDescent="0.2">
      <c r="A8" s="53" t="s">
        <v>17</v>
      </c>
    </row>
    <row r="9" spans="1:1" s="1" customFormat="1" ht="50" customHeight="1" x14ac:dyDescent="0.2">
      <c r="A9" s="58" t="s">
        <v>3</v>
      </c>
    </row>
    <row r="10" spans="1:1" s="1" customFormat="1" ht="40" customHeight="1" x14ac:dyDescent="0.2">
      <c r="A10" s="56" t="s">
        <v>18</v>
      </c>
    </row>
    <row r="11" spans="1:1" s="1" customFormat="1" ht="50" customHeight="1" x14ac:dyDescent="0.2">
      <c r="A11" s="58" t="s">
        <v>3</v>
      </c>
    </row>
    <row r="12" spans="1:1" s="1" customFormat="1" ht="40" customHeight="1" x14ac:dyDescent="0.2">
      <c r="A12" s="53" t="s">
        <v>19</v>
      </c>
    </row>
    <row r="13" spans="1:1" s="1" customFormat="1" ht="50" customHeight="1" x14ac:dyDescent="0.2">
      <c r="A13" s="58" t="s">
        <v>3</v>
      </c>
    </row>
    <row r="14" spans="1:1" s="1" customFormat="1" ht="40" customHeight="1" x14ac:dyDescent="0.2">
      <c r="A14" s="53" t="s">
        <v>20</v>
      </c>
    </row>
    <row r="15" spans="1:1" s="1" customFormat="1" ht="50" customHeight="1" x14ac:dyDescent="0.2">
      <c r="A15" s="58" t="s">
        <v>3</v>
      </c>
    </row>
    <row r="16" spans="1:1" s="1" customFormat="1" ht="40" customHeight="1" x14ac:dyDescent="0.2">
      <c r="A16" s="53" t="s">
        <v>21</v>
      </c>
    </row>
    <row r="17" spans="1:3" s="1" customFormat="1" ht="50" customHeight="1" x14ac:dyDescent="0.2">
      <c r="A17" s="58" t="s">
        <v>3</v>
      </c>
    </row>
    <row r="18" spans="1:3" s="1" customFormat="1" ht="40" customHeight="1" x14ac:dyDescent="0.2">
      <c r="A18" s="53" t="s">
        <v>22</v>
      </c>
    </row>
    <row r="19" spans="1:3" s="1" customFormat="1" ht="50" customHeight="1" x14ac:dyDescent="0.2">
      <c r="A19" s="58" t="s">
        <v>3</v>
      </c>
    </row>
    <row r="20" spans="1:3" s="1" customFormat="1" ht="30" customHeight="1" x14ac:dyDescent="0.2">
      <c r="A20" s="61" t="s">
        <v>23</v>
      </c>
    </row>
    <row r="21" spans="1:3" s="1" customFormat="1" ht="40" customHeight="1" x14ac:dyDescent="0.2">
      <c r="A21" s="56" t="s">
        <v>24</v>
      </c>
    </row>
    <row r="22" spans="1:3" s="1" customFormat="1" ht="50" customHeight="1" x14ac:dyDescent="0.2">
      <c r="A22" s="58" t="s">
        <v>3</v>
      </c>
    </row>
    <row r="23" spans="1:3" s="1" customFormat="1" ht="60" customHeight="1" x14ac:dyDescent="0.2">
      <c r="A23" s="53" t="s">
        <v>25</v>
      </c>
    </row>
    <row r="24" spans="1:3" s="1" customFormat="1" ht="50" customHeight="1" x14ac:dyDescent="0.2">
      <c r="A24" s="58" t="s">
        <v>3</v>
      </c>
    </row>
    <row r="25" spans="1:3" s="1" customFormat="1" ht="40" customHeight="1" x14ac:dyDescent="0.2">
      <c r="A25" s="53" t="s">
        <v>26</v>
      </c>
    </row>
    <row r="26" spans="1:3" s="1" customFormat="1" ht="50" customHeight="1" x14ac:dyDescent="0.2">
      <c r="A26" s="58" t="s">
        <v>3</v>
      </c>
    </row>
    <row r="27" spans="1:3" s="1" customFormat="1" ht="40" customHeight="1" x14ac:dyDescent="0.2">
      <c r="A27" s="56" t="s">
        <v>27</v>
      </c>
    </row>
    <row r="28" spans="1:3" s="1" customFormat="1" ht="50" customHeight="1" x14ac:dyDescent="0.2">
      <c r="A28" s="58" t="s">
        <v>3</v>
      </c>
    </row>
    <row r="29" spans="1:3" ht="35" customHeight="1" x14ac:dyDescent="0.2">
      <c r="A29" s="59" t="s">
        <v>6</v>
      </c>
      <c r="B29" s="51"/>
      <c r="C29" s="50"/>
    </row>
    <row r="30" spans="1:3" ht="28" customHeight="1" x14ac:dyDescent="0.2">
      <c r="A30" s="60" t="s">
        <v>28</v>
      </c>
      <c r="B30" s="51"/>
      <c r="C30" s="50"/>
    </row>
    <row r="31" spans="1:3" ht="28" customHeight="1" x14ac:dyDescent="0.2">
      <c r="A31" s="60" t="s">
        <v>8</v>
      </c>
      <c r="B31" s="51"/>
      <c r="C31" s="50"/>
    </row>
    <row r="32" spans="1:3" ht="28" customHeight="1" x14ac:dyDescent="0.2">
      <c r="A32" s="60" t="s">
        <v>9</v>
      </c>
      <c r="B32" s="51"/>
      <c r="C32" s="50"/>
    </row>
    <row r="33" spans="1:3" ht="28" customHeight="1" x14ac:dyDescent="0.2">
      <c r="A33" s="60" t="s">
        <v>10</v>
      </c>
      <c r="B33" s="51"/>
      <c r="C33" s="50"/>
    </row>
    <row r="34" spans="1:3" ht="28" customHeight="1" x14ac:dyDescent="0.2">
      <c r="A34" s="60" t="s">
        <v>11</v>
      </c>
      <c r="B34" s="51"/>
      <c r="C34" s="50"/>
    </row>
    <row r="35" spans="1:3" ht="20" customHeight="1" x14ac:dyDescent="0.2">
      <c r="A35" s="57"/>
    </row>
    <row r="36" spans="1:3" x14ac:dyDescent="0.2">
      <c r="A36" s="52"/>
    </row>
  </sheetData>
  <sheetProtection algorithmName="SHA-512" hashValue="CVMrXMEZuPYxDcC9IlsDbyIGC3Q30kUYimE1ayr5f5P44M6AFRmX6YCzC/iC5KXWxwlD3NJ6j9xzamdJfDinDg==" saltValue="8kUmxpfgmf2U5iQvWyjZa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35"/>
  <sheetViews>
    <sheetView showGridLines="0" zoomScale="130" zoomScaleNormal="130" zoomScalePageLayoutView="85" workbookViewId="0">
      <pane xSplit="1" ySplit="2" topLeftCell="B3" activePane="bottomRight" state="frozen"/>
      <selection pane="topRight" activeCell="B1" sqref="B1"/>
      <selection pane="bottomLeft" activeCell="A3" sqref="A3"/>
      <selection pane="bottomRight" activeCell="Q25" sqref="Q25"/>
    </sheetView>
  </sheetViews>
  <sheetFormatPr baseColWidth="10" defaultColWidth="8.83203125" defaultRowHeight="13" x14ac:dyDescent="0.15"/>
  <cols>
    <col min="1" max="1" width="133.83203125" style="3"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s="66" customFormat="1" ht="50" customHeight="1" x14ac:dyDescent="0.2">
      <c r="A1" s="62" t="s">
        <v>29</v>
      </c>
      <c r="B1" s="67"/>
      <c r="C1" s="74" t="s">
        <v>30</v>
      </c>
      <c r="D1" s="75"/>
      <c r="E1" s="67"/>
      <c r="F1" s="74" t="s">
        <v>31</v>
      </c>
      <c r="G1" s="75"/>
      <c r="H1" s="67"/>
      <c r="I1" s="74" t="s">
        <v>32</v>
      </c>
      <c r="J1" s="75"/>
      <c r="K1" s="68"/>
    </row>
    <row r="2" spans="1:11" s="66" customFormat="1" ht="28" customHeight="1" x14ac:dyDescent="0.15">
      <c r="A2" s="63" t="s">
        <v>33</v>
      </c>
      <c r="B2" s="69"/>
      <c r="C2" s="78" t="s">
        <v>6</v>
      </c>
      <c r="D2" s="79"/>
      <c r="E2" s="69"/>
      <c r="F2" s="80" t="s">
        <v>6</v>
      </c>
      <c r="G2" s="79"/>
      <c r="H2" s="69"/>
      <c r="I2" s="80" t="s">
        <v>6</v>
      </c>
      <c r="J2" s="79"/>
    </row>
    <row r="3" spans="1:11" s="66" customFormat="1" ht="50" customHeight="1" x14ac:dyDescent="0.15">
      <c r="A3" s="64" t="str">
        <f>'Beoordelen open vragen'!A3</f>
        <v>Open vraag 1 Beschrijving implementatie en samenwerking</v>
      </c>
      <c r="B3" s="46"/>
      <c r="C3" s="42" t="s">
        <v>6</v>
      </c>
      <c r="D3" s="43"/>
      <c r="E3" s="44"/>
      <c r="F3" s="42" t="s">
        <v>6</v>
      </c>
      <c r="G3" s="43"/>
      <c r="H3" s="44"/>
      <c r="I3" s="42" t="s">
        <v>6</v>
      </c>
      <c r="J3" s="45"/>
    </row>
    <row r="4" spans="1:11" s="66" customFormat="1" ht="130" customHeight="1" x14ac:dyDescent="0.15">
      <c r="A4" s="27" t="str">
        <f>'Beoordelen open vragen'!A4:A4</f>
        <v>Zie bijlage 7.</v>
      </c>
      <c r="B4" s="46"/>
      <c r="C4" s="81" t="s">
        <v>34</v>
      </c>
      <c r="D4" s="82"/>
      <c r="E4" s="46"/>
      <c r="F4" s="76" t="s">
        <v>34</v>
      </c>
      <c r="G4" s="77"/>
      <c r="H4" s="46"/>
      <c r="I4" s="76" t="s">
        <v>34</v>
      </c>
      <c r="J4" s="77"/>
    </row>
    <row r="5" spans="1:11" s="66" customFormat="1" ht="50" customHeight="1" x14ac:dyDescent="0.15">
      <c r="A5" s="64" t="str">
        <f>'Beoordelen open vragen'!A5</f>
        <v>Open vraag 2 Teamsamenstelling</v>
      </c>
      <c r="B5" s="46"/>
      <c r="C5" s="42" t="s">
        <v>6</v>
      </c>
      <c r="D5" s="43"/>
      <c r="E5" s="44"/>
      <c r="F5" s="42" t="s">
        <v>6</v>
      </c>
      <c r="G5" s="43"/>
      <c r="H5" s="44"/>
      <c r="I5" s="42" t="s">
        <v>6</v>
      </c>
      <c r="J5" s="45"/>
    </row>
    <row r="6" spans="1:11" s="66" customFormat="1" ht="130" customHeight="1" x14ac:dyDescent="0.15">
      <c r="A6" s="27" t="str">
        <f>'Beoordelen open vragen'!A6:A6</f>
        <v>Zie bijlage 7.</v>
      </c>
      <c r="B6" s="46"/>
      <c r="C6" s="81" t="s">
        <v>34</v>
      </c>
      <c r="D6" s="82"/>
      <c r="E6" s="46"/>
      <c r="F6" s="76" t="s">
        <v>34</v>
      </c>
      <c r="G6" s="77"/>
      <c r="H6" s="46"/>
      <c r="I6" s="76" t="s">
        <v>34</v>
      </c>
      <c r="J6" s="77"/>
    </row>
    <row r="7" spans="1:11" s="66" customFormat="1" ht="50" customHeight="1" x14ac:dyDescent="0.15">
      <c r="A7" s="64" t="str">
        <f>'Beoordelen open vragen'!A7</f>
        <v>Open vraag 3 Gebruik nieuwe technieken</v>
      </c>
      <c r="B7" s="46"/>
      <c r="C7" s="42" t="s">
        <v>6</v>
      </c>
      <c r="D7" s="43"/>
      <c r="E7" s="44"/>
      <c r="F7" s="42" t="s">
        <v>6</v>
      </c>
      <c r="G7" s="43"/>
      <c r="H7" s="44"/>
      <c r="I7" s="42" t="s">
        <v>6</v>
      </c>
      <c r="J7" s="45"/>
    </row>
    <row r="8" spans="1:11" s="66" customFormat="1" ht="130" customHeight="1" x14ac:dyDescent="0.15">
      <c r="A8" s="27" t="str">
        <f>'Beoordelen open vragen'!A8</f>
        <v>Zie bijlage 7.</v>
      </c>
      <c r="B8" s="46"/>
      <c r="C8" s="81" t="s">
        <v>34</v>
      </c>
      <c r="D8" s="82"/>
      <c r="E8" s="46"/>
      <c r="F8" s="76" t="s">
        <v>34</v>
      </c>
      <c r="G8" s="77"/>
      <c r="H8" s="46"/>
      <c r="I8" s="76" t="s">
        <v>34</v>
      </c>
      <c r="J8" s="77"/>
    </row>
    <row r="9" spans="1:11" s="66" customFormat="1" ht="28" customHeight="1" x14ac:dyDescent="0.15">
      <c r="A9" s="63" t="str">
        <f>Casussen!A3</f>
        <v>CASUS 1: DOELGROEP DOOR DE STUDENT JOURNEY HEEN LOODSEN</v>
      </c>
      <c r="B9" s="69"/>
      <c r="C9" s="78" t="s">
        <v>6</v>
      </c>
      <c r="D9" s="79"/>
      <c r="E9" s="69"/>
      <c r="F9" s="80" t="s">
        <v>6</v>
      </c>
      <c r="G9" s="79"/>
      <c r="H9" s="69"/>
      <c r="I9" s="80" t="s">
        <v>6</v>
      </c>
      <c r="J9" s="79"/>
    </row>
    <row r="10" spans="1:11" s="66" customFormat="1" ht="50" customHeight="1" x14ac:dyDescent="0.15">
      <c r="A10" s="64" t="str">
        <f>Casussen!A4</f>
        <v xml:space="preserve">1.	Beschrijf welke behoefte de doelgroep per fase heeft en welke boodschap per fase afgevuurd moet worden. </v>
      </c>
      <c r="B10" s="46"/>
      <c r="C10" s="42" t="s">
        <v>6</v>
      </c>
      <c r="D10" s="43"/>
      <c r="E10" s="44"/>
      <c r="F10" s="42" t="s">
        <v>6</v>
      </c>
      <c r="G10" s="43"/>
      <c r="H10" s="44"/>
      <c r="I10" s="42" t="s">
        <v>6</v>
      </c>
      <c r="J10" s="45"/>
    </row>
    <row r="11" spans="1:11" s="66" customFormat="1" ht="130" customHeight="1" x14ac:dyDescent="0.15">
      <c r="A11" s="27" t="str">
        <f>Casussen!A5</f>
        <v>Zie bijlage 7.</v>
      </c>
      <c r="B11" s="46"/>
      <c r="C11" s="81" t="s">
        <v>34</v>
      </c>
      <c r="D11" s="82"/>
      <c r="E11" s="46"/>
      <c r="F11" s="76" t="s">
        <v>34</v>
      </c>
      <c r="G11" s="77"/>
      <c r="H11" s="46"/>
      <c r="I11" s="76" t="s">
        <v>34</v>
      </c>
      <c r="J11" s="77"/>
    </row>
    <row r="12" spans="1:11" s="66" customFormat="1" ht="50" customHeight="1" x14ac:dyDescent="0.15">
      <c r="A12" s="64" t="str">
        <f>Casussen!A6</f>
        <v xml:space="preserve">2.	Breng een advies uit over de in te zetten kanalen per fase: wat is de ultieme mix van kanalen/middelen? </v>
      </c>
      <c r="B12" s="46"/>
      <c r="C12" s="42" t="s">
        <v>6</v>
      </c>
      <c r="D12" s="43"/>
      <c r="E12" s="44"/>
      <c r="F12" s="42" t="s">
        <v>6</v>
      </c>
      <c r="G12" s="43"/>
      <c r="H12" s="44"/>
      <c r="I12" s="42" t="s">
        <v>6</v>
      </c>
      <c r="J12" s="45"/>
    </row>
    <row r="13" spans="1:11" s="66" customFormat="1" ht="130" customHeight="1" x14ac:dyDescent="0.15">
      <c r="A13" s="27" t="str">
        <f>Casussen!A7</f>
        <v>Zie bijlage 7.</v>
      </c>
      <c r="B13" s="46"/>
      <c r="C13" s="81" t="s">
        <v>34</v>
      </c>
      <c r="D13" s="82"/>
      <c r="E13" s="46"/>
      <c r="F13" s="76" t="s">
        <v>34</v>
      </c>
      <c r="G13" s="77"/>
      <c r="H13" s="46"/>
      <c r="I13" s="76" t="s">
        <v>34</v>
      </c>
      <c r="J13" s="77"/>
    </row>
    <row r="14" spans="1:11" s="66" customFormat="1" ht="50" customHeight="1" x14ac:dyDescent="0.15">
      <c r="A14" s="64" t="str">
        <f>Casussen!A8</f>
        <v>3.	Beschrijf hoe we kunnen inspelen op trends en ontwikkelingen bij het consumeren van content bij deze jonge doelgroep.</v>
      </c>
      <c r="B14" s="46"/>
      <c r="C14" s="42" t="s">
        <v>6</v>
      </c>
      <c r="D14" s="43"/>
      <c r="E14" s="44"/>
      <c r="F14" s="42" t="s">
        <v>6</v>
      </c>
      <c r="G14" s="43"/>
      <c r="H14" s="44"/>
      <c r="I14" s="42" t="s">
        <v>6</v>
      </c>
      <c r="J14" s="45"/>
    </row>
    <row r="15" spans="1:11" s="66" customFormat="1" ht="130" customHeight="1" x14ac:dyDescent="0.15">
      <c r="A15" s="27" t="str">
        <f>Casussen!A9</f>
        <v>Zie bijlage 7.</v>
      </c>
      <c r="B15" s="46"/>
      <c r="C15" s="81" t="s">
        <v>34</v>
      </c>
      <c r="D15" s="82"/>
      <c r="E15" s="46"/>
      <c r="F15" s="76" t="s">
        <v>34</v>
      </c>
      <c r="G15" s="77"/>
      <c r="H15" s="46"/>
      <c r="I15" s="76" t="s">
        <v>34</v>
      </c>
      <c r="J15" s="77"/>
    </row>
    <row r="16" spans="1:11" s="66" customFormat="1" ht="50" customHeight="1" x14ac:dyDescent="0.15">
      <c r="A16" s="64" t="str">
        <f>Casussen!A10</f>
        <v xml:space="preserve">4.	Beschrijf hoe je het budget verdeeld. Maak een onderscheid in media-inkoop (verdeeld over de verschillende fases en kanalen), creatie* en bureaukosten.  </v>
      </c>
      <c r="B16" s="46"/>
      <c r="C16" s="42" t="s">
        <v>6</v>
      </c>
      <c r="D16" s="43"/>
      <c r="E16" s="44"/>
      <c r="F16" s="42" t="s">
        <v>6</v>
      </c>
      <c r="G16" s="43"/>
      <c r="H16" s="44"/>
      <c r="I16" s="42" t="s">
        <v>6</v>
      </c>
      <c r="J16" s="45"/>
    </row>
    <row r="17" spans="1:10" s="66" customFormat="1" ht="130" customHeight="1" x14ac:dyDescent="0.15">
      <c r="A17" s="27" t="str">
        <f>Casussen!A11</f>
        <v>Zie bijlage 7.</v>
      </c>
      <c r="B17" s="46"/>
      <c r="C17" s="81" t="s">
        <v>34</v>
      </c>
      <c r="D17" s="82"/>
      <c r="E17" s="46"/>
      <c r="F17" s="76" t="s">
        <v>34</v>
      </c>
      <c r="G17" s="77"/>
      <c r="H17" s="46"/>
      <c r="I17" s="76" t="s">
        <v>34</v>
      </c>
      <c r="J17" s="77"/>
    </row>
    <row r="18" spans="1:10" s="66" customFormat="1" ht="50" customHeight="1" x14ac:dyDescent="0.15">
      <c r="A18" s="64" t="str">
        <f>Casussen!A12</f>
        <v xml:space="preserve">5.	Schrijf een advies over een passende doelstelling per fase en leg uit waar je per fase op stuurt. Dit om dit zorgen dat iedere fase bijdraagt aan het behalen van het uiteindelijke doel (5% meer aanmeldingen voor het nieuwe schooljaar t.o.v. vorig schooljaar). </v>
      </c>
      <c r="B18" s="46"/>
      <c r="C18" s="42" t="s">
        <v>6</v>
      </c>
      <c r="D18" s="43"/>
      <c r="E18" s="44"/>
      <c r="F18" s="42" t="s">
        <v>6</v>
      </c>
      <c r="G18" s="43"/>
      <c r="H18" s="44"/>
      <c r="I18" s="42" t="s">
        <v>6</v>
      </c>
      <c r="J18" s="45"/>
    </row>
    <row r="19" spans="1:10" s="66" customFormat="1" ht="130" customHeight="1" x14ac:dyDescent="0.15">
      <c r="A19" s="27" t="str">
        <f>Casussen!A13</f>
        <v>Zie bijlage 7.</v>
      </c>
      <c r="B19" s="46"/>
      <c r="C19" s="81" t="s">
        <v>34</v>
      </c>
      <c r="D19" s="82"/>
      <c r="E19" s="46"/>
      <c r="F19" s="76" t="s">
        <v>34</v>
      </c>
      <c r="G19" s="77"/>
      <c r="H19" s="46"/>
      <c r="I19" s="76" t="s">
        <v>34</v>
      </c>
      <c r="J19" s="77"/>
    </row>
    <row r="20" spans="1:10" s="66" customFormat="1" ht="50" customHeight="1" x14ac:dyDescent="0.15">
      <c r="A20" s="64" t="str">
        <f>Casussen!A14</f>
        <v>6.	Beschrijf hoe je campagnes doormeet.</v>
      </c>
      <c r="B20" s="46"/>
      <c r="C20" s="42" t="s">
        <v>6</v>
      </c>
      <c r="D20" s="43"/>
      <c r="E20" s="44"/>
      <c r="F20" s="42" t="s">
        <v>6</v>
      </c>
      <c r="G20" s="43"/>
      <c r="H20" s="44"/>
      <c r="I20" s="42" t="s">
        <v>6</v>
      </c>
      <c r="J20" s="45"/>
    </row>
    <row r="21" spans="1:10" s="66" customFormat="1" ht="130" customHeight="1" x14ac:dyDescent="0.15">
      <c r="A21" s="27" t="str">
        <f>Casussen!A15</f>
        <v>Zie bijlage 7.</v>
      </c>
      <c r="B21" s="46"/>
      <c r="C21" s="81" t="s">
        <v>34</v>
      </c>
      <c r="D21" s="82"/>
      <c r="E21" s="46"/>
      <c r="F21" s="76" t="s">
        <v>34</v>
      </c>
      <c r="G21" s="77"/>
      <c r="H21" s="46"/>
      <c r="I21" s="76" t="s">
        <v>34</v>
      </c>
      <c r="J21" s="77"/>
    </row>
    <row r="22" spans="1:10" s="66" customFormat="1" ht="50" customHeight="1" x14ac:dyDescent="0.15">
      <c r="A22" s="64" t="str">
        <f>Casussen!A16</f>
        <v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v>
      </c>
      <c r="B22" s="46"/>
      <c r="C22" s="42" t="s">
        <v>6</v>
      </c>
      <c r="D22" s="43"/>
      <c r="E22" s="44"/>
      <c r="F22" s="42" t="s">
        <v>6</v>
      </c>
      <c r="G22" s="43"/>
      <c r="H22" s="44"/>
      <c r="I22" s="42" t="s">
        <v>6</v>
      </c>
      <c r="J22" s="45"/>
    </row>
    <row r="23" spans="1:10" s="66" customFormat="1" ht="130" customHeight="1" x14ac:dyDescent="0.15">
      <c r="A23" s="27" t="str">
        <f>Casussen!A17</f>
        <v>Zie bijlage 7.</v>
      </c>
      <c r="B23" s="46"/>
      <c r="C23" s="81" t="s">
        <v>34</v>
      </c>
      <c r="D23" s="82"/>
      <c r="E23" s="46"/>
      <c r="F23" s="76" t="s">
        <v>34</v>
      </c>
      <c r="G23" s="77"/>
      <c r="H23" s="46"/>
      <c r="I23" s="76" t="s">
        <v>34</v>
      </c>
      <c r="J23" s="77"/>
    </row>
    <row r="24" spans="1:10" s="66" customFormat="1" ht="50" customHeight="1" x14ac:dyDescent="0.15">
      <c r="A24" s="64" t="str">
        <f>Casussen!A18</f>
        <v>8.	Beschrijf hoe je na afloop van een campagne rapporteert en evalueert.</v>
      </c>
      <c r="B24" s="46"/>
      <c r="C24" s="42" t="s">
        <v>6</v>
      </c>
      <c r="D24" s="43"/>
      <c r="E24" s="44"/>
      <c r="F24" s="42" t="s">
        <v>6</v>
      </c>
      <c r="G24" s="43"/>
      <c r="H24" s="44"/>
      <c r="I24" s="42" t="s">
        <v>6</v>
      </c>
      <c r="J24" s="45"/>
    </row>
    <row r="25" spans="1:10" s="66" customFormat="1" ht="130" customHeight="1" x14ac:dyDescent="0.15">
      <c r="A25" s="27" t="str">
        <f>Casussen!A19</f>
        <v>Zie bijlage 7.</v>
      </c>
      <c r="B25" s="46"/>
      <c r="C25" s="81" t="s">
        <v>34</v>
      </c>
      <c r="D25" s="82"/>
      <c r="E25" s="46"/>
      <c r="F25" s="76" t="s">
        <v>34</v>
      </c>
      <c r="G25" s="77"/>
      <c r="H25" s="46"/>
      <c r="I25" s="76" t="s">
        <v>34</v>
      </c>
      <c r="J25" s="77"/>
    </row>
    <row r="26" spans="1:10" s="66" customFormat="1" ht="28" customHeight="1" x14ac:dyDescent="0.15">
      <c r="A26" s="63" t="str">
        <f>Casussen!A20</f>
        <v xml:space="preserve">CASE 2: PROMOTIE VAN EEN OPLEIDING MEDIA VORMGEVER </v>
      </c>
      <c r="B26" s="69"/>
      <c r="C26" s="78" t="s">
        <v>6</v>
      </c>
      <c r="D26" s="79"/>
      <c r="E26" s="69"/>
      <c r="F26" s="80" t="s">
        <v>6</v>
      </c>
      <c r="G26" s="79"/>
      <c r="H26" s="69"/>
      <c r="I26" s="80" t="s">
        <v>6</v>
      </c>
      <c r="J26" s="79"/>
    </row>
    <row r="27" spans="1:10" s="66" customFormat="1" ht="50" customHeight="1" x14ac:dyDescent="0.15">
      <c r="A27" s="64" t="str">
        <f>Casussen!A21</f>
        <v>1.	Schrijf een advies over de in te zetten kanalen, budgetten en doelstellingen met onderbouwing.</v>
      </c>
      <c r="B27" s="46"/>
      <c r="C27" s="42" t="s">
        <v>6</v>
      </c>
      <c r="D27" s="43"/>
      <c r="E27" s="44"/>
      <c r="F27" s="42" t="s">
        <v>6</v>
      </c>
      <c r="G27" s="43"/>
      <c r="H27" s="44"/>
      <c r="I27" s="42" t="s">
        <v>6</v>
      </c>
      <c r="J27" s="45"/>
    </row>
    <row r="28" spans="1:10" s="66" customFormat="1" ht="130" customHeight="1" x14ac:dyDescent="0.15">
      <c r="A28" s="27" t="str">
        <f>Casussen!A22</f>
        <v>Zie bijlage 7.</v>
      </c>
      <c r="B28" s="46"/>
      <c r="C28" s="81" t="s">
        <v>34</v>
      </c>
      <c r="D28" s="82"/>
      <c r="E28" s="46"/>
      <c r="F28" s="76" t="s">
        <v>34</v>
      </c>
      <c r="G28" s="77"/>
      <c r="H28" s="46"/>
      <c r="I28" s="76" t="s">
        <v>34</v>
      </c>
      <c r="J28" s="77"/>
    </row>
    <row r="29" spans="1:10" s="66" customFormat="1" ht="50" customHeight="1" x14ac:dyDescent="0.15">
      <c r="A29" s="64" t="str">
        <f>Casussen!A23</f>
        <v>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v>
      </c>
      <c r="B29" s="46"/>
      <c r="C29" s="42" t="s">
        <v>6</v>
      </c>
      <c r="D29" s="43"/>
      <c r="E29" s="44"/>
      <c r="F29" s="42" t="s">
        <v>6</v>
      </c>
      <c r="G29" s="43"/>
      <c r="H29" s="44"/>
      <c r="I29" s="42" t="s">
        <v>6</v>
      </c>
      <c r="J29" s="45"/>
    </row>
    <row r="30" spans="1:10" s="66" customFormat="1" ht="130" customHeight="1" x14ac:dyDescent="0.15">
      <c r="A30" s="27" t="str">
        <f>Casussen!A24</f>
        <v>Zie bijlage 7.</v>
      </c>
      <c r="B30" s="46"/>
      <c r="C30" s="81" t="s">
        <v>34</v>
      </c>
      <c r="D30" s="82"/>
      <c r="E30" s="46"/>
      <c r="F30" s="76" t="s">
        <v>34</v>
      </c>
      <c r="G30" s="77"/>
      <c r="H30" s="46"/>
      <c r="I30" s="76" t="s">
        <v>34</v>
      </c>
      <c r="J30" s="77"/>
    </row>
    <row r="31" spans="1:10" s="66" customFormat="1" ht="50" customHeight="1" x14ac:dyDescent="0.15">
      <c r="A31" s="64" t="str">
        <f>Casussen!A25</f>
        <v>3.	Schrijf een advies over de landingspage van deze opleiding. Wat kan er anders/beter om  bij te dragen aan het behalen van de doelstelling van de campagne?</v>
      </c>
      <c r="B31" s="46"/>
      <c r="C31" s="42" t="s">
        <v>6</v>
      </c>
      <c r="D31" s="43"/>
      <c r="E31" s="44"/>
      <c r="F31" s="42" t="s">
        <v>6</v>
      </c>
      <c r="G31" s="43"/>
      <c r="H31" s="44"/>
      <c r="I31" s="42" t="s">
        <v>6</v>
      </c>
      <c r="J31" s="45"/>
    </row>
    <row r="32" spans="1:10" s="66" customFormat="1" ht="130" customHeight="1" x14ac:dyDescent="0.15">
      <c r="A32" s="27" t="str">
        <f>Casussen!A26</f>
        <v>Zie bijlage 7.</v>
      </c>
      <c r="B32" s="46"/>
      <c r="C32" s="81" t="s">
        <v>34</v>
      </c>
      <c r="D32" s="82"/>
      <c r="E32" s="46"/>
      <c r="F32" s="76" t="s">
        <v>34</v>
      </c>
      <c r="G32" s="77"/>
      <c r="H32" s="46"/>
      <c r="I32" s="76" t="s">
        <v>34</v>
      </c>
      <c r="J32" s="77"/>
    </row>
    <row r="33" spans="1:10" s="66" customFormat="1" ht="50" customHeight="1" x14ac:dyDescent="0.15">
      <c r="A33" s="64" t="str">
        <f>Casussen!A27</f>
        <v xml:space="preserve">4. Beschrijf hoe inschrijver omgaat met het veelvoud aan dit soort opdrachten die ad hoc op je afkomen. </v>
      </c>
      <c r="B33" s="46"/>
      <c r="C33" s="42" t="s">
        <v>6</v>
      </c>
      <c r="D33" s="43"/>
      <c r="E33" s="44"/>
      <c r="F33" s="42" t="s">
        <v>6</v>
      </c>
      <c r="G33" s="43"/>
      <c r="H33" s="44"/>
      <c r="I33" s="42" t="s">
        <v>6</v>
      </c>
      <c r="J33" s="45"/>
    </row>
    <row r="34" spans="1:10" s="66" customFormat="1" ht="130" customHeight="1" x14ac:dyDescent="0.15">
      <c r="A34" s="27" t="str">
        <f>Casussen!A28</f>
        <v>Zie bijlage 7.</v>
      </c>
      <c r="B34" s="46"/>
      <c r="C34" s="81" t="s">
        <v>34</v>
      </c>
      <c r="D34" s="82"/>
      <c r="E34" s="46"/>
      <c r="F34" s="76" t="s">
        <v>34</v>
      </c>
      <c r="G34" s="77"/>
      <c r="H34" s="46"/>
      <c r="I34" s="76" t="s">
        <v>34</v>
      </c>
      <c r="J34" s="77"/>
    </row>
    <row r="35" spans="1:10" s="66" customFormat="1" ht="20" customHeight="1" x14ac:dyDescent="0.15">
      <c r="A35" s="65"/>
      <c r="B35" s="48"/>
      <c r="C35" s="47"/>
      <c r="D35" s="47"/>
      <c r="E35" s="48"/>
      <c r="F35" s="47"/>
      <c r="G35" s="47"/>
      <c r="H35" s="48"/>
      <c r="I35" s="47"/>
      <c r="J35" s="49"/>
    </row>
  </sheetData>
  <sheetProtection algorithmName="SHA-512" hashValue="RlU1/jUxB/FukdOWgfvO4CWEekBEDd8MyWixLcsRgrsnwUGhSypPd87hY7Uq+xMYHIMqCnAomipAoq3EwtFpQw==" saltValue="Y3HzyJxPZF8X5WO0FLFwuQ==" spinCount="100000" sheet="1" objects="1" scenarios="1"/>
  <mergeCells count="57">
    <mergeCell ref="C32:D32"/>
    <mergeCell ref="F32:G32"/>
    <mergeCell ref="I32:J32"/>
    <mergeCell ref="C34:D34"/>
    <mergeCell ref="F34:G34"/>
    <mergeCell ref="I34:J34"/>
    <mergeCell ref="C28:D28"/>
    <mergeCell ref="F28:G28"/>
    <mergeCell ref="I28:J28"/>
    <mergeCell ref="C30:D30"/>
    <mergeCell ref="F30:G30"/>
    <mergeCell ref="I30:J30"/>
    <mergeCell ref="C25:D25"/>
    <mergeCell ref="F25:G25"/>
    <mergeCell ref="I25:J25"/>
    <mergeCell ref="C26:D26"/>
    <mergeCell ref="F26:G26"/>
    <mergeCell ref="I26:J26"/>
    <mergeCell ref="C21:D21"/>
    <mergeCell ref="F21:G21"/>
    <mergeCell ref="I21:J21"/>
    <mergeCell ref="C23:D23"/>
    <mergeCell ref="F23:G23"/>
    <mergeCell ref="I23:J23"/>
    <mergeCell ref="C17:D17"/>
    <mergeCell ref="F17:G17"/>
    <mergeCell ref="I17:J17"/>
    <mergeCell ref="C19:D19"/>
    <mergeCell ref="F19:G19"/>
    <mergeCell ref="I19:J19"/>
    <mergeCell ref="C13:D13"/>
    <mergeCell ref="F13:G13"/>
    <mergeCell ref="I13:J13"/>
    <mergeCell ref="C15:D15"/>
    <mergeCell ref="F15:G15"/>
    <mergeCell ref="I15:J15"/>
    <mergeCell ref="C9:D9"/>
    <mergeCell ref="F9:G9"/>
    <mergeCell ref="I9:J9"/>
    <mergeCell ref="C11:D11"/>
    <mergeCell ref="F11:G11"/>
    <mergeCell ref="I11:J11"/>
    <mergeCell ref="C8:D8"/>
    <mergeCell ref="F8:G8"/>
    <mergeCell ref="I8:J8"/>
    <mergeCell ref="C4:D4"/>
    <mergeCell ref="C6:D6"/>
    <mergeCell ref="I1:J1"/>
    <mergeCell ref="I4:J4"/>
    <mergeCell ref="I6:J6"/>
    <mergeCell ref="C2:D2"/>
    <mergeCell ref="I2:J2"/>
    <mergeCell ref="C1:D1"/>
    <mergeCell ref="F1:G1"/>
    <mergeCell ref="F4:G4"/>
    <mergeCell ref="F6:G6"/>
    <mergeCell ref="F2:G2"/>
  </mergeCells>
  <dataValidations count="1">
    <dataValidation type="list" errorStyle="warning" allowBlank="1" showErrorMessage="1" error="Voer juiste waarde in. " sqref="C3 C5 I5 F5 F3 I3 C7 I7 F7 C10 C12 I12 F12 F10 I10 C14 I14 F14 C16 C18 I18 F18 F16 I16 C20 I20 F20 C22 I22 F22 C24 I24 F24 C27 I27 F27 C29 I29 F29 C31 I31 F31 C33 I33 F33" xr:uid="{5505876C-4EA8-0B49-926F-3125E1D70EBE}">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5"/>
  <sheetViews>
    <sheetView showGridLines="0" zoomScale="85" zoomScaleNormal="85" zoomScalePageLayoutView="85" workbookViewId="0">
      <pane xSplit="1" ySplit="2" topLeftCell="B3" activePane="bottomRight" state="frozen"/>
      <selection pane="topRight" activeCell="B1" sqref="B1"/>
      <selection pane="bottomLeft" activeCell="A3" sqref="A3"/>
      <selection pane="bottomRight" activeCell="A3" sqref="A3:XFD35"/>
    </sheetView>
  </sheetViews>
  <sheetFormatPr baseColWidth="10" defaultColWidth="8.83203125" defaultRowHeight="13" x14ac:dyDescent="0.15"/>
  <cols>
    <col min="1" max="1" width="133.83203125" style="3"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ht="50" customHeight="1" x14ac:dyDescent="0.2">
      <c r="A1" s="19" t="s">
        <v>35</v>
      </c>
      <c r="B1" s="21"/>
      <c r="C1" s="83" t="str">
        <f>'Beoordelaar 1'!C1</f>
        <v>Inschrijver 1</v>
      </c>
      <c r="D1" s="84"/>
      <c r="E1" s="21"/>
      <c r="F1" s="83" t="str">
        <f>'Beoordelaar 1'!F1</f>
        <v>Inschrijver 2</v>
      </c>
      <c r="G1" s="84"/>
      <c r="H1" s="21"/>
      <c r="I1" s="83" t="str">
        <f>'Beoordelaar 1'!I1</f>
        <v>Inschrijver 3</v>
      </c>
      <c r="J1" s="84"/>
      <c r="K1" s="2"/>
    </row>
    <row r="2" spans="1:11" ht="28" customHeight="1" x14ac:dyDescent="0.15">
      <c r="A2" s="20" t="s">
        <v>33</v>
      </c>
      <c r="B2" s="6"/>
      <c r="C2" s="85" t="s">
        <v>6</v>
      </c>
      <c r="D2" s="86"/>
      <c r="E2" s="6"/>
      <c r="F2" s="87" t="s">
        <v>6</v>
      </c>
      <c r="G2" s="86"/>
      <c r="H2" s="6"/>
      <c r="I2" s="87" t="s">
        <v>6</v>
      </c>
      <c r="J2" s="86"/>
    </row>
    <row r="3" spans="1:11" s="66" customFormat="1" ht="50" customHeight="1" x14ac:dyDescent="0.15">
      <c r="A3" s="64" t="str">
        <f>'Beoordelen open vragen'!A3</f>
        <v>Open vraag 1 Beschrijving implementatie en samenwerking</v>
      </c>
      <c r="B3" s="46"/>
      <c r="C3" s="42" t="s">
        <v>6</v>
      </c>
      <c r="D3" s="43"/>
      <c r="E3" s="44"/>
      <c r="F3" s="42" t="s">
        <v>6</v>
      </c>
      <c r="G3" s="43"/>
      <c r="H3" s="44"/>
      <c r="I3" s="42" t="s">
        <v>6</v>
      </c>
      <c r="J3" s="45"/>
    </row>
    <row r="4" spans="1:11" s="66" customFormat="1" ht="130" customHeight="1" x14ac:dyDescent="0.15">
      <c r="A4" s="27" t="str">
        <f>'Beoordelen open vragen'!A4:A4</f>
        <v>Zie bijlage 7.</v>
      </c>
      <c r="B4" s="46"/>
      <c r="C4" s="81" t="s">
        <v>34</v>
      </c>
      <c r="D4" s="82"/>
      <c r="E4" s="46"/>
      <c r="F4" s="76" t="s">
        <v>34</v>
      </c>
      <c r="G4" s="77"/>
      <c r="H4" s="46"/>
      <c r="I4" s="76" t="s">
        <v>34</v>
      </c>
      <c r="J4" s="77"/>
    </row>
    <row r="5" spans="1:11" s="66" customFormat="1" ht="50" customHeight="1" x14ac:dyDescent="0.15">
      <c r="A5" s="64" t="str">
        <f>'Beoordelen open vragen'!A5</f>
        <v>Open vraag 2 Teamsamenstelling</v>
      </c>
      <c r="B5" s="46"/>
      <c r="C5" s="42" t="s">
        <v>6</v>
      </c>
      <c r="D5" s="43"/>
      <c r="E5" s="44"/>
      <c r="F5" s="42" t="s">
        <v>6</v>
      </c>
      <c r="G5" s="43"/>
      <c r="H5" s="44"/>
      <c r="I5" s="42" t="s">
        <v>6</v>
      </c>
      <c r="J5" s="45"/>
    </row>
    <row r="6" spans="1:11" s="66" customFormat="1" ht="130" customHeight="1" x14ac:dyDescent="0.15">
      <c r="A6" s="27" t="str">
        <f>'Beoordelen open vragen'!A6:A6</f>
        <v>Zie bijlage 7.</v>
      </c>
      <c r="B6" s="46"/>
      <c r="C6" s="81" t="s">
        <v>34</v>
      </c>
      <c r="D6" s="82"/>
      <c r="E6" s="46"/>
      <c r="F6" s="76" t="s">
        <v>34</v>
      </c>
      <c r="G6" s="77"/>
      <c r="H6" s="46"/>
      <c r="I6" s="76" t="s">
        <v>34</v>
      </c>
      <c r="J6" s="77"/>
    </row>
    <row r="7" spans="1:11" s="66" customFormat="1" ht="50" customHeight="1" x14ac:dyDescent="0.15">
      <c r="A7" s="64" t="str">
        <f>'Beoordelen open vragen'!A7</f>
        <v>Open vraag 3 Gebruik nieuwe technieken</v>
      </c>
      <c r="B7" s="46"/>
      <c r="C7" s="42" t="s">
        <v>6</v>
      </c>
      <c r="D7" s="43"/>
      <c r="E7" s="44"/>
      <c r="F7" s="42" t="s">
        <v>6</v>
      </c>
      <c r="G7" s="43"/>
      <c r="H7" s="44"/>
      <c r="I7" s="42" t="s">
        <v>6</v>
      </c>
      <c r="J7" s="45"/>
    </row>
    <row r="8" spans="1:11" s="66" customFormat="1" ht="130" customHeight="1" x14ac:dyDescent="0.15">
      <c r="A8" s="27" t="str">
        <f>'Beoordelen open vragen'!A8</f>
        <v>Zie bijlage 7.</v>
      </c>
      <c r="B8" s="46"/>
      <c r="C8" s="81" t="s">
        <v>34</v>
      </c>
      <c r="D8" s="82"/>
      <c r="E8" s="46"/>
      <c r="F8" s="76" t="s">
        <v>34</v>
      </c>
      <c r="G8" s="77"/>
      <c r="H8" s="46"/>
      <c r="I8" s="76" t="s">
        <v>34</v>
      </c>
      <c r="J8" s="77"/>
    </row>
    <row r="9" spans="1:11" s="66" customFormat="1" ht="28" customHeight="1" x14ac:dyDescent="0.15">
      <c r="A9" s="63" t="str">
        <f>Casussen!A3</f>
        <v>CASUS 1: DOELGROEP DOOR DE STUDENT JOURNEY HEEN LOODSEN</v>
      </c>
      <c r="B9" s="69"/>
      <c r="C9" s="78" t="s">
        <v>6</v>
      </c>
      <c r="D9" s="79"/>
      <c r="E9" s="69"/>
      <c r="F9" s="80" t="s">
        <v>6</v>
      </c>
      <c r="G9" s="79"/>
      <c r="H9" s="69"/>
      <c r="I9" s="80" t="s">
        <v>6</v>
      </c>
      <c r="J9" s="79"/>
    </row>
    <row r="10" spans="1:11" s="66" customFormat="1" ht="50" customHeight="1" x14ac:dyDescent="0.15">
      <c r="A10" s="64" t="str">
        <f>Casussen!A4</f>
        <v xml:space="preserve">1.	Beschrijf welke behoefte de doelgroep per fase heeft en welke boodschap per fase afgevuurd moet worden. </v>
      </c>
      <c r="B10" s="46"/>
      <c r="C10" s="42" t="s">
        <v>6</v>
      </c>
      <c r="D10" s="43"/>
      <c r="E10" s="44"/>
      <c r="F10" s="42" t="s">
        <v>6</v>
      </c>
      <c r="G10" s="43"/>
      <c r="H10" s="44"/>
      <c r="I10" s="42" t="s">
        <v>6</v>
      </c>
      <c r="J10" s="45"/>
    </row>
    <row r="11" spans="1:11" s="66" customFormat="1" ht="130" customHeight="1" x14ac:dyDescent="0.15">
      <c r="A11" s="27" t="str">
        <f>Casussen!A5</f>
        <v>Zie bijlage 7.</v>
      </c>
      <c r="B11" s="46"/>
      <c r="C11" s="81" t="s">
        <v>34</v>
      </c>
      <c r="D11" s="82"/>
      <c r="E11" s="46"/>
      <c r="F11" s="76" t="s">
        <v>34</v>
      </c>
      <c r="G11" s="77"/>
      <c r="H11" s="46"/>
      <c r="I11" s="76" t="s">
        <v>34</v>
      </c>
      <c r="J11" s="77"/>
    </row>
    <row r="12" spans="1:11" s="66" customFormat="1" ht="50" customHeight="1" x14ac:dyDescent="0.15">
      <c r="A12" s="64" t="str">
        <f>Casussen!A6</f>
        <v xml:space="preserve">2.	Breng een advies uit over de in te zetten kanalen per fase: wat is de ultieme mix van kanalen/middelen? </v>
      </c>
      <c r="B12" s="46"/>
      <c r="C12" s="42" t="s">
        <v>6</v>
      </c>
      <c r="D12" s="43"/>
      <c r="E12" s="44"/>
      <c r="F12" s="42" t="s">
        <v>6</v>
      </c>
      <c r="G12" s="43"/>
      <c r="H12" s="44"/>
      <c r="I12" s="42" t="s">
        <v>6</v>
      </c>
      <c r="J12" s="45"/>
    </row>
    <row r="13" spans="1:11" s="66" customFormat="1" ht="130" customHeight="1" x14ac:dyDescent="0.15">
      <c r="A13" s="27" t="str">
        <f>Casussen!A7</f>
        <v>Zie bijlage 7.</v>
      </c>
      <c r="B13" s="46"/>
      <c r="C13" s="81" t="s">
        <v>34</v>
      </c>
      <c r="D13" s="82"/>
      <c r="E13" s="46"/>
      <c r="F13" s="76" t="s">
        <v>34</v>
      </c>
      <c r="G13" s="77"/>
      <c r="H13" s="46"/>
      <c r="I13" s="76" t="s">
        <v>34</v>
      </c>
      <c r="J13" s="77"/>
    </row>
    <row r="14" spans="1:11" s="66" customFormat="1" ht="50" customHeight="1" x14ac:dyDescent="0.15">
      <c r="A14" s="64" t="str">
        <f>Casussen!A8</f>
        <v>3.	Beschrijf hoe we kunnen inspelen op trends en ontwikkelingen bij het consumeren van content bij deze jonge doelgroep.</v>
      </c>
      <c r="B14" s="46"/>
      <c r="C14" s="42" t="s">
        <v>6</v>
      </c>
      <c r="D14" s="43"/>
      <c r="E14" s="44"/>
      <c r="F14" s="42" t="s">
        <v>6</v>
      </c>
      <c r="G14" s="43"/>
      <c r="H14" s="44"/>
      <c r="I14" s="42" t="s">
        <v>6</v>
      </c>
      <c r="J14" s="45"/>
    </row>
    <row r="15" spans="1:11" s="66" customFormat="1" ht="130" customHeight="1" x14ac:dyDescent="0.15">
      <c r="A15" s="27" t="str">
        <f>Casussen!A9</f>
        <v>Zie bijlage 7.</v>
      </c>
      <c r="B15" s="46"/>
      <c r="C15" s="81" t="s">
        <v>34</v>
      </c>
      <c r="D15" s="82"/>
      <c r="E15" s="46"/>
      <c r="F15" s="76" t="s">
        <v>34</v>
      </c>
      <c r="G15" s="77"/>
      <c r="H15" s="46"/>
      <c r="I15" s="76" t="s">
        <v>34</v>
      </c>
      <c r="J15" s="77"/>
    </row>
    <row r="16" spans="1:11" s="66" customFormat="1" ht="50" customHeight="1" x14ac:dyDescent="0.15">
      <c r="A16" s="64" t="str">
        <f>Casussen!A10</f>
        <v xml:space="preserve">4.	Beschrijf hoe je het budget verdeeld. Maak een onderscheid in media-inkoop (verdeeld over de verschillende fases en kanalen), creatie* en bureaukosten.  </v>
      </c>
      <c r="B16" s="46"/>
      <c r="C16" s="42" t="s">
        <v>6</v>
      </c>
      <c r="D16" s="43"/>
      <c r="E16" s="44"/>
      <c r="F16" s="42" t="s">
        <v>6</v>
      </c>
      <c r="G16" s="43"/>
      <c r="H16" s="44"/>
      <c r="I16" s="42" t="s">
        <v>6</v>
      </c>
      <c r="J16" s="45"/>
    </row>
    <row r="17" spans="1:10" s="66" customFormat="1" ht="130" customHeight="1" x14ac:dyDescent="0.15">
      <c r="A17" s="27" t="str">
        <f>Casussen!A11</f>
        <v>Zie bijlage 7.</v>
      </c>
      <c r="B17" s="46"/>
      <c r="C17" s="81" t="s">
        <v>34</v>
      </c>
      <c r="D17" s="82"/>
      <c r="E17" s="46"/>
      <c r="F17" s="76" t="s">
        <v>34</v>
      </c>
      <c r="G17" s="77"/>
      <c r="H17" s="46"/>
      <c r="I17" s="76" t="s">
        <v>34</v>
      </c>
      <c r="J17" s="77"/>
    </row>
    <row r="18" spans="1:10" s="66" customFormat="1" ht="50" customHeight="1" x14ac:dyDescent="0.15">
      <c r="A18" s="64" t="str">
        <f>Casussen!A12</f>
        <v xml:space="preserve">5.	Schrijf een advies over een passende doelstelling per fase en leg uit waar je per fase op stuurt. Dit om dit zorgen dat iedere fase bijdraagt aan het behalen van het uiteindelijke doel (5% meer aanmeldingen voor het nieuwe schooljaar t.o.v. vorig schooljaar). </v>
      </c>
      <c r="B18" s="46"/>
      <c r="C18" s="42" t="s">
        <v>6</v>
      </c>
      <c r="D18" s="43"/>
      <c r="E18" s="44"/>
      <c r="F18" s="42" t="s">
        <v>6</v>
      </c>
      <c r="G18" s="43"/>
      <c r="H18" s="44"/>
      <c r="I18" s="42" t="s">
        <v>6</v>
      </c>
      <c r="J18" s="45"/>
    </row>
    <row r="19" spans="1:10" s="66" customFormat="1" ht="130" customHeight="1" x14ac:dyDescent="0.15">
      <c r="A19" s="27" t="str">
        <f>Casussen!A13</f>
        <v>Zie bijlage 7.</v>
      </c>
      <c r="B19" s="46"/>
      <c r="C19" s="81" t="s">
        <v>34</v>
      </c>
      <c r="D19" s="82"/>
      <c r="E19" s="46"/>
      <c r="F19" s="76" t="s">
        <v>34</v>
      </c>
      <c r="G19" s="77"/>
      <c r="H19" s="46"/>
      <c r="I19" s="76" t="s">
        <v>34</v>
      </c>
      <c r="J19" s="77"/>
    </row>
    <row r="20" spans="1:10" s="66" customFormat="1" ht="50" customHeight="1" x14ac:dyDescent="0.15">
      <c r="A20" s="64" t="str">
        <f>Casussen!A14</f>
        <v>6.	Beschrijf hoe je campagnes doormeet.</v>
      </c>
      <c r="B20" s="46"/>
      <c r="C20" s="42" t="s">
        <v>6</v>
      </c>
      <c r="D20" s="43"/>
      <c r="E20" s="44"/>
      <c r="F20" s="42" t="s">
        <v>6</v>
      </c>
      <c r="G20" s="43"/>
      <c r="H20" s="44"/>
      <c r="I20" s="42" t="s">
        <v>6</v>
      </c>
      <c r="J20" s="45"/>
    </row>
    <row r="21" spans="1:10" s="66" customFormat="1" ht="130" customHeight="1" x14ac:dyDescent="0.15">
      <c r="A21" s="27" t="str">
        <f>Casussen!A15</f>
        <v>Zie bijlage 7.</v>
      </c>
      <c r="B21" s="46"/>
      <c r="C21" s="81" t="s">
        <v>34</v>
      </c>
      <c r="D21" s="82"/>
      <c r="E21" s="46"/>
      <c r="F21" s="76" t="s">
        <v>34</v>
      </c>
      <c r="G21" s="77"/>
      <c r="H21" s="46"/>
      <c r="I21" s="76" t="s">
        <v>34</v>
      </c>
      <c r="J21" s="77"/>
    </row>
    <row r="22" spans="1:10" s="66" customFormat="1" ht="50" customHeight="1" x14ac:dyDescent="0.15">
      <c r="A22" s="64" t="str">
        <f>Casussen!A16</f>
        <v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v>
      </c>
      <c r="B22" s="46"/>
      <c r="C22" s="42" t="s">
        <v>6</v>
      </c>
      <c r="D22" s="43"/>
      <c r="E22" s="44"/>
      <c r="F22" s="42" t="s">
        <v>6</v>
      </c>
      <c r="G22" s="43"/>
      <c r="H22" s="44"/>
      <c r="I22" s="42" t="s">
        <v>6</v>
      </c>
      <c r="J22" s="45"/>
    </row>
    <row r="23" spans="1:10" s="66" customFormat="1" ht="130" customHeight="1" x14ac:dyDescent="0.15">
      <c r="A23" s="27" t="str">
        <f>Casussen!A17</f>
        <v>Zie bijlage 7.</v>
      </c>
      <c r="B23" s="46"/>
      <c r="C23" s="81" t="s">
        <v>34</v>
      </c>
      <c r="D23" s="82"/>
      <c r="E23" s="46"/>
      <c r="F23" s="76" t="s">
        <v>34</v>
      </c>
      <c r="G23" s="77"/>
      <c r="H23" s="46"/>
      <c r="I23" s="76" t="s">
        <v>34</v>
      </c>
      <c r="J23" s="77"/>
    </row>
    <row r="24" spans="1:10" s="66" customFormat="1" ht="50" customHeight="1" x14ac:dyDescent="0.15">
      <c r="A24" s="64" t="str">
        <f>Casussen!A18</f>
        <v>8.	Beschrijf hoe je na afloop van een campagne rapporteert en evalueert.</v>
      </c>
      <c r="B24" s="46"/>
      <c r="C24" s="42" t="s">
        <v>6</v>
      </c>
      <c r="D24" s="43"/>
      <c r="E24" s="44"/>
      <c r="F24" s="42" t="s">
        <v>6</v>
      </c>
      <c r="G24" s="43"/>
      <c r="H24" s="44"/>
      <c r="I24" s="42" t="s">
        <v>6</v>
      </c>
      <c r="J24" s="45"/>
    </row>
    <row r="25" spans="1:10" s="66" customFormat="1" ht="130" customHeight="1" x14ac:dyDescent="0.15">
      <c r="A25" s="27" t="str">
        <f>Casussen!A19</f>
        <v>Zie bijlage 7.</v>
      </c>
      <c r="B25" s="46"/>
      <c r="C25" s="81" t="s">
        <v>34</v>
      </c>
      <c r="D25" s="82"/>
      <c r="E25" s="46"/>
      <c r="F25" s="76" t="s">
        <v>34</v>
      </c>
      <c r="G25" s="77"/>
      <c r="H25" s="46"/>
      <c r="I25" s="76" t="s">
        <v>34</v>
      </c>
      <c r="J25" s="77"/>
    </row>
    <row r="26" spans="1:10" s="66" customFormat="1" ht="28" customHeight="1" x14ac:dyDescent="0.15">
      <c r="A26" s="63" t="str">
        <f>Casussen!A20</f>
        <v xml:space="preserve">CASE 2: PROMOTIE VAN EEN OPLEIDING MEDIA VORMGEVER </v>
      </c>
      <c r="B26" s="69"/>
      <c r="C26" s="78" t="s">
        <v>6</v>
      </c>
      <c r="D26" s="79"/>
      <c r="E26" s="69"/>
      <c r="F26" s="80" t="s">
        <v>6</v>
      </c>
      <c r="G26" s="79"/>
      <c r="H26" s="69"/>
      <c r="I26" s="80" t="s">
        <v>6</v>
      </c>
      <c r="J26" s="79"/>
    </row>
    <row r="27" spans="1:10" s="66" customFormat="1" ht="50" customHeight="1" x14ac:dyDescent="0.15">
      <c r="A27" s="64" t="str">
        <f>Casussen!A21</f>
        <v>1.	Schrijf een advies over de in te zetten kanalen, budgetten en doelstellingen met onderbouwing.</v>
      </c>
      <c r="B27" s="46"/>
      <c r="C27" s="42" t="s">
        <v>6</v>
      </c>
      <c r="D27" s="43"/>
      <c r="E27" s="44"/>
      <c r="F27" s="42" t="s">
        <v>6</v>
      </c>
      <c r="G27" s="43"/>
      <c r="H27" s="44"/>
      <c r="I27" s="42" t="s">
        <v>6</v>
      </c>
      <c r="J27" s="45"/>
    </row>
    <row r="28" spans="1:10" s="66" customFormat="1" ht="130" customHeight="1" x14ac:dyDescent="0.15">
      <c r="A28" s="27" t="str">
        <f>Casussen!A22</f>
        <v>Zie bijlage 7.</v>
      </c>
      <c r="B28" s="46"/>
      <c r="C28" s="81" t="s">
        <v>34</v>
      </c>
      <c r="D28" s="82"/>
      <c r="E28" s="46"/>
      <c r="F28" s="76" t="s">
        <v>34</v>
      </c>
      <c r="G28" s="77"/>
      <c r="H28" s="46"/>
      <c r="I28" s="76" t="s">
        <v>34</v>
      </c>
      <c r="J28" s="77"/>
    </row>
    <row r="29" spans="1:10" s="66" customFormat="1" ht="50" customHeight="1" x14ac:dyDescent="0.15">
      <c r="A29" s="64" t="str">
        <f>Casussen!A23</f>
        <v>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v>
      </c>
      <c r="B29" s="46"/>
      <c r="C29" s="42" t="s">
        <v>6</v>
      </c>
      <c r="D29" s="43"/>
      <c r="E29" s="44"/>
      <c r="F29" s="42" t="s">
        <v>6</v>
      </c>
      <c r="G29" s="43"/>
      <c r="H29" s="44"/>
      <c r="I29" s="42" t="s">
        <v>6</v>
      </c>
      <c r="J29" s="45"/>
    </row>
    <row r="30" spans="1:10" s="66" customFormat="1" ht="130" customHeight="1" x14ac:dyDescent="0.15">
      <c r="A30" s="27" t="str">
        <f>Casussen!A24</f>
        <v>Zie bijlage 7.</v>
      </c>
      <c r="B30" s="46"/>
      <c r="C30" s="81" t="s">
        <v>34</v>
      </c>
      <c r="D30" s="82"/>
      <c r="E30" s="46"/>
      <c r="F30" s="76" t="s">
        <v>34</v>
      </c>
      <c r="G30" s="77"/>
      <c r="H30" s="46"/>
      <c r="I30" s="76" t="s">
        <v>34</v>
      </c>
      <c r="J30" s="77"/>
    </row>
    <row r="31" spans="1:10" s="66" customFormat="1" ht="50" customHeight="1" x14ac:dyDescent="0.15">
      <c r="A31" s="64" t="str">
        <f>Casussen!A25</f>
        <v>3.	Schrijf een advies over de landingspage van deze opleiding. Wat kan er anders/beter om  bij te dragen aan het behalen van de doelstelling van de campagne?</v>
      </c>
      <c r="B31" s="46"/>
      <c r="C31" s="42" t="s">
        <v>6</v>
      </c>
      <c r="D31" s="43"/>
      <c r="E31" s="44"/>
      <c r="F31" s="42" t="s">
        <v>6</v>
      </c>
      <c r="G31" s="43"/>
      <c r="H31" s="44"/>
      <c r="I31" s="42" t="s">
        <v>6</v>
      </c>
      <c r="J31" s="45"/>
    </row>
    <row r="32" spans="1:10" s="66" customFormat="1" ht="130" customHeight="1" x14ac:dyDescent="0.15">
      <c r="A32" s="27" t="str">
        <f>Casussen!A26</f>
        <v>Zie bijlage 7.</v>
      </c>
      <c r="B32" s="46"/>
      <c r="C32" s="81" t="s">
        <v>34</v>
      </c>
      <c r="D32" s="82"/>
      <c r="E32" s="46"/>
      <c r="F32" s="76" t="s">
        <v>34</v>
      </c>
      <c r="G32" s="77"/>
      <c r="H32" s="46"/>
      <c r="I32" s="76" t="s">
        <v>34</v>
      </c>
      <c r="J32" s="77"/>
    </row>
    <row r="33" spans="1:10" s="66" customFormat="1" ht="50" customHeight="1" x14ac:dyDescent="0.15">
      <c r="A33" s="64" t="str">
        <f>Casussen!A27</f>
        <v xml:space="preserve">4. Beschrijf hoe inschrijver omgaat met het veelvoud aan dit soort opdrachten die ad hoc op je afkomen. </v>
      </c>
      <c r="B33" s="46"/>
      <c r="C33" s="42" t="s">
        <v>6</v>
      </c>
      <c r="D33" s="43"/>
      <c r="E33" s="44"/>
      <c r="F33" s="42" t="s">
        <v>6</v>
      </c>
      <c r="G33" s="43"/>
      <c r="H33" s="44"/>
      <c r="I33" s="42" t="s">
        <v>6</v>
      </c>
      <c r="J33" s="45"/>
    </row>
    <row r="34" spans="1:10" s="66" customFormat="1" ht="130" customHeight="1" x14ac:dyDescent="0.15">
      <c r="A34" s="27" t="str">
        <f>Casussen!A28</f>
        <v>Zie bijlage 7.</v>
      </c>
      <c r="B34" s="46"/>
      <c r="C34" s="81" t="s">
        <v>34</v>
      </c>
      <c r="D34" s="82"/>
      <c r="E34" s="46"/>
      <c r="F34" s="76" t="s">
        <v>34</v>
      </c>
      <c r="G34" s="77"/>
      <c r="H34" s="46"/>
      <c r="I34" s="76" t="s">
        <v>34</v>
      </c>
      <c r="J34" s="77"/>
    </row>
    <row r="35" spans="1:10" s="66" customFormat="1" ht="20" customHeight="1" x14ac:dyDescent="0.15">
      <c r="A35" s="65"/>
      <c r="B35" s="48"/>
      <c r="C35" s="47"/>
      <c r="D35" s="47"/>
      <c r="E35" s="48"/>
      <c r="F35" s="47"/>
      <c r="G35" s="47"/>
      <c r="H35" s="48"/>
      <c r="I35" s="47"/>
      <c r="J35" s="49"/>
    </row>
  </sheetData>
  <sheetProtection algorithmName="SHA-512" hashValue="MiO9I4B64d4yHAj04ci+dxAr/Ht3t4awKe2DrelGncTjj7D/5cYTbbc8AfweNDu3hxU2FGlVSwn2Mb83rKECJg==" saltValue="bCPM/5jWqUKar2ji3ZjbQg==" spinCount="100000" sheet="1" objects="1" scenarios="1"/>
  <mergeCells count="57">
    <mergeCell ref="C32:D32"/>
    <mergeCell ref="F32:G32"/>
    <mergeCell ref="I32:J32"/>
    <mergeCell ref="C34:D34"/>
    <mergeCell ref="F34:G34"/>
    <mergeCell ref="I34:J34"/>
    <mergeCell ref="C28:D28"/>
    <mergeCell ref="F28:G28"/>
    <mergeCell ref="I28:J28"/>
    <mergeCell ref="C30:D30"/>
    <mergeCell ref="F30:G30"/>
    <mergeCell ref="I30:J30"/>
    <mergeCell ref="C25:D25"/>
    <mergeCell ref="F25:G25"/>
    <mergeCell ref="I25:J25"/>
    <mergeCell ref="C26:D26"/>
    <mergeCell ref="F26:G26"/>
    <mergeCell ref="I26:J26"/>
    <mergeCell ref="C21:D21"/>
    <mergeCell ref="F21:G21"/>
    <mergeCell ref="I21:J21"/>
    <mergeCell ref="C23:D23"/>
    <mergeCell ref="F23:G23"/>
    <mergeCell ref="I23:J23"/>
    <mergeCell ref="C17:D17"/>
    <mergeCell ref="F17:G17"/>
    <mergeCell ref="I17:J17"/>
    <mergeCell ref="C19:D19"/>
    <mergeCell ref="F19:G19"/>
    <mergeCell ref="I19:J19"/>
    <mergeCell ref="C13:D13"/>
    <mergeCell ref="F13:G13"/>
    <mergeCell ref="I13:J13"/>
    <mergeCell ref="C15:D15"/>
    <mergeCell ref="F15:G15"/>
    <mergeCell ref="I15:J15"/>
    <mergeCell ref="C9:D9"/>
    <mergeCell ref="F9:G9"/>
    <mergeCell ref="I9:J9"/>
    <mergeCell ref="C11:D11"/>
    <mergeCell ref="F11:G11"/>
    <mergeCell ref="I11:J11"/>
    <mergeCell ref="I6:J6"/>
    <mergeCell ref="C6:D6"/>
    <mergeCell ref="F6:G6"/>
    <mergeCell ref="C8:D8"/>
    <mergeCell ref="F8:G8"/>
    <mergeCell ref="I8:J8"/>
    <mergeCell ref="I1:J1"/>
    <mergeCell ref="C4:D4"/>
    <mergeCell ref="F4:G4"/>
    <mergeCell ref="I4:J4"/>
    <mergeCell ref="C1:D1"/>
    <mergeCell ref="F1:G1"/>
    <mergeCell ref="C2:D2"/>
    <mergeCell ref="F2:G2"/>
    <mergeCell ref="I2:J2"/>
  </mergeCells>
  <dataValidations count="1">
    <dataValidation type="list" errorStyle="warning" allowBlank="1" showErrorMessage="1" error="Voer juiste waarde in. " sqref="C3 C5 I5 F5 F3 I3 C7 I7 F7 C10 C12 I12 F12 F10 I10 C14 I14 F14 C16 C18 I18 F18 F16 I16 C20 I20 F20 C22 I22 F22 C24 I24 F24 C27 I27 F27 C29 I29 F29 C31 I31 F31 C33 I33 F33" xr:uid="{5BB8D1BA-D791-E345-8A73-8A8CDC3ACD4E}">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showGridLines="0" topLeftCell="A7" zoomScale="85" zoomScaleNormal="85" zoomScalePageLayoutView="85" workbookViewId="0">
      <selection activeCell="A3" sqref="A3:XFD35"/>
    </sheetView>
  </sheetViews>
  <sheetFormatPr baseColWidth="10" defaultColWidth="8.83203125" defaultRowHeight="13" x14ac:dyDescent="0.15"/>
  <cols>
    <col min="1" max="1" width="133.83203125" style="66"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ht="50" customHeight="1" x14ac:dyDescent="0.2">
      <c r="A1" s="62" t="s">
        <v>36</v>
      </c>
      <c r="B1" s="21"/>
      <c r="C1" s="83" t="str">
        <f>'Beoordelaar 1'!C1</f>
        <v>Inschrijver 1</v>
      </c>
      <c r="D1" s="84"/>
      <c r="E1" s="21"/>
      <c r="F1" s="83" t="str">
        <f>'Beoordelaar 1'!F1</f>
        <v>Inschrijver 2</v>
      </c>
      <c r="G1" s="84"/>
      <c r="H1" s="21"/>
      <c r="I1" s="83" t="str">
        <f>'Beoordelaar 1'!I1</f>
        <v>Inschrijver 3</v>
      </c>
      <c r="J1" s="84"/>
      <c r="K1" s="2"/>
    </row>
    <row r="2" spans="1:11" ht="28" customHeight="1" x14ac:dyDescent="0.15">
      <c r="A2" s="63" t="s">
        <v>33</v>
      </c>
      <c r="B2" s="6"/>
      <c r="C2" s="85" t="s">
        <v>6</v>
      </c>
      <c r="D2" s="86"/>
      <c r="E2" s="6"/>
      <c r="F2" s="87" t="s">
        <v>6</v>
      </c>
      <c r="G2" s="86"/>
      <c r="H2" s="6"/>
      <c r="I2" s="87" t="s">
        <v>6</v>
      </c>
      <c r="J2" s="86"/>
    </row>
    <row r="3" spans="1:11" s="66" customFormat="1" ht="50" customHeight="1" x14ac:dyDescent="0.15">
      <c r="A3" s="64" t="str">
        <f>'Beoordelen open vragen'!A3</f>
        <v>Open vraag 1 Beschrijving implementatie en samenwerking</v>
      </c>
      <c r="B3" s="46"/>
      <c r="C3" s="42" t="s">
        <v>6</v>
      </c>
      <c r="D3" s="43"/>
      <c r="E3" s="44"/>
      <c r="F3" s="42" t="s">
        <v>6</v>
      </c>
      <c r="G3" s="43"/>
      <c r="H3" s="44"/>
      <c r="I3" s="42" t="s">
        <v>6</v>
      </c>
      <c r="J3" s="45"/>
    </row>
    <row r="4" spans="1:11" s="66" customFormat="1" ht="130" customHeight="1" x14ac:dyDescent="0.15">
      <c r="A4" s="27" t="str">
        <f>'Beoordelen open vragen'!A4:A4</f>
        <v>Zie bijlage 7.</v>
      </c>
      <c r="B4" s="46"/>
      <c r="C4" s="81" t="s">
        <v>34</v>
      </c>
      <c r="D4" s="82"/>
      <c r="E4" s="46"/>
      <c r="F4" s="76" t="s">
        <v>34</v>
      </c>
      <c r="G4" s="77"/>
      <c r="H4" s="46"/>
      <c r="I4" s="76" t="s">
        <v>34</v>
      </c>
      <c r="J4" s="77"/>
    </row>
    <row r="5" spans="1:11" s="66" customFormat="1" ht="50" customHeight="1" x14ac:dyDescent="0.15">
      <c r="A5" s="64" t="str">
        <f>'Beoordelen open vragen'!A5</f>
        <v>Open vraag 2 Teamsamenstelling</v>
      </c>
      <c r="B5" s="46"/>
      <c r="C5" s="42" t="s">
        <v>6</v>
      </c>
      <c r="D5" s="43"/>
      <c r="E5" s="44"/>
      <c r="F5" s="42" t="s">
        <v>6</v>
      </c>
      <c r="G5" s="43"/>
      <c r="H5" s="44"/>
      <c r="I5" s="42" t="s">
        <v>6</v>
      </c>
      <c r="J5" s="45"/>
    </row>
    <row r="6" spans="1:11" s="66" customFormat="1" ht="130" customHeight="1" x14ac:dyDescent="0.15">
      <c r="A6" s="27" t="str">
        <f>'Beoordelen open vragen'!A6:A6</f>
        <v>Zie bijlage 7.</v>
      </c>
      <c r="B6" s="46"/>
      <c r="C6" s="81" t="s">
        <v>34</v>
      </c>
      <c r="D6" s="82"/>
      <c r="E6" s="46"/>
      <c r="F6" s="76" t="s">
        <v>34</v>
      </c>
      <c r="G6" s="77"/>
      <c r="H6" s="46"/>
      <c r="I6" s="76" t="s">
        <v>34</v>
      </c>
      <c r="J6" s="77"/>
    </row>
    <row r="7" spans="1:11" s="66" customFormat="1" ht="50" customHeight="1" x14ac:dyDescent="0.15">
      <c r="A7" s="64" t="str">
        <f>'Beoordelen open vragen'!A7</f>
        <v>Open vraag 3 Gebruik nieuwe technieken</v>
      </c>
      <c r="B7" s="46"/>
      <c r="C7" s="42" t="s">
        <v>6</v>
      </c>
      <c r="D7" s="43"/>
      <c r="E7" s="44"/>
      <c r="F7" s="42" t="s">
        <v>6</v>
      </c>
      <c r="G7" s="43"/>
      <c r="H7" s="44"/>
      <c r="I7" s="42" t="s">
        <v>6</v>
      </c>
      <c r="J7" s="45"/>
    </row>
    <row r="8" spans="1:11" s="66" customFormat="1" ht="130" customHeight="1" x14ac:dyDescent="0.15">
      <c r="A8" s="27" t="str">
        <f>'Beoordelen open vragen'!A8</f>
        <v>Zie bijlage 7.</v>
      </c>
      <c r="B8" s="46"/>
      <c r="C8" s="81" t="s">
        <v>34</v>
      </c>
      <c r="D8" s="82"/>
      <c r="E8" s="46"/>
      <c r="F8" s="76" t="s">
        <v>34</v>
      </c>
      <c r="G8" s="77"/>
      <c r="H8" s="46"/>
      <c r="I8" s="76" t="s">
        <v>34</v>
      </c>
      <c r="J8" s="77"/>
    </row>
    <row r="9" spans="1:11" s="66" customFormat="1" ht="28" customHeight="1" x14ac:dyDescent="0.15">
      <c r="A9" s="63" t="str">
        <f>Casussen!A3</f>
        <v>CASUS 1: DOELGROEP DOOR DE STUDENT JOURNEY HEEN LOODSEN</v>
      </c>
      <c r="B9" s="69"/>
      <c r="C9" s="78" t="s">
        <v>6</v>
      </c>
      <c r="D9" s="79"/>
      <c r="E9" s="69"/>
      <c r="F9" s="80" t="s">
        <v>6</v>
      </c>
      <c r="G9" s="79"/>
      <c r="H9" s="69"/>
      <c r="I9" s="80" t="s">
        <v>6</v>
      </c>
      <c r="J9" s="79"/>
    </row>
    <row r="10" spans="1:11" s="66" customFormat="1" ht="50" customHeight="1" x14ac:dyDescent="0.15">
      <c r="A10" s="64" t="str">
        <f>Casussen!A4</f>
        <v xml:space="preserve">1.	Beschrijf welke behoefte de doelgroep per fase heeft en welke boodschap per fase afgevuurd moet worden. </v>
      </c>
      <c r="B10" s="46"/>
      <c r="C10" s="42" t="s">
        <v>6</v>
      </c>
      <c r="D10" s="43"/>
      <c r="E10" s="44"/>
      <c r="F10" s="42" t="s">
        <v>6</v>
      </c>
      <c r="G10" s="43"/>
      <c r="H10" s="44"/>
      <c r="I10" s="42" t="s">
        <v>6</v>
      </c>
      <c r="J10" s="45"/>
    </row>
    <row r="11" spans="1:11" s="66" customFormat="1" ht="130" customHeight="1" x14ac:dyDescent="0.15">
      <c r="A11" s="27" t="str">
        <f>Casussen!A5</f>
        <v>Zie bijlage 7.</v>
      </c>
      <c r="B11" s="46"/>
      <c r="C11" s="81" t="s">
        <v>34</v>
      </c>
      <c r="D11" s="82"/>
      <c r="E11" s="46"/>
      <c r="F11" s="76" t="s">
        <v>34</v>
      </c>
      <c r="G11" s="77"/>
      <c r="H11" s="46"/>
      <c r="I11" s="76" t="s">
        <v>34</v>
      </c>
      <c r="J11" s="77"/>
    </row>
    <row r="12" spans="1:11" s="66" customFormat="1" ht="50" customHeight="1" x14ac:dyDescent="0.15">
      <c r="A12" s="64" t="str">
        <f>Casussen!A6</f>
        <v xml:space="preserve">2.	Breng een advies uit over de in te zetten kanalen per fase: wat is de ultieme mix van kanalen/middelen? </v>
      </c>
      <c r="B12" s="46"/>
      <c r="C12" s="42" t="s">
        <v>6</v>
      </c>
      <c r="D12" s="43"/>
      <c r="E12" s="44"/>
      <c r="F12" s="42" t="s">
        <v>6</v>
      </c>
      <c r="G12" s="43"/>
      <c r="H12" s="44"/>
      <c r="I12" s="42" t="s">
        <v>6</v>
      </c>
      <c r="J12" s="45"/>
    </row>
    <row r="13" spans="1:11" s="66" customFormat="1" ht="130" customHeight="1" x14ac:dyDescent="0.15">
      <c r="A13" s="27" t="str">
        <f>Casussen!A7</f>
        <v>Zie bijlage 7.</v>
      </c>
      <c r="B13" s="46"/>
      <c r="C13" s="81" t="s">
        <v>34</v>
      </c>
      <c r="D13" s="82"/>
      <c r="E13" s="46"/>
      <c r="F13" s="76" t="s">
        <v>34</v>
      </c>
      <c r="G13" s="77"/>
      <c r="H13" s="46"/>
      <c r="I13" s="76" t="s">
        <v>34</v>
      </c>
      <c r="J13" s="77"/>
    </row>
    <row r="14" spans="1:11" s="66" customFormat="1" ht="50" customHeight="1" x14ac:dyDescent="0.15">
      <c r="A14" s="64" t="str">
        <f>Casussen!A8</f>
        <v>3.	Beschrijf hoe we kunnen inspelen op trends en ontwikkelingen bij het consumeren van content bij deze jonge doelgroep.</v>
      </c>
      <c r="B14" s="46"/>
      <c r="C14" s="42" t="s">
        <v>6</v>
      </c>
      <c r="D14" s="43"/>
      <c r="E14" s="44"/>
      <c r="F14" s="42" t="s">
        <v>6</v>
      </c>
      <c r="G14" s="43"/>
      <c r="H14" s="44"/>
      <c r="I14" s="42" t="s">
        <v>6</v>
      </c>
      <c r="J14" s="45"/>
    </row>
    <row r="15" spans="1:11" s="66" customFormat="1" ht="130" customHeight="1" x14ac:dyDescent="0.15">
      <c r="A15" s="27" t="str">
        <f>Casussen!A9</f>
        <v>Zie bijlage 7.</v>
      </c>
      <c r="B15" s="46"/>
      <c r="C15" s="81" t="s">
        <v>34</v>
      </c>
      <c r="D15" s="82"/>
      <c r="E15" s="46"/>
      <c r="F15" s="76" t="s">
        <v>34</v>
      </c>
      <c r="G15" s="77"/>
      <c r="H15" s="46"/>
      <c r="I15" s="76" t="s">
        <v>34</v>
      </c>
      <c r="J15" s="77"/>
    </row>
    <row r="16" spans="1:11" s="66" customFormat="1" ht="50" customHeight="1" x14ac:dyDescent="0.15">
      <c r="A16" s="64" t="str">
        <f>Casussen!A10</f>
        <v xml:space="preserve">4.	Beschrijf hoe je het budget verdeeld. Maak een onderscheid in media-inkoop (verdeeld over de verschillende fases en kanalen), creatie* en bureaukosten.  </v>
      </c>
      <c r="B16" s="46"/>
      <c r="C16" s="42" t="s">
        <v>6</v>
      </c>
      <c r="D16" s="43"/>
      <c r="E16" s="44"/>
      <c r="F16" s="42" t="s">
        <v>6</v>
      </c>
      <c r="G16" s="43"/>
      <c r="H16" s="44"/>
      <c r="I16" s="42" t="s">
        <v>6</v>
      </c>
      <c r="J16" s="45"/>
    </row>
    <row r="17" spans="1:10" s="66" customFormat="1" ht="130" customHeight="1" x14ac:dyDescent="0.15">
      <c r="A17" s="27" t="str">
        <f>Casussen!A11</f>
        <v>Zie bijlage 7.</v>
      </c>
      <c r="B17" s="46"/>
      <c r="C17" s="81" t="s">
        <v>34</v>
      </c>
      <c r="D17" s="82"/>
      <c r="E17" s="46"/>
      <c r="F17" s="76" t="s">
        <v>34</v>
      </c>
      <c r="G17" s="77"/>
      <c r="H17" s="46"/>
      <c r="I17" s="76" t="s">
        <v>34</v>
      </c>
      <c r="J17" s="77"/>
    </row>
    <row r="18" spans="1:10" s="66" customFormat="1" ht="50" customHeight="1" x14ac:dyDescent="0.15">
      <c r="A18" s="64" t="str">
        <f>Casussen!A12</f>
        <v xml:space="preserve">5.	Schrijf een advies over een passende doelstelling per fase en leg uit waar je per fase op stuurt. Dit om dit zorgen dat iedere fase bijdraagt aan het behalen van het uiteindelijke doel (5% meer aanmeldingen voor het nieuwe schooljaar t.o.v. vorig schooljaar). </v>
      </c>
      <c r="B18" s="46"/>
      <c r="C18" s="42" t="s">
        <v>6</v>
      </c>
      <c r="D18" s="43"/>
      <c r="E18" s="44"/>
      <c r="F18" s="42" t="s">
        <v>6</v>
      </c>
      <c r="G18" s="43"/>
      <c r="H18" s="44"/>
      <c r="I18" s="42" t="s">
        <v>6</v>
      </c>
      <c r="J18" s="45"/>
    </row>
    <row r="19" spans="1:10" s="66" customFormat="1" ht="130" customHeight="1" x14ac:dyDescent="0.15">
      <c r="A19" s="27" t="str">
        <f>Casussen!A13</f>
        <v>Zie bijlage 7.</v>
      </c>
      <c r="B19" s="46"/>
      <c r="C19" s="81" t="s">
        <v>34</v>
      </c>
      <c r="D19" s="82"/>
      <c r="E19" s="46"/>
      <c r="F19" s="76" t="s">
        <v>34</v>
      </c>
      <c r="G19" s="77"/>
      <c r="H19" s="46"/>
      <c r="I19" s="76" t="s">
        <v>34</v>
      </c>
      <c r="J19" s="77"/>
    </row>
    <row r="20" spans="1:10" s="66" customFormat="1" ht="50" customHeight="1" x14ac:dyDescent="0.15">
      <c r="A20" s="64" t="str">
        <f>Casussen!A14</f>
        <v>6.	Beschrijf hoe je campagnes doormeet.</v>
      </c>
      <c r="B20" s="46"/>
      <c r="C20" s="42" t="s">
        <v>6</v>
      </c>
      <c r="D20" s="43"/>
      <c r="E20" s="44"/>
      <c r="F20" s="42" t="s">
        <v>6</v>
      </c>
      <c r="G20" s="43"/>
      <c r="H20" s="44"/>
      <c r="I20" s="42" t="s">
        <v>6</v>
      </c>
      <c r="J20" s="45"/>
    </row>
    <row r="21" spans="1:10" s="66" customFormat="1" ht="130" customHeight="1" x14ac:dyDescent="0.15">
      <c r="A21" s="27" t="str">
        <f>Casussen!A15</f>
        <v>Zie bijlage 7.</v>
      </c>
      <c r="B21" s="46"/>
      <c r="C21" s="81" t="s">
        <v>34</v>
      </c>
      <c r="D21" s="82"/>
      <c r="E21" s="46"/>
      <c r="F21" s="76" t="s">
        <v>34</v>
      </c>
      <c r="G21" s="77"/>
      <c r="H21" s="46"/>
      <c r="I21" s="76" t="s">
        <v>34</v>
      </c>
      <c r="J21" s="77"/>
    </row>
    <row r="22" spans="1:10" s="66" customFormat="1" ht="50" customHeight="1" x14ac:dyDescent="0.15">
      <c r="A22" s="64" t="str">
        <f>Casussen!A16</f>
        <v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v>
      </c>
      <c r="B22" s="46"/>
      <c r="C22" s="42" t="s">
        <v>6</v>
      </c>
      <c r="D22" s="43"/>
      <c r="E22" s="44"/>
      <c r="F22" s="42" t="s">
        <v>6</v>
      </c>
      <c r="G22" s="43"/>
      <c r="H22" s="44"/>
      <c r="I22" s="42" t="s">
        <v>6</v>
      </c>
      <c r="J22" s="45"/>
    </row>
    <row r="23" spans="1:10" s="66" customFormat="1" ht="130" customHeight="1" x14ac:dyDescent="0.15">
      <c r="A23" s="27" t="str">
        <f>Casussen!A17</f>
        <v>Zie bijlage 7.</v>
      </c>
      <c r="B23" s="46"/>
      <c r="C23" s="81" t="s">
        <v>34</v>
      </c>
      <c r="D23" s="82"/>
      <c r="E23" s="46"/>
      <c r="F23" s="76" t="s">
        <v>34</v>
      </c>
      <c r="G23" s="77"/>
      <c r="H23" s="46"/>
      <c r="I23" s="76" t="s">
        <v>34</v>
      </c>
      <c r="J23" s="77"/>
    </row>
    <row r="24" spans="1:10" s="66" customFormat="1" ht="50" customHeight="1" x14ac:dyDescent="0.15">
      <c r="A24" s="64" t="str">
        <f>Casussen!A18</f>
        <v>8.	Beschrijf hoe je na afloop van een campagne rapporteert en evalueert.</v>
      </c>
      <c r="B24" s="46"/>
      <c r="C24" s="42" t="s">
        <v>6</v>
      </c>
      <c r="D24" s="43"/>
      <c r="E24" s="44"/>
      <c r="F24" s="42" t="s">
        <v>6</v>
      </c>
      <c r="G24" s="43"/>
      <c r="H24" s="44"/>
      <c r="I24" s="42" t="s">
        <v>6</v>
      </c>
      <c r="J24" s="45"/>
    </row>
    <row r="25" spans="1:10" s="66" customFormat="1" ht="130" customHeight="1" x14ac:dyDescent="0.15">
      <c r="A25" s="27" t="str">
        <f>Casussen!A19</f>
        <v>Zie bijlage 7.</v>
      </c>
      <c r="B25" s="46"/>
      <c r="C25" s="81" t="s">
        <v>34</v>
      </c>
      <c r="D25" s="82"/>
      <c r="E25" s="46"/>
      <c r="F25" s="76" t="s">
        <v>34</v>
      </c>
      <c r="G25" s="77"/>
      <c r="H25" s="46"/>
      <c r="I25" s="76" t="s">
        <v>34</v>
      </c>
      <c r="J25" s="77"/>
    </row>
    <row r="26" spans="1:10" s="66" customFormat="1" ht="28" customHeight="1" x14ac:dyDescent="0.15">
      <c r="A26" s="63" t="str">
        <f>Casussen!A20</f>
        <v xml:space="preserve">CASE 2: PROMOTIE VAN EEN OPLEIDING MEDIA VORMGEVER </v>
      </c>
      <c r="B26" s="69"/>
      <c r="C26" s="78" t="s">
        <v>6</v>
      </c>
      <c r="D26" s="79"/>
      <c r="E26" s="69"/>
      <c r="F26" s="80" t="s">
        <v>6</v>
      </c>
      <c r="G26" s="79"/>
      <c r="H26" s="69"/>
      <c r="I26" s="80" t="s">
        <v>6</v>
      </c>
      <c r="J26" s="79"/>
    </row>
    <row r="27" spans="1:10" s="66" customFormat="1" ht="50" customHeight="1" x14ac:dyDescent="0.15">
      <c r="A27" s="64" t="str">
        <f>Casussen!A21</f>
        <v>1.	Schrijf een advies over de in te zetten kanalen, budgetten en doelstellingen met onderbouwing.</v>
      </c>
      <c r="B27" s="46"/>
      <c r="C27" s="42" t="s">
        <v>6</v>
      </c>
      <c r="D27" s="43"/>
      <c r="E27" s="44"/>
      <c r="F27" s="42" t="s">
        <v>6</v>
      </c>
      <c r="G27" s="43"/>
      <c r="H27" s="44"/>
      <c r="I27" s="42" t="s">
        <v>6</v>
      </c>
      <c r="J27" s="45"/>
    </row>
    <row r="28" spans="1:10" s="66" customFormat="1" ht="130" customHeight="1" x14ac:dyDescent="0.15">
      <c r="A28" s="27" t="str">
        <f>Casussen!A22</f>
        <v>Zie bijlage 7.</v>
      </c>
      <c r="B28" s="46"/>
      <c r="C28" s="81" t="s">
        <v>34</v>
      </c>
      <c r="D28" s="82"/>
      <c r="E28" s="46"/>
      <c r="F28" s="76" t="s">
        <v>34</v>
      </c>
      <c r="G28" s="77"/>
      <c r="H28" s="46"/>
      <c r="I28" s="76" t="s">
        <v>34</v>
      </c>
      <c r="J28" s="77"/>
    </row>
    <row r="29" spans="1:10" s="66" customFormat="1" ht="50" customHeight="1" x14ac:dyDescent="0.15">
      <c r="A29" s="64" t="str">
        <f>Casussen!A23</f>
        <v>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v>
      </c>
      <c r="B29" s="46"/>
      <c r="C29" s="42" t="s">
        <v>6</v>
      </c>
      <c r="D29" s="43"/>
      <c r="E29" s="44"/>
      <c r="F29" s="42" t="s">
        <v>6</v>
      </c>
      <c r="G29" s="43"/>
      <c r="H29" s="44"/>
      <c r="I29" s="42" t="s">
        <v>6</v>
      </c>
      <c r="J29" s="45"/>
    </row>
    <row r="30" spans="1:10" s="66" customFormat="1" ht="130" customHeight="1" x14ac:dyDescent="0.15">
      <c r="A30" s="27" t="str">
        <f>Casussen!A24</f>
        <v>Zie bijlage 7.</v>
      </c>
      <c r="B30" s="46"/>
      <c r="C30" s="81" t="s">
        <v>34</v>
      </c>
      <c r="D30" s="82"/>
      <c r="E30" s="46"/>
      <c r="F30" s="76" t="s">
        <v>34</v>
      </c>
      <c r="G30" s="77"/>
      <c r="H30" s="46"/>
      <c r="I30" s="76" t="s">
        <v>34</v>
      </c>
      <c r="J30" s="77"/>
    </row>
    <row r="31" spans="1:10" s="66" customFormat="1" ht="50" customHeight="1" x14ac:dyDescent="0.15">
      <c r="A31" s="64" t="str">
        <f>Casussen!A25</f>
        <v>3.	Schrijf een advies over de landingspage van deze opleiding. Wat kan er anders/beter om  bij te dragen aan het behalen van de doelstelling van de campagne?</v>
      </c>
      <c r="B31" s="46"/>
      <c r="C31" s="42" t="s">
        <v>6</v>
      </c>
      <c r="D31" s="43"/>
      <c r="E31" s="44"/>
      <c r="F31" s="42" t="s">
        <v>6</v>
      </c>
      <c r="G31" s="43"/>
      <c r="H31" s="44"/>
      <c r="I31" s="42" t="s">
        <v>6</v>
      </c>
      <c r="J31" s="45"/>
    </row>
    <row r="32" spans="1:10" s="66" customFormat="1" ht="130" customHeight="1" x14ac:dyDescent="0.15">
      <c r="A32" s="27" t="str">
        <f>Casussen!A26</f>
        <v>Zie bijlage 7.</v>
      </c>
      <c r="B32" s="46"/>
      <c r="C32" s="81" t="s">
        <v>34</v>
      </c>
      <c r="D32" s="82"/>
      <c r="E32" s="46"/>
      <c r="F32" s="76" t="s">
        <v>34</v>
      </c>
      <c r="G32" s="77"/>
      <c r="H32" s="46"/>
      <c r="I32" s="76" t="s">
        <v>34</v>
      </c>
      <c r="J32" s="77"/>
    </row>
    <row r="33" spans="1:10" s="66" customFormat="1" ht="50" customHeight="1" x14ac:dyDescent="0.15">
      <c r="A33" s="64" t="str">
        <f>Casussen!A27</f>
        <v xml:space="preserve">4. Beschrijf hoe inschrijver omgaat met het veelvoud aan dit soort opdrachten die ad hoc op je afkomen. </v>
      </c>
      <c r="B33" s="46"/>
      <c r="C33" s="42" t="s">
        <v>6</v>
      </c>
      <c r="D33" s="43"/>
      <c r="E33" s="44"/>
      <c r="F33" s="42" t="s">
        <v>6</v>
      </c>
      <c r="G33" s="43"/>
      <c r="H33" s="44"/>
      <c r="I33" s="42" t="s">
        <v>6</v>
      </c>
      <c r="J33" s="45"/>
    </row>
    <row r="34" spans="1:10" s="66" customFormat="1" ht="130" customHeight="1" x14ac:dyDescent="0.15">
      <c r="A34" s="27" t="str">
        <f>Casussen!A28</f>
        <v>Zie bijlage 7.</v>
      </c>
      <c r="B34" s="46"/>
      <c r="C34" s="81" t="s">
        <v>34</v>
      </c>
      <c r="D34" s="82"/>
      <c r="E34" s="46"/>
      <c r="F34" s="76" t="s">
        <v>34</v>
      </c>
      <c r="G34" s="77"/>
      <c r="H34" s="46"/>
      <c r="I34" s="76" t="s">
        <v>34</v>
      </c>
      <c r="J34" s="77"/>
    </row>
    <row r="35" spans="1:10" s="66" customFormat="1" ht="20" customHeight="1" x14ac:dyDescent="0.15">
      <c r="A35" s="65"/>
      <c r="B35" s="48"/>
      <c r="C35" s="47"/>
      <c r="D35" s="47"/>
      <c r="E35" s="48"/>
      <c r="F35" s="47"/>
      <c r="G35" s="47"/>
      <c r="H35" s="48"/>
      <c r="I35" s="47"/>
      <c r="J35" s="49"/>
    </row>
  </sheetData>
  <sheetProtection algorithmName="SHA-512" hashValue="dNnK0gFHpqYlb+cuHSiKcvC2wpsHGI0ue9zsF8zhNtm79AJgHDwQVCN2CbXbxWvzwTZxo00zvgA/0avH8SX13Q==" saltValue="QUB5r3ZwsHFI56+MMKVp8A==" spinCount="100000" sheet="1" objects="1" scenarios="1"/>
  <mergeCells count="57">
    <mergeCell ref="C32:D32"/>
    <mergeCell ref="F32:G32"/>
    <mergeCell ref="I32:J32"/>
    <mergeCell ref="C34:D34"/>
    <mergeCell ref="F34:G34"/>
    <mergeCell ref="I34:J34"/>
    <mergeCell ref="C28:D28"/>
    <mergeCell ref="F28:G28"/>
    <mergeCell ref="I28:J28"/>
    <mergeCell ref="C30:D30"/>
    <mergeCell ref="F30:G30"/>
    <mergeCell ref="I30:J30"/>
    <mergeCell ref="C25:D25"/>
    <mergeCell ref="F25:G25"/>
    <mergeCell ref="I25:J25"/>
    <mergeCell ref="C26:D26"/>
    <mergeCell ref="F26:G26"/>
    <mergeCell ref="I26:J26"/>
    <mergeCell ref="C21:D21"/>
    <mergeCell ref="F21:G21"/>
    <mergeCell ref="I21:J21"/>
    <mergeCell ref="C23:D23"/>
    <mergeCell ref="F23:G23"/>
    <mergeCell ref="I23:J23"/>
    <mergeCell ref="C17:D17"/>
    <mergeCell ref="F17:G17"/>
    <mergeCell ref="I17:J17"/>
    <mergeCell ref="C19:D19"/>
    <mergeCell ref="F19:G19"/>
    <mergeCell ref="I19:J19"/>
    <mergeCell ref="C13:D13"/>
    <mergeCell ref="F13:G13"/>
    <mergeCell ref="I13:J13"/>
    <mergeCell ref="C15:D15"/>
    <mergeCell ref="F15:G15"/>
    <mergeCell ref="I15:J15"/>
    <mergeCell ref="C9:D9"/>
    <mergeCell ref="F9:G9"/>
    <mergeCell ref="I9:J9"/>
    <mergeCell ref="C11:D11"/>
    <mergeCell ref="F11:G11"/>
    <mergeCell ref="I11:J11"/>
    <mergeCell ref="I6:J6"/>
    <mergeCell ref="C6:D6"/>
    <mergeCell ref="F6:G6"/>
    <mergeCell ref="C8:D8"/>
    <mergeCell ref="F8:G8"/>
    <mergeCell ref="I8:J8"/>
    <mergeCell ref="I1:J1"/>
    <mergeCell ref="C4:D4"/>
    <mergeCell ref="F4:G4"/>
    <mergeCell ref="I4:J4"/>
    <mergeCell ref="C1:D1"/>
    <mergeCell ref="F1:G1"/>
    <mergeCell ref="C2:D2"/>
    <mergeCell ref="F2:G2"/>
    <mergeCell ref="I2:J2"/>
  </mergeCells>
  <dataValidations count="1">
    <dataValidation type="list" errorStyle="warning" allowBlank="1" showErrorMessage="1" error="Voer juiste waarde in. " sqref="C3 C5 I5 F5 F3 I3 C7 I7 F7 C10 C12 I12 F12 F10 I10 C14 I14 F14 C16 C18 I18 F18 F16 I16 C20 I20 F20 C22 I22 F22 C24 I24 F24 C27 I27 F27 C29 I29 F29 C31 I31 F31 C33 I33 F33" xr:uid="{9A64F038-940E-F14D-A4C4-A701BB80DC24}">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80"/>
  <sheetViews>
    <sheetView showGridLines="0" tabSelected="1" topLeftCell="A56" workbookViewId="0">
      <selection activeCell="D18" sqref="D18:E18"/>
    </sheetView>
  </sheetViews>
  <sheetFormatPr baseColWidth="10" defaultColWidth="8.83203125" defaultRowHeight="15" x14ac:dyDescent="0.2"/>
  <cols>
    <col min="1" max="1" width="75.83203125" customWidth="1"/>
    <col min="2" max="2" width="30.6640625" customWidth="1"/>
    <col min="3" max="3" width="1.83203125" customWidth="1"/>
    <col min="4" max="4" width="20.83203125" customWidth="1"/>
    <col min="5" max="5" width="25.83203125" customWidth="1"/>
    <col min="6" max="6" width="1.83203125" customWidth="1"/>
    <col min="7" max="7" width="20.83203125" customWidth="1"/>
    <col min="8" max="8" width="25.83203125" customWidth="1"/>
    <col min="9" max="9" width="1.83203125" customWidth="1"/>
    <col min="10" max="10" width="20.83203125" customWidth="1"/>
    <col min="11" max="11" width="25.83203125" customWidth="1"/>
  </cols>
  <sheetData>
    <row r="1" spans="1:11" ht="25.25" customHeight="1" x14ac:dyDescent="0.2">
      <c r="A1" s="90" t="str">
        <f>'Beoordelen open vragen'!A1</f>
        <v>Beoordeling criterium 1 Open vragen</v>
      </c>
      <c r="B1" s="91"/>
      <c r="C1" s="91"/>
      <c r="D1" s="91"/>
      <c r="E1" s="91"/>
      <c r="F1" s="91"/>
      <c r="G1" s="91"/>
      <c r="H1" s="91"/>
      <c r="I1" s="91"/>
      <c r="J1" s="91"/>
      <c r="K1" s="92"/>
    </row>
    <row r="2" spans="1:11" s="26" customFormat="1" ht="40" customHeight="1" x14ac:dyDescent="0.2">
      <c r="A2" s="23" t="s">
        <v>33</v>
      </c>
      <c r="B2" s="23"/>
      <c r="C2" s="24"/>
      <c r="D2" s="88" t="str">
        <f>'Beoordelaar 1'!C1</f>
        <v>Inschrijver 1</v>
      </c>
      <c r="E2" s="89"/>
      <c r="F2" s="25"/>
      <c r="G2" s="88" t="str">
        <f>'Beoordelaar 1'!F1</f>
        <v>Inschrijver 2</v>
      </c>
      <c r="H2" s="89"/>
      <c r="I2" s="25"/>
      <c r="J2" s="88" t="str">
        <f>'Beoordelaar 1'!I1</f>
        <v>Inschrijver 3</v>
      </c>
      <c r="K2" s="89"/>
    </row>
    <row r="3" spans="1:11" ht="25" customHeight="1" x14ac:dyDescent="0.2">
      <c r="A3" s="95" t="str">
        <f>'Beoordelen open vragen'!A3</f>
        <v>Open vraag 1 Beschrijving implementatie en samenwerking</v>
      </c>
      <c r="B3" s="11" t="s">
        <v>37</v>
      </c>
      <c r="C3" s="14"/>
      <c r="D3" s="18" t="str">
        <f>'Beoordelaar 1'!C3</f>
        <v>Score:</v>
      </c>
      <c r="E3" s="93" t="s">
        <v>38</v>
      </c>
      <c r="F3" s="14"/>
      <c r="G3" s="18" t="str">
        <f>'Beoordelaar 1'!F3</f>
        <v>Score:</v>
      </c>
      <c r="H3" s="93" t="s">
        <v>38</v>
      </c>
      <c r="I3" s="14"/>
      <c r="J3" s="18" t="str">
        <f>'Beoordelaar 1'!I3</f>
        <v>Score:</v>
      </c>
      <c r="K3" s="93" t="s">
        <v>38</v>
      </c>
    </row>
    <row r="4" spans="1:11" ht="25" customHeight="1" x14ac:dyDescent="0.2">
      <c r="A4" s="96"/>
      <c r="B4" s="11" t="s">
        <v>39</v>
      </c>
      <c r="C4" s="14"/>
      <c r="D4" s="12" t="str">
        <f>'Beoordelaar 2'!C3</f>
        <v>Score:</v>
      </c>
      <c r="E4" s="94"/>
      <c r="F4" s="14"/>
      <c r="G4" s="12" t="str">
        <f>'Beoordelaar 2'!F3</f>
        <v>Score:</v>
      </c>
      <c r="H4" s="94"/>
      <c r="I4" s="14"/>
      <c r="J4" s="12" t="str">
        <f>'Beoordelaar 2'!I3</f>
        <v>Score:</v>
      </c>
      <c r="K4" s="94"/>
    </row>
    <row r="5" spans="1:11" ht="25" customHeight="1" x14ac:dyDescent="0.2">
      <c r="A5" s="97"/>
      <c r="B5" s="11" t="s">
        <v>40</v>
      </c>
      <c r="C5" s="14"/>
      <c r="D5" s="12" t="str">
        <f>'Beoordelaar 3'!C3</f>
        <v>Score:</v>
      </c>
      <c r="E5" s="94"/>
      <c r="F5" s="14"/>
      <c r="G5" s="12" t="str">
        <f>'Beoordelaar 3'!F3</f>
        <v>Score:</v>
      </c>
      <c r="H5" s="94"/>
      <c r="I5" s="14"/>
      <c r="J5" s="12" t="str">
        <f>'Beoordelaar 3'!I3</f>
        <v>Score:</v>
      </c>
      <c r="K5" s="94"/>
    </row>
    <row r="6" spans="1:11" ht="20" customHeight="1" x14ac:dyDescent="0.2">
      <c r="A6" s="98" t="s">
        <v>41</v>
      </c>
      <c r="B6" s="99"/>
      <c r="C6" s="15"/>
      <c r="D6" s="7" t="s">
        <v>6</v>
      </c>
      <c r="E6" s="94"/>
      <c r="F6" s="15"/>
      <c r="G6" s="7" t="s">
        <v>6</v>
      </c>
      <c r="H6" s="94"/>
      <c r="I6" s="15"/>
      <c r="J6" s="7" t="s">
        <v>6</v>
      </c>
      <c r="K6" s="94"/>
    </row>
    <row r="7" spans="1:11" ht="20" customHeight="1" x14ac:dyDescent="0.2">
      <c r="A7" s="10"/>
      <c r="B7" s="8" t="s">
        <v>42</v>
      </c>
      <c r="C7" s="15"/>
      <c r="D7" s="9" t="str">
        <f>IF(D6="Onvoldoende","KNOCK OUT",IF(D6="Matig","-€ 30.000",IF(D6="Voldoende","€ 0",IF(D6="Goed","€ 7.650",IF(D6="Uitmuntend","€ 9.000"," ")))))</f>
        <v xml:space="preserve"> </v>
      </c>
      <c r="E7" s="94"/>
      <c r="F7" s="15"/>
      <c r="G7" s="9" t="str">
        <f>IF(G6="Onvoldoende","KNOCK OUT",IF(G6="Matig","-€ 30.000",IF(G6="Voldoende","€ 0",IF(G6="Goed","€ 7.650",IF(G6="Uitmuntend","€ 9.000"," ")))))</f>
        <v xml:space="preserve"> </v>
      </c>
      <c r="H7" s="94"/>
      <c r="I7" s="15"/>
      <c r="J7" s="9" t="str">
        <f>IF(J6="Onvoldoende","KNOCK OUT",IF(J6="Matig","-€ 30.000",IF(J6="Voldoende","€ 0",IF(J6="Goed","€ 7.650",IF(J6="Uitmuntend","€ 9.000"," ")))))</f>
        <v xml:space="preserve"> </v>
      </c>
      <c r="K7" s="94"/>
    </row>
    <row r="8" spans="1:11" ht="25" customHeight="1" x14ac:dyDescent="0.2">
      <c r="A8" s="95" t="str">
        <f>'Beoordelen open vragen'!A5</f>
        <v>Open vraag 2 Teamsamenstelling</v>
      </c>
      <c r="B8" s="11" t="str">
        <f>$B$3</f>
        <v>Beoordelaar 1</v>
      </c>
      <c r="C8" s="14"/>
      <c r="D8" s="12" t="str">
        <f>'Beoordelaar 1'!C5</f>
        <v>Score:</v>
      </c>
      <c r="E8" s="93" t="s">
        <v>38</v>
      </c>
      <c r="F8" s="14"/>
      <c r="G8" s="12" t="str">
        <f>'Beoordelaar 1'!F5</f>
        <v>Score:</v>
      </c>
      <c r="H8" s="93" t="s">
        <v>38</v>
      </c>
      <c r="I8" s="14"/>
      <c r="J8" s="12" t="str">
        <f>'Beoordelaar 1'!I5</f>
        <v>Score:</v>
      </c>
      <c r="K8" s="93" t="s">
        <v>38</v>
      </c>
    </row>
    <row r="9" spans="1:11" ht="25" customHeight="1" x14ac:dyDescent="0.2">
      <c r="A9" s="96"/>
      <c r="B9" s="11" t="str">
        <f>$B$4</f>
        <v>Beoordelaar 2</v>
      </c>
      <c r="C9" s="14"/>
      <c r="D9" s="12" t="str">
        <f>'Beoordelaar 2'!C5</f>
        <v>Score:</v>
      </c>
      <c r="E9" s="94"/>
      <c r="F9" s="14"/>
      <c r="G9" s="12" t="str">
        <f>'Beoordelaar 2'!F5</f>
        <v>Score:</v>
      </c>
      <c r="H9" s="94"/>
      <c r="I9" s="14"/>
      <c r="J9" s="12" t="str">
        <f>'Beoordelaar 2'!I5</f>
        <v>Score:</v>
      </c>
      <c r="K9" s="94"/>
    </row>
    <row r="10" spans="1:11" ht="25" customHeight="1" x14ac:dyDescent="0.2">
      <c r="A10" s="97"/>
      <c r="B10" s="11" t="str">
        <f>$B$5</f>
        <v>Beoordelaar 3</v>
      </c>
      <c r="C10" s="14"/>
      <c r="D10" s="12" t="str">
        <f>'Beoordelaar 3'!C5</f>
        <v>Score:</v>
      </c>
      <c r="E10" s="94"/>
      <c r="F10" s="14"/>
      <c r="G10" s="12" t="str">
        <f>'Beoordelaar 3'!F5</f>
        <v>Score:</v>
      </c>
      <c r="H10" s="94"/>
      <c r="I10" s="14"/>
      <c r="J10" s="12" t="str">
        <f>'Beoordelaar 3'!I5</f>
        <v>Score:</v>
      </c>
      <c r="K10" s="94"/>
    </row>
    <row r="11" spans="1:11" ht="20" customHeight="1" x14ac:dyDescent="0.2">
      <c r="A11" s="98" t="s">
        <v>41</v>
      </c>
      <c r="B11" s="99"/>
      <c r="C11" s="15"/>
      <c r="D11" s="7" t="s">
        <v>6</v>
      </c>
      <c r="E11" s="94"/>
      <c r="F11" s="15"/>
      <c r="G11" s="7" t="s">
        <v>6</v>
      </c>
      <c r="H11" s="94"/>
      <c r="I11" s="15"/>
      <c r="J11" s="7" t="s">
        <v>6</v>
      </c>
      <c r="K11" s="94"/>
    </row>
    <row r="12" spans="1:11" ht="20" customHeight="1" x14ac:dyDescent="0.2">
      <c r="A12" s="10"/>
      <c r="B12" s="8" t="s">
        <v>42</v>
      </c>
      <c r="C12" s="15"/>
      <c r="D12" s="9" t="str">
        <f>IF(D11="Onvoldoende","KNOCK OUT",IF(D11="Matig","-€ 20.000",IF(D11="Voldoende","€ 0",IF(D11="Goed","€ 7.650",IF(D11="Uitmuntend","€ 9.000"," ")))))</f>
        <v xml:space="preserve"> </v>
      </c>
      <c r="E12" s="94"/>
      <c r="F12" s="15"/>
      <c r="G12" s="9" t="str">
        <f>IF(G11="Onvoldoende","KNOCK OUT",IF(G11="Matig","-€ 20.000",IF(G11="Voldoende","€ 0",IF(G11="Goed","€ 7.650",IF(G11="Uitmuntend","€ 9.000"," ")))))</f>
        <v xml:space="preserve"> </v>
      </c>
      <c r="H12" s="94"/>
      <c r="I12" s="15"/>
      <c r="J12" s="9" t="str">
        <f>IF(J11="Onvoldoende","KNOCK OUT",IF(J11="Matig","-€ 20.000",IF(J11="Voldoende","€ 0",IF(J11="Goed","€ 7.650",IF(J11="Uitmuntend","€ 9.000"," ")))))</f>
        <v xml:space="preserve"> </v>
      </c>
      <c r="K12" s="94"/>
    </row>
    <row r="13" spans="1:11" ht="25" customHeight="1" x14ac:dyDescent="0.2">
      <c r="A13" s="95" t="str">
        <f>'Beoordelen open vragen'!A7</f>
        <v>Open vraag 3 Gebruik nieuwe technieken</v>
      </c>
      <c r="B13" s="11" t="str">
        <f>$B$3</f>
        <v>Beoordelaar 1</v>
      </c>
      <c r="C13" s="14"/>
      <c r="D13" s="12" t="str">
        <f>'Beoordelaar 1'!C7</f>
        <v>Score:</v>
      </c>
      <c r="E13" s="93" t="s">
        <v>38</v>
      </c>
      <c r="F13" s="14"/>
      <c r="G13" s="12" t="str">
        <f>'Beoordelaar 1'!F7</f>
        <v>Score:</v>
      </c>
      <c r="H13" s="93" t="s">
        <v>38</v>
      </c>
      <c r="I13" s="14"/>
      <c r="J13" s="12" t="str">
        <f>'Beoordelaar 1'!I7</f>
        <v>Score:</v>
      </c>
      <c r="K13" s="93" t="s">
        <v>38</v>
      </c>
    </row>
    <row r="14" spans="1:11" ht="25" customHeight="1" x14ac:dyDescent="0.2">
      <c r="A14" s="96"/>
      <c r="B14" s="11" t="str">
        <f>$B$4</f>
        <v>Beoordelaar 2</v>
      </c>
      <c r="C14" s="14"/>
      <c r="D14" s="12" t="str">
        <f>'Beoordelaar 2'!C7</f>
        <v>Score:</v>
      </c>
      <c r="E14" s="94"/>
      <c r="F14" s="14"/>
      <c r="G14" s="12" t="str">
        <f>'Beoordelaar 2'!F7</f>
        <v>Score:</v>
      </c>
      <c r="H14" s="94"/>
      <c r="I14" s="14"/>
      <c r="J14" s="12" t="str">
        <f>'Beoordelaar 2'!I7</f>
        <v>Score:</v>
      </c>
      <c r="K14" s="94"/>
    </row>
    <row r="15" spans="1:11" ht="25" customHeight="1" x14ac:dyDescent="0.2">
      <c r="A15" s="97"/>
      <c r="B15" s="11" t="str">
        <f>$B$5</f>
        <v>Beoordelaar 3</v>
      </c>
      <c r="C15" s="14"/>
      <c r="D15" s="12" t="str">
        <f>'Beoordelaar 3'!C7</f>
        <v>Score:</v>
      </c>
      <c r="E15" s="94"/>
      <c r="F15" s="14"/>
      <c r="G15" s="12" t="str">
        <f>'Beoordelaar 3'!F7</f>
        <v>Score:</v>
      </c>
      <c r="H15" s="94"/>
      <c r="I15" s="14"/>
      <c r="J15" s="12" t="str">
        <f>'Beoordelaar 3'!I7</f>
        <v>Score:</v>
      </c>
      <c r="K15" s="94"/>
    </row>
    <row r="16" spans="1:11" ht="20" customHeight="1" x14ac:dyDescent="0.2">
      <c r="A16" s="98" t="s">
        <v>41</v>
      </c>
      <c r="B16" s="99"/>
      <c r="C16" s="15"/>
      <c r="D16" s="7" t="s">
        <v>6</v>
      </c>
      <c r="E16" s="94"/>
      <c r="F16" s="15"/>
      <c r="G16" s="7" t="s">
        <v>6</v>
      </c>
      <c r="H16" s="94"/>
      <c r="I16" s="15"/>
      <c r="J16" s="7" t="s">
        <v>6</v>
      </c>
      <c r="K16" s="94"/>
    </row>
    <row r="17" spans="1:11" ht="20" customHeight="1" x14ac:dyDescent="0.2">
      <c r="A17" s="10"/>
      <c r="B17" s="71" t="s">
        <v>42</v>
      </c>
      <c r="C17" s="15"/>
      <c r="D17" s="70" t="str">
        <f>IF(D16="Onvoldoende","KNOCK OUT",IF(D16="Matig","-€ 15.000",IF(D16="Voldoende","€ 0",IF(D16="Goed","€ 3.825",IF(D16="Uitmuntend","€ 4.500"," ")))))</f>
        <v xml:space="preserve"> </v>
      </c>
      <c r="E17" s="94"/>
      <c r="F17" s="15"/>
      <c r="G17" s="70" t="str">
        <f>IF(G16="Onvoldoende","KNOCK OUT",IF(G16="Matig","-€ 15.000",IF(G16="Voldoende","€ 0",IF(G16="Goed","€ 3.825",IF(G16="Uitmuntend","€ 4.500"," ")))))</f>
        <v xml:space="preserve"> </v>
      </c>
      <c r="H17" s="94"/>
      <c r="I17" s="15"/>
      <c r="J17" s="70" t="str">
        <f>IF(J16="Onvoldoende","KNOCK OUT",IF(J16="Matig","-€ 15.000",IF(J16="Voldoende","€ 0",IF(J16="Goed","€ 3.825",IF(J16="Uitmuntend","€ 4.500"," ")))))</f>
        <v xml:space="preserve"> </v>
      </c>
      <c r="K17" s="94"/>
    </row>
    <row r="18" spans="1:11" s="26" customFormat="1" ht="40" customHeight="1" x14ac:dyDescent="0.2">
      <c r="A18" s="72" t="str">
        <f>Casussen!A3</f>
        <v>CASUS 1: DOELGROEP DOOR DE STUDENT JOURNEY HEEN LOODSEN</v>
      </c>
      <c r="B18" s="73"/>
      <c r="C18" s="24"/>
      <c r="D18" s="101" t="str">
        <f>'Beoordelaar 1'!C1</f>
        <v>Inschrijver 1</v>
      </c>
      <c r="E18" s="102"/>
      <c r="F18" s="25"/>
      <c r="G18" s="101" t="str">
        <f>'Beoordelaar 1'!F1</f>
        <v>Inschrijver 2</v>
      </c>
      <c r="H18" s="102"/>
      <c r="I18" s="25"/>
      <c r="J18" s="101" t="str">
        <f>'Beoordelaar 1'!I1</f>
        <v>Inschrijver 3</v>
      </c>
      <c r="K18" s="102"/>
    </row>
    <row r="19" spans="1:11" ht="25" customHeight="1" x14ac:dyDescent="0.2">
      <c r="A19" s="103" t="str">
        <f>Casussen!A4</f>
        <v xml:space="preserve">1.	Beschrijf welke behoefte de doelgroep per fase heeft en welke boodschap per fase afgevuurd moet worden. </v>
      </c>
      <c r="B19" s="11" t="s">
        <v>37</v>
      </c>
      <c r="C19" s="14"/>
      <c r="D19" s="18" t="str">
        <f>'Beoordelaar 1'!C10</f>
        <v>Score:</v>
      </c>
      <c r="E19" s="93" t="s">
        <v>38</v>
      </c>
      <c r="F19" s="14"/>
      <c r="G19" s="18" t="str">
        <f>'Beoordelaar 1'!F10</f>
        <v>Score:</v>
      </c>
      <c r="H19" s="93" t="s">
        <v>38</v>
      </c>
      <c r="I19" s="14"/>
      <c r="J19" s="18" t="str">
        <f>'Beoordelaar 1'!I10</f>
        <v>Score:</v>
      </c>
      <c r="K19" s="93" t="s">
        <v>38</v>
      </c>
    </row>
    <row r="20" spans="1:11" ht="25" customHeight="1" x14ac:dyDescent="0.2">
      <c r="A20" s="104"/>
      <c r="B20" s="11" t="s">
        <v>39</v>
      </c>
      <c r="C20" s="14"/>
      <c r="D20" s="12" t="str">
        <f>'Beoordelaar 2'!C10</f>
        <v>Score:</v>
      </c>
      <c r="E20" s="94"/>
      <c r="F20" s="14"/>
      <c r="G20" s="12" t="str">
        <f>'Beoordelaar 2'!F10</f>
        <v>Score:</v>
      </c>
      <c r="H20" s="94"/>
      <c r="I20" s="14"/>
      <c r="J20" s="12" t="str">
        <f>'Beoordelaar 2'!I10</f>
        <v>Score:</v>
      </c>
      <c r="K20" s="94"/>
    </row>
    <row r="21" spans="1:11" ht="25" customHeight="1" x14ac:dyDescent="0.2">
      <c r="A21" s="105"/>
      <c r="B21" s="11" t="s">
        <v>40</v>
      </c>
      <c r="C21" s="14"/>
      <c r="D21" s="12" t="str">
        <f>'Beoordelaar 3'!C10</f>
        <v>Score:</v>
      </c>
      <c r="E21" s="94"/>
      <c r="F21" s="14"/>
      <c r="G21" s="12" t="str">
        <f>'Beoordelaar 3'!F10</f>
        <v>Score:</v>
      </c>
      <c r="H21" s="94"/>
      <c r="I21" s="14"/>
      <c r="J21" s="12" t="str">
        <f>'Beoordelaar 3'!I10</f>
        <v>Score:</v>
      </c>
      <c r="K21" s="94"/>
    </row>
    <row r="22" spans="1:11" ht="20" customHeight="1" x14ac:dyDescent="0.2">
      <c r="A22" s="98" t="s">
        <v>41</v>
      </c>
      <c r="B22" s="99"/>
      <c r="C22" s="15"/>
      <c r="D22" s="7" t="s">
        <v>6</v>
      </c>
      <c r="E22" s="94"/>
      <c r="F22" s="15"/>
      <c r="G22" s="7" t="s">
        <v>6</v>
      </c>
      <c r="H22" s="94"/>
      <c r="I22" s="15"/>
      <c r="J22" s="7" t="s">
        <v>6</v>
      </c>
      <c r="K22" s="94"/>
    </row>
    <row r="23" spans="1:11" ht="20" customHeight="1" x14ac:dyDescent="0.2">
      <c r="A23" s="10"/>
      <c r="B23" s="8" t="s">
        <v>42</v>
      </c>
      <c r="C23" s="15"/>
      <c r="D23" s="9" t="str">
        <f>IF(D22="Onvoldoende","KNOCK OUT",IF(D22="Matig","-€ 23.437,50",IF(D22="Voldoende","€ 0",IF(D22="Goed","€ 3.984,38",IF(D22="Uitmuntend","€ 4.687,50"," ")))))</f>
        <v xml:space="preserve"> </v>
      </c>
      <c r="E23" s="94"/>
      <c r="F23" s="15"/>
      <c r="G23" s="9" t="str">
        <f>IF(G22="Onvoldoende","KNOCK OUT",IF(G22="Matig","-€ 23.437,50",IF(G22="Voldoende","€ 0",IF(G22="Goed","€ 3.984,38",IF(G22="Uitmuntend","€ 4.687,50"," ")))))</f>
        <v xml:space="preserve"> </v>
      </c>
      <c r="H23" s="94"/>
      <c r="I23" s="15"/>
      <c r="J23" s="9" t="str">
        <f>IF(J22="Onvoldoende","KNOCK OUT",IF(J22="Matig","-€ 23.437,50",IF(J22="Voldoende","€ 0",IF(J22="Goed","€ 3.984,38",IF(J22="Uitmuntend","€ 4.687,50"," ")))))</f>
        <v xml:space="preserve"> </v>
      </c>
      <c r="K23" s="94"/>
    </row>
    <row r="24" spans="1:11" ht="25" customHeight="1" x14ac:dyDescent="0.2">
      <c r="A24" s="103" t="str">
        <f>Casussen!A6</f>
        <v xml:space="preserve">2.	Breng een advies uit over de in te zetten kanalen per fase: wat is de ultieme mix van kanalen/middelen? </v>
      </c>
      <c r="B24" s="11" t="str">
        <f>$B$3</f>
        <v>Beoordelaar 1</v>
      </c>
      <c r="C24" s="14"/>
      <c r="D24" s="12" t="str">
        <f>'Beoordelaar 1'!C12</f>
        <v>Score:</v>
      </c>
      <c r="E24" s="93" t="s">
        <v>38</v>
      </c>
      <c r="F24" s="14"/>
      <c r="G24" s="12" t="str">
        <f>'Beoordelaar 1'!F12</f>
        <v>Score:</v>
      </c>
      <c r="H24" s="93" t="s">
        <v>38</v>
      </c>
      <c r="I24" s="14"/>
      <c r="J24" s="12" t="str">
        <f>'Beoordelaar 1'!I12</f>
        <v>Score:</v>
      </c>
      <c r="K24" s="93" t="s">
        <v>38</v>
      </c>
    </row>
    <row r="25" spans="1:11" ht="25" customHeight="1" x14ac:dyDescent="0.2">
      <c r="A25" s="104"/>
      <c r="B25" s="11" t="str">
        <f>$B$4</f>
        <v>Beoordelaar 2</v>
      </c>
      <c r="C25" s="14"/>
      <c r="D25" s="12" t="str">
        <f>'Beoordelaar 2'!C12</f>
        <v>Score:</v>
      </c>
      <c r="E25" s="94"/>
      <c r="F25" s="14"/>
      <c r="G25" s="12" t="str">
        <f>'Beoordelaar 2'!F12</f>
        <v>Score:</v>
      </c>
      <c r="H25" s="94"/>
      <c r="I25" s="14"/>
      <c r="J25" s="12" t="str">
        <f>'Beoordelaar 2'!I12</f>
        <v>Score:</v>
      </c>
      <c r="K25" s="94"/>
    </row>
    <row r="26" spans="1:11" ht="25" customHeight="1" x14ac:dyDescent="0.2">
      <c r="A26" s="105"/>
      <c r="B26" s="11" t="str">
        <f>$B$5</f>
        <v>Beoordelaar 3</v>
      </c>
      <c r="C26" s="14"/>
      <c r="D26" s="12" t="str">
        <f>'Beoordelaar 3'!C12</f>
        <v>Score:</v>
      </c>
      <c r="E26" s="94"/>
      <c r="F26" s="14"/>
      <c r="G26" s="12" t="str">
        <f>'Beoordelaar 3'!F12</f>
        <v>Score:</v>
      </c>
      <c r="H26" s="94"/>
      <c r="I26" s="14"/>
      <c r="J26" s="12" t="str">
        <f>'Beoordelaar 3'!I12</f>
        <v>Score:</v>
      </c>
      <c r="K26" s="94"/>
    </row>
    <row r="27" spans="1:11" ht="20" customHeight="1" x14ac:dyDescent="0.2">
      <c r="A27" s="98" t="s">
        <v>41</v>
      </c>
      <c r="B27" s="99"/>
      <c r="C27" s="15"/>
      <c r="D27" s="7" t="s">
        <v>6</v>
      </c>
      <c r="E27" s="94"/>
      <c r="F27" s="15"/>
      <c r="G27" s="7" t="s">
        <v>6</v>
      </c>
      <c r="H27" s="94"/>
      <c r="I27" s="15"/>
      <c r="J27" s="7" t="s">
        <v>6</v>
      </c>
      <c r="K27" s="94"/>
    </row>
    <row r="28" spans="1:11" ht="20" customHeight="1" x14ac:dyDescent="0.2">
      <c r="A28" s="10"/>
      <c r="B28" s="8" t="s">
        <v>42</v>
      </c>
      <c r="C28" s="15"/>
      <c r="D28" s="9" t="str">
        <f>IF(D27="Onvoldoende","KNOCK OUT",IF(D27="Matig","-€ 23.437,50",IF(D27="Voldoende","€ 0",IF(D27="Goed","€ 3.984,38",IF(D27="Uitmuntend","€ 4.687,50"," ")))))</f>
        <v xml:space="preserve"> </v>
      </c>
      <c r="E28" s="106"/>
      <c r="F28" s="15"/>
      <c r="G28" s="9" t="str">
        <f>IF(G27="Onvoldoende","KNOCK OUT",IF(G27="Matig","-€ 23.437,50",IF(G27="Voldoende","€ 0",IF(G27="Goed","€ 3.984,38",IF(G27="Uitmuntend","€ 4.687,50"," ")))))</f>
        <v xml:space="preserve"> </v>
      </c>
      <c r="H28" s="106"/>
      <c r="I28" s="15"/>
      <c r="J28" s="9" t="str">
        <f>IF(J27="Onvoldoende","KNOCK OUT",IF(J27="Matig","-€ 23.437,50",IF(J27="Voldoende","€ 0",IF(J27="Goed","€ 3.984,38",IF(J27="Uitmuntend","€ 4.687,50"," ")))))</f>
        <v xml:space="preserve"> </v>
      </c>
      <c r="K28" s="106"/>
    </row>
    <row r="29" spans="1:11" ht="25" customHeight="1" x14ac:dyDescent="0.2">
      <c r="A29" s="103" t="str">
        <f>Casussen!A8</f>
        <v>3.	Beschrijf hoe we kunnen inspelen op trends en ontwikkelingen bij het consumeren van content bij deze jonge doelgroep.</v>
      </c>
      <c r="B29" s="11" t="str">
        <f>$B$3</f>
        <v>Beoordelaar 1</v>
      </c>
      <c r="C29" s="14"/>
      <c r="D29" s="12" t="str">
        <f>'Beoordelaar 1'!C14</f>
        <v>Score:</v>
      </c>
      <c r="E29" s="93" t="s">
        <v>38</v>
      </c>
      <c r="F29" s="14"/>
      <c r="G29" s="12" t="str">
        <f>'Beoordelaar 1'!F14</f>
        <v>Score:</v>
      </c>
      <c r="H29" s="93" t="s">
        <v>38</v>
      </c>
      <c r="I29" s="14"/>
      <c r="J29" s="12" t="str">
        <f>'Beoordelaar 1'!I14</f>
        <v>Score:</v>
      </c>
      <c r="K29" s="93" t="s">
        <v>38</v>
      </c>
    </row>
    <row r="30" spans="1:11" ht="25" customHeight="1" x14ac:dyDescent="0.2">
      <c r="A30" s="104"/>
      <c r="B30" s="11" t="str">
        <f>$B$4</f>
        <v>Beoordelaar 2</v>
      </c>
      <c r="C30" s="14"/>
      <c r="D30" s="12" t="str">
        <f>'Beoordelaar 2'!C14</f>
        <v>Score:</v>
      </c>
      <c r="E30" s="94"/>
      <c r="F30" s="14"/>
      <c r="G30" s="12" t="str">
        <f>'Beoordelaar 2'!F14</f>
        <v>Score:</v>
      </c>
      <c r="H30" s="94"/>
      <c r="I30" s="14"/>
      <c r="J30" s="12" t="str">
        <f>'Beoordelaar 2'!I14</f>
        <v>Score:</v>
      </c>
      <c r="K30" s="94"/>
    </row>
    <row r="31" spans="1:11" ht="25" customHeight="1" x14ac:dyDescent="0.2">
      <c r="A31" s="105"/>
      <c r="B31" s="11" t="str">
        <f>$B$5</f>
        <v>Beoordelaar 3</v>
      </c>
      <c r="C31" s="14"/>
      <c r="D31" s="12" t="str">
        <f>'Beoordelaar 3'!C14</f>
        <v>Score:</v>
      </c>
      <c r="E31" s="94"/>
      <c r="F31" s="14"/>
      <c r="G31" s="12" t="str">
        <f>'Beoordelaar 3'!F14</f>
        <v>Score:</v>
      </c>
      <c r="H31" s="94"/>
      <c r="I31" s="14"/>
      <c r="J31" s="12" t="str">
        <f>'Beoordelaar 3'!I14</f>
        <v>Score:</v>
      </c>
      <c r="K31" s="94"/>
    </row>
    <row r="32" spans="1:11" ht="20" customHeight="1" x14ac:dyDescent="0.2">
      <c r="A32" s="98" t="s">
        <v>41</v>
      </c>
      <c r="B32" s="99"/>
      <c r="C32" s="15"/>
      <c r="D32" s="7" t="s">
        <v>6</v>
      </c>
      <c r="E32" s="94"/>
      <c r="F32" s="15"/>
      <c r="G32" s="7" t="s">
        <v>6</v>
      </c>
      <c r="H32" s="94"/>
      <c r="I32" s="15"/>
      <c r="J32" s="7" t="s">
        <v>6</v>
      </c>
      <c r="K32" s="94"/>
    </row>
    <row r="33" spans="1:11" ht="20" customHeight="1" x14ac:dyDescent="0.2">
      <c r="A33" s="10"/>
      <c r="B33" s="8" t="s">
        <v>42</v>
      </c>
      <c r="C33" s="15"/>
      <c r="D33" s="9" t="str">
        <f>IF(D32="Onvoldoende","KNOCK OUT",IF(D32="Matig","-€ 14.062,50",IF(D32="Voldoende","€ 0",IF(D32="Goed","€ 3.984,38",IF(D32="Uitmuntend","€ 4.687,50"," ")))))</f>
        <v xml:space="preserve"> </v>
      </c>
      <c r="E33" s="94"/>
      <c r="F33" s="15"/>
      <c r="G33" s="9" t="str">
        <f>IF(G32="Onvoldoende","KNOCK OUT",IF(G32="Matig","-€ 14.062,50",IF(G32="Voldoende","€ 0",IF(G32="Goed","€ 3.984,38",IF(G32="Uitmuntend","€ 4.687,50"," ")))))</f>
        <v xml:space="preserve"> </v>
      </c>
      <c r="H33" s="94"/>
      <c r="I33" s="15"/>
      <c r="J33" s="9" t="str">
        <f>IF(J32="Onvoldoende","KNOCK OUT",IF(J32="Matig","-€ 14.062,50",IF(J32="Voldoende","€ 0",IF(J32="Goed","€ 3.984,38",IF(J32="Uitmuntend","€ 4.687,50"," ")))))</f>
        <v xml:space="preserve"> </v>
      </c>
      <c r="K33" s="94"/>
    </row>
    <row r="34" spans="1:11" ht="25" customHeight="1" x14ac:dyDescent="0.2">
      <c r="A34" s="103" t="str">
        <f>Casussen!A10</f>
        <v xml:space="preserve">4.	Beschrijf hoe je het budget verdeeld. Maak een onderscheid in media-inkoop (verdeeld over de verschillende fases en kanalen), creatie* en bureaukosten.  </v>
      </c>
      <c r="B34" s="11" t="s">
        <v>37</v>
      </c>
      <c r="C34" s="14"/>
      <c r="D34" s="18" t="str">
        <f>'Beoordelaar 1'!C16</f>
        <v>Score:</v>
      </c>
      <c r="E34" s="93" t="s">
        <v>38</v>
      </c>
      <c r="F34" s="14"/>
      <c r="G34" s="18" t="str">
        <f>'Beoordelaar 1'!F16</f>
        <v>Score:</v>
      </c>
      <c r="H34" s="93" t="s">
        <v>38</v>
      </c>
      <c r="I34" s="14"/>
      <c r="J34" s="18" t="str">
        <f>'Beoordelaar 1'!I16</f>
        <v>Score:</v>
      </c>
      <c r="K34" s="93" t="s">
        <v>38</v>
      </c>
    </row>
    <row r="35" spans="1:11" ht="25" customHeight="1" x14ac:dyDescent="0.2">
      <c r="A35" s="104"/>
      <c r="B35" s="11" t="s">
        <v>39</v>
      </c>
      <c r="C35" s="14"/>
      <c r="D35" s="12" t="str">
        <f>'Beoordelaar 2'!C16</f>
        <v>Score:</v>
      </c>
      <c r="E35" s="94"/>
      <c r="F35" s="14"/>
      <c r="G35" s="12" t="str">
        <f>'Beoordelaar 2'!F16</f>
        <v>Score:</v>
      </c>
      <c r="H35" s="94"/>
      <c r="I35" s="14"/>
      <c r="J35" s="12" t="str">
        <f>'Beoordelaar 2'!I16</f>
        <v>Score:</v>
      </c>
      <c r="K35" s="94"/>
    </row>
    <row r="36" spans="1:11" ht="25" customHeight="1" x14ac:dyDescent="0.2">
      <c r="A36" s="105"/>
      <c r="B36" s="11" t="s">
        <v>40</v>
      </c>
      <c r="C36" s="14"/>
      <c r="D36" s="12" t="str">
        <f>'Beoordelaar 3'!C16</f>
        <v>Score:</v>
      </c>
      <c r="E36" s="94"/>
      <c r="F36" s="14"/>
      <c r="G36" s="12" t="str">
        <f>'Beoordelaar 3'!F16</f>
        <v>Score:</v>
      </c>
      <c r="H36" s="94"/>
      <c r="I36" s="14"/>
      <c r="J36" s="12" t="str">
        <f>'Beoordelaar 3'!I16</f>
        <v>Score:</v>
      </c>
      <c r="K36" s="94"/>
    </row>
    <row r="37" spans="1:11" ht="20" customHeight="1" x14ac:dyDescent="0.2">
      <c r="A37" s="98" t="s">
        <v>41</v>
      </c>
      <c r="B37" s="99"/>
      <c r="C37" s="15"/>
      <c r="D37" s="7" t="s">
        <v>6</v>
      </c>
      <c r="E37" s="94"/>
      <c r="F37" s="15"/>
      <c r="G37" s="7" t="s">
        <v>6</v>
      </c>
      <c r="H37" s="94"/>
      <c r="I37" s="15"/>
      <c r="J37" s="7" t="s">
        <v>6</v>
      </c>
      <c r="K37" s="94"/>
    </row>
    <row r="38" spans="1:11" ht="20" customHeight="1" x14ac:dyDescent="0.2">
      <c r="A38" s="10"/>
      <c r="B38" s="8" t="s">
        <v>42</v>
      </c>
      <c r="C38" s="15"/>
      <c r="D38" s="9" t="str">
        <f>IF(D37="Onvoldoende","KNOCK OUT",IF(D37="Matig","-€ 23.437,50",IF(D37="Voldoende","€ 0",IF(D37="Goed","€ 3.984,38",IF(D37="Uitmuntend","€ 4.687,50"," ")))))</f>
        <v xml:space="preserve"> </v>
      </c>
      <c r="E38" s="94"/>
      <c r="F38" s="15"/>
      <c r="G38" s="9" t="str">
        <f>IF(G37="Onvoldoende","KNOCK OUT",IF(G37="Matig","-€ 23.437,50",IF(G37="Voldoende","€ 0",IF(G37="Goed","€ 3.984,38",IF(G37="Uitmuntend","€ 4.687,50"," ")))))</f>
        <v xml:space="preserve"> </v>
      </c>
      <c r="H38" s="94"/>
      <c r="I38" s="15"/>
      <c r="J38" s="9" t="str">
        <f>IF(J37="Onvoldoende","KNOCK OUT",IF(J37="Matig","-€ 23.437,50",IF(J37="Voldoende","€ 0",IF(J37="Goed","€ 3.984,38",IF(J37="Uitmuntend","€ 4.687,50"," ")))))</f>
        <v xml:space="preserve"> </v>
      </c>
      <c r="K38" s="94"/>
    </row>
    <row r="39" spans="1:11" ht="25" customHeight="1" x14ac:dyDescent="0.2">
      <c r="A39" s="103" t="str">
        <f>Casussen!A12</f>
        <v xml:space="preserve">5.	Schrijf een advies over een passende doelstelling per fase en leg uit waar je per fase op stuurt. Dit om dit zorgen dat iedere fase bijdraagt aan het behalen van het uiteindelijke doel (5% meer aanmeldingen voor het nieuwe schooljaar t.o.v. vorig schooljaar). </v>
      </c>
      <c r="B39" s="11" t="str">
        <f>$B$3</f>
        <v>Beoordelaar 1</v>
      </c>
      <c r="C39" s="14"/>
      <c r="D39" s="12" t="str">
        <f>'Beoordelaar 1'!C18</f>
        <v>Score:</v>
      </c>
      <c r="E39" s="93" t="s">
        <v>38</v>
      </c>
      <c r="F39" s="14"/>
      <c r="G39" s="12" t="str">
        <f>'Beoordelaar 1'!F18</f>
        <v>Score:</v>
      </c>
      <c r="H39" s="93" t="s">
        <v>38</v>
      </c>
      <c r="I39" s="14"/>
      <c r="J39" s="12" t="str">
        <f>'Beoordelaar 1'!I18</f>
        <v>Score:</v>
      </c>
      <c r="K39" s="93" t="s">
        <v>38</v>
      </c>
    </row>
    <row r="40" spans="1:11" ht="25" customHeight="1" x14ac:dyDescent="0.2">
      <c r="A40" s="104"/>
      <c r="B40" s="11" t="str">
        <f>$B$4</f>
        <v>Beoordelaar 2</v>
      </c>
      <c r="C40" s="14"/>
      <c r="D40" s="12" t="str">
        <f>'Beoordelaar 2'!C18</f>
        <v>Score:</v>
      </c>
      <c r="E40" s="94"/>
      <c r="F40" s="14"/>
      <c r="G40" s="12" t="str">
        <f>'Beoordelaar 2'!F18</f>
        <v>Score:</v>
      </c>
      <c r="H40" s="94"/>
      <c r="I40" s="14"/>
      <c r="J40" s="12" t="str">
        <f>'Beoordelaar 2'!I18</f>
        <v>Score:</v>
      </c>
      <c r="K40" s="94"/>
    </row>
    <row r="41" spans="1:11" ht="25" customHeight="1" x14ac:dyDescent="0.2">
      <c r="A41" s="105"/>
      <c r="B41" s="11" t="str">
        <f>$B$5</f>
        <v>Beoordelaar 3</v>
      </c>
      <c r="C41" s="14"/>
      <c r="D41" s="12" t="str">
        <f>'Beoordelaar 3'!C18</f>
        <v>Score:</v>
      </c>
      <c r="E41" s="94"/>
      <c r="F41" s="14"/>
      <c r="G41" s="12" t="str">
        <f>'Beoordelaar 3'!F18</f>
        <v>Score:</v>
      </c>
      <c r="H41" s="94"/>
      <c r="I41" s="14"/>
      <c r="J41" s="12" t="str">
        <f>'Beoordelaar 3'!I18</f>
        <v>Score:</v>
      </c>
      <c r="K41" s="94"/>
    </row>
    <row r="42" spans="1:11" ht="20" customHeight="1" x14ac:dyDescent="0.2">
      <c r="A42" s="98" t="s">
        <v>41</v>
      </c>
      <c r="B42" s="99"/>
      <c r="C42" s="15"/>
      <c r="D42" s="7" t="s">
        <v>6</v>
      </c>
      <c r="E42" s="94"/>
      <c r="F42" s="15"/>
      <c r="G42" s="7" t="s">
        <v>6</v>
      </c>
      <c r="H42" s="94"/>
      <c r="I42" s="15"/>
      <c r="J42" s="7" t="s">
        <v>6</v>
      </c>
      <c r="K42" s="94"/>
    </row>
    <row r="43" spans="1:11" ht="20" customHeight="1" x14ac:dyDescent="0.2">
      <c r="A43" s="10"/>
      <c r="B43" s="8" t="s">
        <v>42</v>
      </c>
      <c r="C43" s="15"/>
      <c r="D43" s="9" t="str">
        <f>IF(D42="Onvoldoende","KNOCK OUT",IF(D42="Matig","-€ 14.062,50",IF(D42="Voldoende","€ 0",IF(D42="Goed","€ 3.984,38",IF(D42="Uitmuntend","€ 4.687,50"," ")))))</f>
        <v xml:space="preserve"> </v>
      </c>
      <c r="E43" s="94"/>
      <c r="F43" s="15"/>
      <c r="G43" s="9" t="str">
        <f>IF(G42="Onvoldoende","KNOCK OUT",IF(G42="Matig","-€ 14.062,50",IF(G42="Voldoende","€ 0",IF(G42="Goed","€ 3.984,38",IF(G42="Uitmuntend","€ 4.687,50"," ")))))</f>
        <v xml:space="preserve"> </v>
      </c>
      <c r="H43" s="94"/>
      <c r="I43" s="15"/>
      <c r="J43" s="9" t="str">
        <f>IF(J42="Onvoldoende","KNOCK OUT",IF(J42="Matig","-€ 14.062,50",IF(J42="Voldoende","€ 0",IF(J42="Goed","€ 3.984,38",IF(J42="Uitmuntend","€ 4.687,50"," ")))))</f>
        <v xml:space="preserve"> </v>
      </c>
      <c r="K43" s="94"/>
    </row>
    <row r="44" spans="1:11" ht="25" customHeight="1" x14ac:dyDescent="0.2">
      <c r="A44" s="103" t="str">
        <f>Casussen!A14</f>
        <v>6.	Beschrijf hoe je campagnes doormeet.</v>
      </c>
      <c r="B44" s="11" t="str">
        <f>$B$3</f>
        <v>Beoordelaar 1</v>
      </c>
      <c r="C44" s="14"/>
      <c r="D44" s="12" t="str">
        <f>'Beoordelaar 1'!C20</f>
        <v>Score:</v>
      </c>
      <c r="E44" s="93" t="s">
        <v>38</v>
      </c>
      <c r="F44" s="14"/>
      <c r="G44" s="12" t="str">
        <f>'Beoordelaar 1'!F20</f>
        <v>Score:</v>
      </c>
      <c r="H44" s="93" t="s">
        <v>38</v>
      </c>
      <c r="I44" s="14"/>
      <c r="J44" s="12" t="str">
        <f>'Beoordelaar 1'!I20</f>
        <v>Score:</v>
      </c>
      <c r="K44" s="93" t="s">
        <v>38</v>
      </c>
    </row>
    <row r="45" spans="1:11" ht="25" customHeight="1" x14ac:dyDescent="0.2">
      <c r="A45" s="104"/>
      <c r="B45" s="11" t="str">
        <f>$B$4</f>
        <v>Beoordelaar 2</v>
      </c>
      <c r="C45" s="14"/>
      <c r="D45" s="12" t="str">
        <f>'Beoordelaar 2'!C20</f>
        <v>Score:</v>
      </c>
      <c r="E45" s="94"/>
      <c r="F45" s="14"/>
      <c r="G45" s="12" t="str">
        <f>'Beoordelaar 2'!F20</f>
        <v>Score:</v>
      </c>
      <c r="H45" s="94"/>
      <c r="I45" s="14"/>
      <c r="J45" s="12" t="str">
        <f>'Beoordelaar 2'!I20</f>
        <v>Score:</v>
      </c>
      <c r="K45" s="94"/>
    </row>
    <row r="46" spans="1:11" ht="25" customHeight="1" x14ac:dyDescent="0.2">
      <c r="A46" s="105"/>
      <c r="B46" s="11" t="str">
        <f>$B$5</f>
        <v>Beoordelaar 3</v>
      </c>
      <c r="C46" s="14"/>
      <c r="D46" s="12" t="str">
        <f>'Beoordelaar 3'!C20</f>
        <v>Score:</v>
      </c>
      <c r="E46" s="94"/>
      <c r="F46" s="14"/>
      <c r="G46" s="12" t="str">
        <f>'Beoordelaar 3'!F20</f>
        <v>Score:</v>
      </c>
      <c r="H46" s="94"/>
      <c r="I46" s="14"/>
      <c r="J46" s="12" t="str">
        <f>'Beoordelaar 3'!I20</f>
        <v>Score:</v>
      </c>
      <c r="K46" s="94"/>
    </row>
    <row r="47" spans="1:11" ht="20" customHeight="1" x14ac:dyDescent="0.2">
      <c r="A47" s="98" t="s">
        <v>41</v>
      </c>
      <c r="B47" s="99"/>
      <c r="C47" s="15"/>
      <c r="D47" s="7" t="s">
        <v>6</v>
      </c>
      <c r="E47" s="94"/>
      <c r="F47" s="15"/>
      <c r="G47" s="7" t="s">
        <v>6</v>
      </c>
      <c r="H47" s="94"/>
      <c r="I47" s="15"/>
      <c r="J47" s="7" t="s">
        <v>6</v>
      </c>
      <c r="K47" s="94"/>
    </row>
    <row r="48" spans="1:11" ht="20" customHeight="1" x14ac:dyDescent="0.2">
      <c r="A48" s="10"/>
      <c r="B48" s="8" t="s">
        <v>42</v>
      </c>
      <c r="C48" s="15"/>
      <c r="D48" s="9" t="str">
        <f>IF(D47="Onvoldoende","KNOCK OUT",IF(D47="Matig","-€ 23.437,50",IF(D47="Voldoende","€ 0",IF(D47="Goed","€ 3.984,38",IF(D47="Uitmuntend","€ 4.687,50"," ")))))</f>
        <v xml:space="preserve"> </v>
      </c>
      <c r="E48" s="94"/>
      <c r="F48" s="15"/>
      <c r="G48" s="9" t="str">
        <f>IF(G47="Onvoldoende","KNOCK OUT",IF(G47="Matig","-€ 23.437,50",IF(G47="Voldoende","€ 0",IF(G47="Goed","€ 3.984,38",IF(G47="Uitmuntend","€ 4.687,50"," ")))))</f>
        <v xml:space="preserve"> </v>
      </c>
      <c r="H48" s="94"/>
      <c r="I48" s="15"/>
      <c r="J48" s="9" t="str">
        <f>IF(J47="Onvoldoende","KNOCK OUT",IF(J47="Matig","-€ 23.437,50",IF(J47="Voldoende","€ 0",IF(J47="Goed","€ 3.984,38",IF(J47="Uitmuntend","€ 4.687,50"," ")))))</f>
        <v xml:space="preserve"> </v>
      </c>
      <c r="K48" s="94"/>
    </row>
    <row r="49" spans="1:11" ht="25" customHeight="1" x14ac:dyDescent="0.2">
      <c r="A49" s="103" t="str">
        <f>Casussen!A16</f>
        <v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v>
      </c>
      <c r="B49" s="11" t="str">
        <f>$B$3</f>
        <v>Beoordelaar 1</v>
      </c>
      <c r="C49" s="14"/>
      <c r="D49" s="12" t="str">
        <f>'Beoordelaar 1'!C22</f>
        <v>Score:</v>
      </c>
      <c r="E49" s="93" t="s">
        <v>38</v>
      </c>
      <c r="F49" s="14"/>
      <c r="G49" s="12" t="str">
        <f>'Beoordelaar 1'!F22</f>
        <v>Score:</v>
      </c>
      <c r="H49" s="93" t="s">
        <v>38</v>
      </c>
      <c r="I49" s="14"/>
      <c r="J49" s="12" t="str">
        <f>'Beoordelaar 1'!I22</f>
        <v>Score:</v>
      </c>
      <c r="K49" s="93" t="s">
        <v>38</v>
      </c>
    </row>
    <row r="50" spans="1:11" ht="25" customHeight="1" x14ac:dyDescent="0.2">
      <c r="A50" s="104"/>
      <c r="B50" s="11" t="str">
        <f>$B$4</f>
        <v>Beoordelaar 2</v>
      </c>
      <c r="C50" s="14"/>
      <c r="D50" s="12" t="str">
        <f>'Beoordelaar 2'!C22</f>
        <v>Score:</v>
      </c>
      <c r="E50" s="94"/>
      <c r="F50" s="14"/>
      <c r="G50" s="12" t="str">
        <f>'Beoordelaar 2'!F22</f>
        <v>Score:</v>
      </c>
      <c r="H50" s="94"/>
      <c r="I50" s="14"/>
      <c r="J50" s="12" t="str">
        <f>'Beoordelaar 2'!I22</f>
        <v>Score:</v>
      </c>
      <c r="K50" s="94"/>
    </row>
    <row r="51" spans="1:11" ht="25" customHeight="1" x14ac:dyDescent="0.2">
      <c r="A51" s="105"/>
      <c r="B51" s="11" t="str">
        <f>$B$5</f>
        <v>Beoordelaar 3</v>
      </c>
      <c r="C51" s="14"/>
      <c r="D51" s="12" t="str">
        <f>'Beoordelaar 3'!C22</f>
        <v>Score:</v>
      </c>
      <c r="E51" s="94"/>
      <c r="F51" s="14"/>
      <c r="G51" s="12" t="str">
        <f>'Beoordelaar 3'!F22</f>
        <v>Score:</v>
      </c>
      <c r="H51" s="94"/>
      <c r="I51" s="14"/>
      <c r="J51" s="12" t="str">
        <f>'Beoordelaar 3'!I22</f>
        <v>Score:</v>
      </c>
      <c r="K51" s="94"/>
    </row>
    <row r="52" spans="1:11" ht="20" customHeight="1" x14ac:dyDescent="0.2">
      <c r="A52" s="98" t="s">
        <v>41</v>
      </c>
      <c r="B52" s="99"/>
      <c r="C52" s="15"/>
      <c r="D52" s="7" t="s">
        <v>6</v>
      </c>
      <c r="E52" s="94"/>
      <c r="F52" s="15"/>
      <c r="G52" s="7" t="s">
        <v>6</v>
      </c>
      <c r="H52" s="94"/>
      <c r="I52" s="15"/>
      <c r="J52" s="7" t="s">
        <v>6</v>
      </c>
      <c r="K52" s="94"/>
    </row>
    <row r="53" spans="1:11" ht="20" customHeight="1" x14ac:dyDescent="0.2">
      <c r="A53" s="10"/>
      <c r="B53" s="8" t="s">
        <v>42</v>
      </c>
      <c r="C53" s="15"/>
      <c r="D53" s="9" t="str">
        <f>IF(D52="Onvoldoende","KNOCK OUT",IF(D52="Matig","-€ 23.437,50",IF(D52="Voldoende","€ 0",IF(D52="Goed","€ 3.984,38",IF(D52="Uitmuntend","€ 4.687,50"," ")))))</f>
        <v xml:space="preserve"> </v>
      </c>
      <c r="E53" s="94"/>
      <c r="F53" s="15"/>
      <c r="G53" s="9" t="str">
        <f>IF(G52="Onvoldoende","KNOCK OUT",IF(G52="Matig","-€ 23.437,50",IF(G52="Voldoende","€ 0",IF(G52="Goed","€ 3.984,38",IF(G52="Uitmuntend","€ 4.687,50"," ")))))</f>
        <v xml:space="preserve"> </v>
      </c>
      <c r="H53" s="94"/>
      <c r="I53" s="15"/>
      <c r="J53" s="9" t="str">
        <f>IF(J52="Onvoldoende","KNOCK OUT",IF(J52="Matig","-€ 23.437,50",IF(J52="Voldoende","€ 0",IF(J52="Goed","€ 3.984,38",IF(J52="Uitmuntend","€ 4.687,50"," ")))))</f>
        <v xml:space="preserve"> </v>
      </c>
      <c r="K53" s="94"/>
    </row>
    <row r="54" spans="1:11" ht="25" customHeight="1" x14ac:dyDescent="0.2">
      <c r="A54" s="103" t="str">
        <f>Casussen!A18</f>
        <v>8.	Beschrijf hoe je na afloop van een campagne rapporteert en evalueert.</v>
      </c>
      <c r="B54" s="11" t="str">
        <f>$B$3</f>
        <v>Beoordelaar 1</v>
      </c>
      <c r="C54" s="14"/>
      <c r="D54" s="12" t="str">
        <f>'Beoordelaar 1'!C24</f>
        <v>Score:</v>
      </c>
      <c r="E54" s="93" t="s">
        <v>38</v>
      </c>
      <c r="F54" s="14"/>
      <c r="G54" s="12" t="str">
        <f>'Beoordelaar 1'!F24</f>
        <v>Score:</v>
      </c>
      <c r="H54" s="93" t="s">
        <v>38</v>
      </c>
      <c r="I54" s="14"/>
      <c r="J54" s="12" t="str">
        <f>'Beoordelaar 1'!I24</f>
        <v>Score:</v>
      </c>
      <c r="K54" s="93" t="s">
        <v>38</v>
      </c>
    </row>
    <row r="55" spans="1:11" ht="25" customHeight="1" x14ac:dyDescent="0.2">
      <c r="A55" s="104"/>
      <c r="B55" s="11" t="str">
        <f>$B$4</f>
        <v>Beoordelaar 2</v>
      </c>
      <c r="C55" s="14"/>
      <c r="D55" s="12" t="str">
        <f>'Beoordelaar 2'!C24</f>
        <v>Score:</v>
      </c>
      <c r="E55" s="94"/>
      <c r="F55" s="14"/>
      <c r="G55" s="12" t="str">
        <f>'Beoordelaar 2'!F24</f>
        <v>Score:</v>
      </c>
      <c r="H55" s="94"/>
      <c r="I55" s="14"/>
      <c r="J55" s="12" t="str">
        <f>'Beoordelaar 2'!I24</f>
        <v>Score:</v>
      </c>
      <c r="K55" s="94"/>
    </row>
    <row r="56" spans="1:11" ht="25" customHeight="1" x14ac:dyDescent="0.2">
      <c r="A56" s="105"/>
      <c r="B56" s="11" t="str">
        <f>$B$5</f>
        <v>Beoordelaar 3</v>
      </c>
      <c r="C56" s="14"/>
      <c r="D56" s="12" t="str">
        <f>'Beoordelaar 3'!C24</f>
        <v>Score:</v>
      </c>
      <c r="E56" s="94"/>
      <c r="F56" s="14"/>
      <c r="G56" s="12" t="str">
        <f>'Beoordelaar 3'!F24</f>
        <v>Score:</v>
      </c>
      <c r="H56" s="94"/>
      <c r="I56" s="14"/>
      <c r="J56" s="12" t="str">
        <f>'Beoordelaar 3'!I24</f>
        <v>Score:</v>
      </c>
      <c r="K56" s="94"/>
    </row>
    <row r="57" spans="1:11" ht="20" customHeight="1" x14ac:dyDescent="0.2">
      <c r="A57" s="98" t="s">
        <v>41</v>
      </c>
      <c r="B57" s="99"/>
      <c r="C57" s="15"/>
      <c r="D57" s="7" t="s">
        <v>6</v>
      </c>
      <c r="E57" s="94"/>
      <c r="F57" s="15"/>
      <c r="G57" s="7" t="s">
        <v>6</v>
      </c>
      <c r="H57" s="94"/>
      <c r="I57" s="15"/>
      <c r="J57" s="7" t="s">
        <v>6</v>
      </c>
      <c r="K57" s="94"/>
    </row>
    <row r="58" spans="1:11" ht="20" customHeight="1" x14ac:dyDescent="0.2">
      <c r="A58" s="10"/>
      <c r="B58" s="71" t="s">
        <v>42</v>
      </c>
      <c r="C58" s="15"/>
      <c r="D58" s="9" t="str">
        <f>IF(D57="Onvoldoende","KNOCK OUT",IF(D57="Matig","-€ 23.437,50",IF(D57="Voldoende","€ 0",IF(D57="Goed","€ 3.984,38",IF(D57="Uitmuntend","€ 4.687,50"," ")))))</f>
        <v xml:space="preserve"> </v>
      </c>
      <c r="E58" s="94"/>
      <c r="F58" s="15"/>
      <c r="G58" s="9" t="str">
        <f>IF(G57="Onvoldoende","KNOCK OUT",IF(G57="Matig","-€ 23.437,50",IF(G57="Voldoende","€ 0",IF(G57="Goed","€ 3.984,38",IF(G57="Uitmuntend","€ 4.687,50"," ")))))</f>
        <v xml:space="preserve"> </v>
      </c>
      <c r="H58" s="94"/>
      <c r="I58" s="15"/>
      <c r="J58" s="9" t="str">
        <f>IF(J57="Onvoldoende","KNOCK OUT",IF(J57="Matig","-€ 23.437,50",IF(J57="Voldoende","€ 0",IF(J57="Goed","€ 3.984,38",IF(J57="Uitmuntend","€ 4.687,50"," ")))))</f>
        <v xml:space="preserve"> </v>
      </c>
      <c r="K58" s="94"/>
    </row>
    <row r="59" spans="1:11" s="26" customFormat="1" ht="40" customHeight="1" x14ac:dyDescent="0.2">
      <c r="A59" s="72" t="str">
        <f>Casussen!A20</f>
        <v xml:space="preserve">CASE 2: PROMOTIE VAN EEN OPLEIDING MEDIA VORMGEVER </v>
      </c>
      <c r="B59" s="73"/>
      <c r="C59" s="24"/>
      <c r="D59" s="101" t="str">
        <f>'Beoordelaar 1'!C1</f>
        <v>Inschrijver 1</v>
      </c>
      <c r="E59" s="102"/>
      <c r="F59" s="25"/>
      <c r="G59" s="101" t="str">
        <f>'Beoordelaar 1'!F1</f>
        <v>Inschrijver 2</v>
      </c>
      <c r="H59" s="102"/>
      <c r="I59" s="25"/>
      <c r="J59" s="101" t="str">
        <f>'Beoordelaar 1'!I1</f>
        <v>Inschrijver 3</v>
      </c>
      <c r="K59" s="102"/>
    </row>
    <row r="60" spans="1:11" ht="25" customHeight="1" x14ac:dyDescent="0.2">
      <c r="A60" s="103" t="str">
        <f>Casussen!A21</f>
        <v>1.	Schrijf een advies over de in te zetten kanalen, budgetten en doelstellingen met onderbouwing.</v>
      </c>
      <c r="B60" s="11" t="str">
        <f>$B$3</f>
        <v>Beoordelaar 1</v>
      </c>
      <c r="C60" s="14"/>
      <c r="D60" s="12" t="str">
        <f>'Beoordelaar 1'!C27</f>
        <v>Score:</v>
      </c>
      <c r="E60" s="93" t="s">
        <v>38</v>
      </c>
      <c r="F60" s="14"/>
      <c r="G60" s="12" t="str">
        <f>'Beoordelaar 1'!F27</f>
        <v>Score:</v>
      </c>
      <c r="H60" s="93" t="s">
        <v>38</v>
      </c>
      <c r="I60" s="14"/>
      <c r="J60" s="12" t="str">
        <f>'Beoordelaar 1'!I27</f>
        <v>Score:</v>
      </c>
      <c r="K60" s="93" t="s">
        <v>38</v>
      </c>
    </row>
    <row r="61" spans="1:11" ht="25" customHeight="1" x14ac:dyDescent="0.2">
      <c r="A61" s="104"/>
      <c r="B61" s="11" t="str">
        <f>$B$4</f>
        <v>Beoordelaar 2</v>
      </c>
      <c r="C61" s="14"/>
      <c r="D61" s="12" t="str">
        <f>'Beoordelaar 2'!C27</f>
        <v>Score:</v>
      </c>
      <c r="E61" s="94"/>
      <c r="F61" s="14"/>
      <c r="G61" s="12" t="str">
        <f>'Beoordelaar 2'!F27</f>
        <v>Score:</v>
      </c>
      <c r="H61" s="94"/>
      <c r="I61" s="14"/>
      <c r="J61" s="12" t="str">
        <f>'Beoordelaar 2'!I27</f>
        <v>Score:</v>
      </c>
      <c r="K61" s="94"/>
    </row>
    <row r="62" spans="1:11" ht="25" customHeight="1" x14ac:dyDescent="0.2">
      <c r="A62" s="105"/>
      <c r="B62" s="11" t="str">
        <f>$B$5</f>
        <v>Beoordelaar 3</v>
      </c>
      <c r="C62" s="14"/>
      <c r="D62" s="12" t="str">
        <f>'Beoordelaar 3'!C27</f>
        <v>Score:</v>
      </c>
      <c r="E62" s="94"/>
      <c r="F62" s="14"/>
      <c r="G62" s="12" t="str">
        <f>'Beoordelaar 3'!F27</f>
        <v>Score:</v>
      </c>
      <c r="H62" s="94"/>
      <c r="I62" s="14"/>
      <c r="J62" s="12" t="str">
        <f>'Beoordelaar 3'!I27</f>
        <v>Score:</v>
      </c>
      <c r="K62" s="94"/>
    </row>
    <row r="63" spans="1:11" ht="20" customHeight="1" x14ac:dyDescent="0.2">
      <c r="A63" s="98" t="s">
        <v>41</v>
      </c>
      <c r="B63" s="99"/>
      <c r="C63" s="15"/>
      <c r="D63" s="7" t="s">
        <v>6</v>
      </c>
      <c r="E63" s="94"/>
      <c r="F63" s="15"/>
      <c r="G63" s="7" t="s">
        <v>6</v>
      </c>
      <c r="H63" s="94"/>
      <c r="I63" s="15"/>
      <c r="J63" s="7" t="s">
        <v>6</v>
      </c>
      <c r="K63" s="94"/>
    </row>
    <row r="64" spans="1:11" ht="20" customHeight="1" x14ac:dyDescent="0.2">
      <c r="A64" s="10"/>
      <c r="B64" s="8" t="s">
        <v>42</v>
      </c>
      <c r="C64" s="15"/>
      <c r="D64" s="9" t="str">
        <f>IF(D63="Onvoldoende","KNOCK OUT",IF(D63="Matig","-€ 11.250",IF(D63="Voldoende","€ 0",IF(D63="Goed","€ 3.187,50",IF(D63="Uitmuntend","€ 3.750"," ")))))</f>
        <v xml:space="preserve"> </v>
      </c>
      <c r="E64" s="94"/>
      <c r="F64" s="15"/>
      <c r="G64" s="9" t="str">
        <f>IF(G63="Onvoldoende","KNOCK OUT",IF(G63="Matig","-€ 11.250",IF(G63="Voldoende","€ 0",IF(G63="Goed","€ 3.187,50",IF(G63="Uitmuntend","€ 3.750"," ")))))</f>
        <v xml:space="preserve"> </v>
      </c>
      <c r="H64" s="94"/>
      <c r="I64" s="15"/>
      <c r="J64" s="9" t="str">
        <f>IF(J63="Onvoldoende","KNOCK OUT",IF(J63="Matig","-€ 11.250",IF(J63="Voldoende","€ 0",IF(J63="Goed","€ 3.187,50",IF(J63="Uitmuntend","€ 3.750"," ")))))</f>
        <v xml:space="preserve"> </v>
      </c>
      <c r="K64" s="94"/>
    </row>
    <row r="65" spans="1:11" ht="25" customHeight="1" x14ac:dyDescent="0.2">
      <c r="A65" s="103" t="str">
        <f>Casussen!A23</f>
        <v>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v>
      </c>
      <c r="B65" s="11" t="str">
        <f>$B$3</f>
        <v>Beoordelaar 1</v>
      </c>
      <c r="C65" s="14"/>
      <c r="D65" s="12" t="str">
        <f>'Beoordelaar 1'!C29</f>
        <v>Score:</v>
      </c>
      <c r="E65" s="93" t="s">
        <v>38</v>
      </c>
      <c r="F65" s="14"/>
      <c r="G65" s="12" t="str">
        <f>'Beoordelaar 1'!F29</f>
        <v>Score:</v>
      </c>
      <c r="H65" s="93" t="s">
        <v>38</v>
      </c>
      <c r="I65" s="14"/>
      <c r="J65" s="12" t="str">
        <f>'Beoordelaar 1'!I29</f>
        <v>Score:</v>
      </c>
      <c r="K65" s="93" t="s">
        <v>38</v>
      </c>
    </row>
    <row r="66" spans="1:11" ht="25" customHeight="1" x14ac:dyDescent="0.2">
      <c r="A66" s="104"/>
      <c r="B66" s="11" t="str">
        <f>$B$4</f>
        <v>Beoordelaar 2</v>
      </c>
      <c r="C66" s="14"/>
      <c r="D66" s="12" t="str">
        <f>'Beoordelaar 2'!C29</f>
        <v>Score:</v>
      </c>
      <c r="E66" s="94"/>
      <c r="F66" s="14"/>
      <c r="G66" s="12" t="str">
        <f>'Beoordelaar 2'!F29</f>
        <v>Score:</v>
      </c>
      <c r="H66" s="94"/>
      <c r="I66" s="14"/>
      <c r="J66" s="12" t="str">
        <f>'Beoordelaar 2'!I29</f>
        <v>Score:</v>
      </c>
      <c r="K66" s="94"/>
    </row>
    <row r="67" spans="1:11" ht="25" customHeight="1" x14ac:dyDescent="0.2">
      <c r="A67" s="105"/>
      <c r="B67" s="11" t="str">
        <f>$B$5</f>
        <v>Beoordelaar 3</v>
      </c>
      <c r="C67" s="14"/>
      <c r="D67" s="12" t="str">
        <f>'Beoordelaar 3'!C29</f>
        <v>Score:</v>
      </c>
      <c r="E67" s="94"/>
      <c r="F67" s="14"/>
      <c r="G67" s="12" t="str">
        <f>'Beoordelaar 3'!F29</f>
        <v>Score:</v>
      </c>
      <c r="H67" s="94"/>
      <c r="I67" s="14"/>
      <c r="J67" s="12" t="str">
        <f>'Beoordelaar 3'!I29</f>
        <v>Score:</v>
      </c>
      <c r="K67" s="94"/>
    </row>
    <row r="68" spans="1:11" ht="20" customHeight="1" x14ac:dyDescent="0.2">
      <c r="A68" s="98" t="s">
        <v>41</v>
      </c>
      <c r="B68" s="99"/>
      <c r="C68" s="15"/>
      <c r="D68" s="7" t="s">
        <v>6</v>
      </c>
      <c r="E68" s="94"/>
      <c r="F68" s="15"/>
      <c r="G68" s="7" t="s">
        <v>6</v>
      </c>
      <c r="H68" s="94"/>
      <c r="I68" s="15"/>
      <c r="J68" s="7" t="s">
        <v>6</v>
      </c>
      <c r="K68" s="94"/>
    </row>
    <row r="69" spans="1:11" ht="20" customHeight="1" x14ac:dyDescent="0.2">
      <c r="A69" s="10"/>
      <c r="B69" s="71" t="s">
        <v>42</v>
      </c>
      <c r="C69" s="15"/>
      <c r="D69" s="70" t="str">
        <f>IF(D68="Onvoldoende","KNOCK OUT",IF(D68="Matig","-€ 15.750",IF(D68="Voldoende","€ 0",IF(D68="Goed","€ 4.462,50",IF(D68="Uitmuntend","€ 5.250"," ")))))</f>
        <v xml:space="preserve"> </v>
      </c>
      <c r="E69" s="94"/>
      <c r="F69" s="15"/>
      <c r="G69" s="70" t="str">
        <f>IF(G68="Onvoldoende","KNOCK OUT",IF(G68="Matig","-€ 15.750",IF(G68="Voldoende","€ 0",IF(G68="Goed","€ 4.462,50",IF(G68="Uitmuntend","€ 5.250"," ")))))</f>
        <v xml:space="preserve"> </v>
      </c>
      <c r="H69" s="94"/>
      <c r="I69" s="15"/>
      <c r="J69" s="70" t="str">
        <f>IF(J68="Onvoldoende","KNOCK OUT",IF(J68="Matig","-€ 15.750",IF(J68="Voldoende","€ 0",IF(J68="Goed","€ 4.462,50",IF(J68="Uitmuntend","€ 5.250"," ")))))</f>
        <v xml:space="preserve"> </v>
      </c>
      <c r="K69" s="94"/>
    </row>
    <row r="70" spans="1:11" ht="25" customHeight="1" x14ac:dyDescent="0.2">
      <c r="A70" s="103" t="str">
        <f>Casussen!A25</f>
        <v>3.	Schrijf een advies over de landingspage van deze opleiding. Wat kan er anders/beter om  bij te dragen aan het behalen van de doelstelling van de campagne?</v>
      </c>
      <c r="B70" s="11" t="str">
        <f>$B$3</f>
        <v>Beoordelaar 1</v>
      </c>
      <c r="C70" s="14"/>
      <c r="D70" s="12" t="str">
        <f>'Beoordelaar 1'!C31</f>
        <v>Score:</v>
      </c>
      <c r="E70" s="93" t="s">
        <v>38</v>
      </c>
      <c r="F70" s="14"/>
      <c r="G70" s="12" t="str">
        <f>'Beoordelaar 1'!F31</f>
        <v>Score:</v>
      </c>
      <c r="H70" s="93" t="s">
        <v>38</v>
      </c>
      <c r="I70" s="14"/>
      <c r="J70" s="12" t="str">
        <f>'Beoordelaar 1'!I31</f>
        <v>Score:</v>
      </c>
      <c r="K70" s="93" t="s">
        <v>38</v>
      </c>
    </row>
    <row r="71" spans="1:11" ht="25" customHeight="1" x14ac:dyDescent="0.2">
      <c r="A71" s="104"/>
      <c r="B71" s="11" t="str">
        <f>$B$4</f>
        <v>Beoordelaar 2</v>
      </c>
      <c r="C71" s="14"/>
      <c r="D71" s="12" t="str">
        <f>'Beoordelaar 2'!C31</f>
        <v>Score:</v>
      </c>
      <c r="E71" s="94"/>
      <c r="F71" s="14"/>
      <c r="G71" s="12" t="str">
        <f>'Beoordelaar 2'!F31</f>
        <v>Score:</v>
      </c>
      <c r="H71" s="94"/>
      <c r="I71" s="14"/>
      <c r="J71" s="12" t="str">
        <f>'Beoordelaar 2'!I31</f>
        <v>Score:</v>
      </c>
      <c r="K71" s="94"/>
    </row>
    <row r="72" spans="1:11" ht="25" customHeight="1" x14ac:dyDescent="0.2">
      <c r="A72" s="105"/>
      <c r="B72" s="11" t="str">
        <f>$B$5</f>
        <v>Beoordelaar 3</v>
      </c>
      <c r="C72" s="14"/>
      <c r="D72" s="12" t="str">
        <f>'Beoordelaar 3'!C31</f>
        <v>Score:</v>
      </c>
      <c r="E72" s="94"/>
      <c r="F72" s="14"/>
      <c r="G72" s="12" t="str">
        <f>'Beoordelaar 3'!F31</f>
        <v>Score:</v>
      </c>
      <c r="H72" s="94"/>
      <c r="I72" s="14"/>
      <c r="J72" s="12" t="str">
        <f>'Beoordelaar 3'!I31</f>
        <v>Score:</v>
      </c>
      <c r="K72" s="94"/>
    </row>
    <row r="73" spans="1:11" ht="20" customHeight="1" x14ac:dyDescent="0.2">
      <c r="A73" s="98" t="s">
        <v>41</v>
      </c>
      <c r="B73" s="99"/>
      <c r="C73" s="15"/>
      <c r="D73" s="7" t="s">
        <v>6</v>
      </c>
      <c r="E73" s="94"/>
      <c r="F73" s="15"/>
      <c r="G73" s="7" t="s">
        <v>6</v>
      </c>
      <c r="H73" s="94"/>
      <c r="I73" s="15"/>
      <c r="J73" s="7" t="s">
        <v>6</v>
      </c>
      <c r="K73" s="94"/>
    </row>
    <row r="74" spans="1:11" ht="20" customHeight="1" x14ac:dyDescent="0.2">
      <c r="A74" s="10"/>
      <c r="B74" s="8" t="s">
        <v>42</v>
      </c>
      <c r="C74" s="15"/>
      <c r="D74" s="9" t="str">
        <f>IF(D73="Onvoldoende","KNOCK OUT",IF(D73="Matig","-€ 6.750",IF(D73="Voldoende","€ 0",IF(D73="Goed","€ 1.912,50",IF(D73="Uitmuntend","€ 2.250"," ")))))</f>
        <v xml:space="preserve"> </v>
      </c>
      <c r="E74" s="94"/>
      <c r="F74" s="15"/>
      <c r="G74" s="9" t="str">
        <f>IF(G73="Onvoldoende","KNOCK OUT",IF(G73="Matig","-€ 6.750",IF(G73="Voldoende","€ 0",IF(G73="Goed","€ 1.912,50",IF(G73="Uitmuntend","€ 2.250"," ")))))</f>
        <v xml:space="preserve"> </v>
      </c>
      <c r="H74" s="94"/>
      <c r="I74" s="15"/>
      <c r="J74" s="9" t="str">
        <f>IF(J73="Onvoldoende","KNOCK OUT",IF(J73="Matig","-€ 6.750",IF(J73="Voldoende","€ 0",IF(J73="Goed","€ 1.912,50",IF(J73="Uitmuntend","€ 2.250"," ")))))</f>
        <v xml:space="preserve"> </v>
      </c>
      <c r="K74" s="94"/>
    </row>
    <row r="75" spans="1:11" ht="25" customHeight="1" x14ac:dyDescent="0.2">
      <c r="A75" s="103" t="str">
        <f>Casussen!A27</f>
        <v xml:space="preserve">4. Beschrijf hoe inschrijver omgaat met het veelvoud aan dit soort opdrachten die ad hoc op je afkomen. </v>
      </c>
      <c r="B75" s="11" t="str">
        <f>$B$3</f>
        <v>Beoordelaar 1</v>
      </c>
      <c r="C75" s="14"/>
      <c r="D75" s="12" t="str">
        <f>'Beoordelaar 1'!C33</f>
        <v>Score:</v>
      </c>
      <c r="E75" s="93" t="s">
        <v>38</v>
      </c>
      <c r="F75" s="14"/>
      <c r="G75" s="12" t="str">
        <f>'Beoordelaar 1'!F33</f>
        <v>Score:</v>
      </c>
      <c r="H75" s="93" t="s">
        <v>38</v>
      </c>
      <c r="I75" s="14"/>
      <c r="J75" s="12" t="str">
        <f>'Beoordelaar 1'!I33</f>
        <v>Score:</v>
      </c>
      <c r="K75" s="93" t="s">
        <v>38</v>
      </c>
    </row>
    <row r="76" spans="1:11" ht="25" customHeight="1" x14ac:dyDescent="0.2">
      <c r="A76" s="104"/>
      <c r="B76" s="11" t="str">
        <f>$B$4</f>
        <v>Beoordelaar 2</v>
      </c>
      <c r="C76" s="14"/>
      <c r="D76" s="12" t="str">
        <f>'Beoordelaar 2'!C33</f>
        <v>Score:</v>
      </c>
      <c r="E76" s="94"/>
      <c r="F76" s="14"/>
      <c r="G76" s="12" t="str">
        <f>'Beoordelaar 2'!F33</f>
        <v>Score:</v>
      </c>
      <c r="H76" s="94"/>
      <c r="I76" s="14"/>
      <c r="J76" s="12" t="str">
        <f>'Beoordelaar 2'!I33</f>
        <v>Score:</v>
      </c>
      <c r="K76" s="94"/>
    </row>
    <row r="77" spans="1:11" ht="25" customHeight="1" x14ac:dyDescent="0.2">
      <c r="A77" s="105"/>
      <c r="B77" s="11" t="str">
        <f>$B$5</f>
        <v>Beoordelaar 3</v>
      </c>
      <c r="C77" s="14"/>
      <c r="D77" s="12" t="str">
        <f>'Beoordelaar 3'!C33</f>
        <v>Score:</v>
      </c>
      <c r="E77" s="94"/>
      <c r="F77" s="14"/>
      <c r="G77" s="12" t="str">
        <f>'Beoordelaar 3'!F33</f>
        <v>Score:</v>
      </c>
      <c r="H77" s="94"/>
      <c r="I77" s="14"/>
      <c r="J77" s="12" t="str">
        <f>'Beoordelaar 3'!I33</f>
        <v>Score:</v>
      </c>
      <c r="K77" s="94"/>
    </row>
    <row r="78" spans="1:11" ht="20" customHeight="1" x14ac:dyDescent="0.2">
      <c r="A78" s="98" t="s">
        <v>41</v>
      </c>
      <c r="B78" s="99"/>
      <c r="C78" s="15"/>
      <c r="D78" s="7" t="s">
        <v>6</v>
      </c>
      <c r="E78" s="94"/>
      <c r="F78" s="15"/>
      <c r="G78" s="7" t="s">
        <v>6</v>
      </c>
      <c r="H78" s="94"/>
      <c r="I78" s="15"/>
      <c r="J78" s="7" t="s">
        <v>6</v>
      </c>
      <c r="K78" s="94"/>
    </row>
    <row r="79" spans="1:11" ht="20" customHeight="1" x14ac:dyDescent="0.2">
      <c r="A79" s="10"/>
      <c r="B79" s="71" t="s">
        <v>42</v>
      </c>
      <c r="C79" s="15"/>
      <c r="D79" s="9" t="str">
        <f>IF(D78="Onvoldoende","KNOCK OUT",IF(D78="Matig","-€ 11.250",IF(D78="Voldoende","€ 0",IF(D78="Goed","€ 3.187,50",IF(D78="Uitmuntend","€ 3.750"," ")))))</f>
        <v xml:space="preserve"> </v>
      </c>
      <c r="E79" s="94"/>
      <c r="F79" s="15"/>
      <c r="G79" s="9" t="str">
        <f>IF(G78="Onvoldoende","KNOCK OUT",IF(G78="Matig","-€ 11.250",IF(G78="Voldoende","€ 0",IF(G78="Goed","€ 3.187,50",IF(G78="Uitmuntend","€ 3.750"," ")))))</f>
        <v xml:space="preserve"> </v>
      </c>
      <c r="H79" s="94"/>
      <c r="I79" s="15"/>
      <c r="J79" s="9" t="str">
        <f>IF(J78="Onvoldoende","KNOCK OUT",IF(J78="Matig","-€ 11.250",IF(J78="Voldoende","€ 0",IF(J78="Goed","€ 3.187,50",IF(J78="Uitmuntend","€ 3.750"," ")))))</f>
        <v xml:space="preserve"> </v>
      </c>
      <c r="K79" s="94"/>
    </row>
    <row r="80" spans="1:11" ht="40" customHeight="1" x14ac:dyDescent="0.2">
      <c r="A80" s="100" t="s">
        <v>43</v>
      </c>
      <c r="B80" s="100"/>
      <c r="C80" s="16"/>
      <c r="D80" s="13" t="e">
        <f>D7+D12+D17+D23+D28+D33+D38+D43+D48+D53+D58+D64+D69+D74+D79</f>
        <v>#VALUE!</v>
      </c>
      <c r="E80" s="17"/>
      <c r="F80" s="16"/>
      <c r="G80" s="13" t="e">
        <f>G7+G12+G17+G23+G28+G33+G38+G43+G48+G53+G58+G64+G69+G74+G79</f>
        <v>#VALUE!</v>
      </c>
      <c r="H80" s="17"/>
      <c r="I80" s="16"/>
      <c r="J80" s="13" t="e">
        <f>J7+J12+J17+J23+J28+J33+J38+J43+J48+J53+J58+J64+J69+J74+J79</f>
        <v>#VALUE!</v>
      </c>
      <c r="K80" s="17"/>
    </row>
  </sheetData>
  <sheetProtection algorithmName="SHA-512" hashValue="aWvFJxNlPLvSNAYl4eX7T5wEd598auP8Sla7Ka5kmb7Dbrv6ZKEnUtHTy03kK1RTFO6vQ3Zr97I6ydgfsvnx4g==" saltValue="T5UZMfjAZ0dEHUVVs4x1lg==" spinCount="100000" sheet="1" objects="1" scenarios="1"/>
  <mergeCells count="86">
    <mergeCell ref="A75:A77"/>
    <mergeCell ref="E75:E79"/>
    <mergeCell ref="H75:H79"/>
    <mergeCell ref="K75:K79"/>
    <mergeCell ref="A78:B78"/>
    <mergeCell ref="A70:A72"/>
    <mergeCell ref="E70:E74"/>
    <mergeCell ref="H70:H74"/>
    <mergeCell ref="K70:K74"/>
    <mergeCell ref="A73:B73"/>
    <mergeCell ref="A65:A67"/>
    <mergeCell ref="E65:E69"/>
    <mergeCell ref="H65:H69"/>
    <mergeCell ref="K65:K69"/>
    <mergeCell ref="A68:B68"/>
    <mergeCell ref="D59:E59"/>
    <mergeCell ref="G59:H59"/>
    <mergeCell ref="J59:K59"/>
    <mergeCell ref="A60:A62"/>
    <mergeCell ref="E60:E64"/>
    <mergeCell ref="H60:H64"/>
    <mergeCell ref="K60:K64"/>
    <mergeCell ref="A63:B63"/>
    <mergeCell ref="A54:A56"/>
    <mergeCell ref="E54:E58"/>
    <mergeCell ref="H54:H58"/>
    <mergeCell ref="K54:K58"/>
    <mergeCell ref="A57:B57"/>
    <mergeCell ref="A49:A51"/>
    <mergeCell ref="E49:E53"/>
    <mergeCell ref="H49:H53"/>
    <mergeCell ref="K49:K53"/>
    <mergeCell ref="A52:B52"/>
    <mergeCell ref="A44:A46"/>
    <mergeCell ref="E44:E48"/>
    <mergeCell ref="H44:H48"/>
    <mergeCell ref="K44:K48"/>
    <mergeCell ref="A47:B47"/>
    <mergeCell ref="A39:A41"/>
    <mergeCell ref="E39:E43"/>
    <mergeCell ref="H39:H43"/>
    <mergeCell ref="K39:K43"/>
    <mergeCell ref="A42:B42"/>
    <mergeCell ref="A34:A36"/>
    <mergeCell ref="E34:E38"/>
    <mergeCell ref="H34:H38"/>
    <mergeCell ref="K34:K38"/>
    <mergeCell ref="A37:B37"/>
    <mergeCell ref="A27:B27"/>
    <mergeCell ref="A29:A31"/>
    <mergeCell ref="E29:E33"/>
    <mergeCell ref="H29:H33"/>
    <mergeCell ref="K29:K33"/>
    <mergeCell ref="A32:B32"/>
    <mergeCell ref="K13:K17"/>
    <mergeCell ref="D2:E2"/>
    <mergeCell ref="G2:H2"/>
    <mergeCell ref="A80:B80"/>
    <mergeCell ref="D18:E18"/>
    <mergeCell ref="G18:H18"/>
    <mergeCell ref="J18:K18"/>
    <mergeCell ref="A19:A21"/>
    <mergeCell ref="E19:E23"/>
    <mergeCell ref="H19:H23"/>
    <mergeCell ref="K19:K23"/>
    <mergeCell ref="A22:B22"/>
    <mergeCell ref="A24:A26"/>
    <mergeCell ref="E24:E28"/>
    <mergeCell ref="H24:H28"/>
    <mergeCell ref="K24:K28"/>
    <mergeCell ref="A13:A15"/>
    <mergeCell ref="A16:B16"/>
    <mergeCell ref="A3:A5"/>
    <mergeCell ref="A8:A10"/>
    <mergeCell ref="H3:H7"/>
    <mergeCell ref="H8:H12"/>
    <mergeCell ref="H13:H17"/>
    <mergeCell ref="E8:E12"/>
    <mergeCell ref="E13:E17"/>
    <mergeCell ref="A6:B6"/>
    <mergeCell ref="A11:B11"/>
    <mergeCell ref="J2:K2"/>
    <mergeCell ref="A1:K1"/>
    <mergeCell ref="E3:E7"/>
    <mergeCell ref="K3:K7"/>
    <mergeCell ref="K8:K12"/>
  </mergeCells>
  <dataValidations count="1">
    <dataValidation type="list" allowBlank="1" showInputMessage="1" showErrorMessage="1" sqref="J11 J16 D6 J6 D11 G16 G11 G6 D16 G22 G27 D22 G32 D27 D78 D68 G78 D32 G37 G42 D37 G47 D42 G68 J63 J73 D47 G52 G57 D52 J78 J68 D57 G63 G73 D63 D73 J22 J27 J32 J37 J42 J47 J52 J57" xr:uid="{00000000-0002-0000-0400-000000000000}">
      <formula1>Score</formula1>
    </dataValidation>
  </dataValidations>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82A61-631D-3649-84CB-6F02552F1052}">
  <dimension ref="A1:G17"/>
  <sheetViews>
    <sheetView showGridLines="0" zoomScale="130" zoomScaleNormal="130" workbookViewId="0">
      <selection activeCell="A3" sqref="A3:XFD3"/>
    </sheetView>
  </sheetViews>
  <sheetFormatPr baseColWidth="10" defaultColWidth="10.83203125" defaultRowHeight="14" x14ac:dyDescent="0.2"/>
  <cols>
    <col min="1" max="1" width="64.6640625" style="22" customWidth="1"/>
    <col min="2" max="2" width="2.83203125" style="22" customWidth="1"/>
    <col min="3" max="3" width="24.5" style="22" customWidth="1"/>
    <col min="4" max="4" width="2.83203125" style="22" customWidth="1"/>
    <col min="5" max="5" width="24.5" style="22" customWidth="1"/>
    <col min="6" max="6" width="2.83203125" style="22" customWidth="1"/>
    <col min="7" max="7" width="24.5" style="22" customWidth="1"/>
    <col min="8" max="16384" width="10.83203125" style="22"/>
  </cols>
  <sheetData>
    <row r="1" spans="1:7" ht="27" customHeight="1" x14ac:dyDescent="0.2">
      <c r="A1" s="28" t="s">
        <v>44</v>
      </c>
      <c r="B1" s="29"/>
      <c r="C1" s="30"/>
      <c r="D1" s="29"/>
      <c r="E1" s="30"/>
      <c r="F1" s="29"/>
      <c r="G1" s="30"/>
    </row>
    <row r="2" spans="1:7" ht="27" customHeight="1" x14ac:dyDescent="0.2">
      <c r="A2" s="31" t="s">
        <v>45</v>
      </c>
      <c r="B2" s="29"/>
      <c r="C2" s="32" t="str">
        <f>'[1]Beoordelaar 1'!C1:D1</f>
        <v>Inschrijver 1</v>
      </c>
      <c r="D2" s="33"/>
      <c r="E2" s="32" t="str">
        <f>'[1]Beoordelaar 1'!F1</f>
        <v>Inschrijver 2</v>
      </c>
      <c r="F2" s="33"/>
      <c r="G2" s="32" t="str">
        <f>'[1]Beoordelaar 1'!I1</f>
        <v>Inschrijver 3</v>
      </c>
    </row>
    <row r="3" spans="1:7" ht="27" customHeight="1" x14ac:dyDescent="0.2">
      <c r="A3" s="34" t="s">
        <v>46</v>
      </c>
      <c r="B3" s="29"/>
      <c r="C3" s="35" t="e">
        <f>Consensus!D80</f>
        <v>#VALUE!</v>
      </c>
      <c r="D3" s="33"/>
      <c r="E3" s="35" t="e">
        <f>Consensus!G80</f>
        <v>#VALUE!</v>
      </c>
      <c r="F3" s="33"/>
      <c r="G3" s="35" t="e">
        <f>Consensus!J80</f>
        <v>#VALUE!</v>
      </c>
    </row>
    <row r="4" spans="1:7" ht="14" customHeight="1" x14ac:dyDescent="0.2"/>
    <row r="5" spans="1:7" ht="27" customHeight="1" x14ac:dyDescent="0.2">
      <c r="A5" s="36" t="s">
        <v>47</v>
      </c>
      <c r="B5" s="29"/>
      <c r="C5" s="37">
        <v>0</v>
      </c>
      <c r="D5" s="33"/>
      <c r="E5" s="37">
        <v>0</v>
      </c>
      <c r="F5" s="33"/>
      <c r="G5" s="37">
        <v>0</v>
      </c>
    </row>
    <row r="6" spans="1:7" ht="15" customHeight="1" x14ac:dyDescent="0.2"/>
    <row r="7" spans="1:7" ht="27" customHeight="1" x14ac:dyDescent="0.2">
      <c r="A7" s="38" t="s">
        <v>48</v>
      </c>
      <c r="B7" s="29"/>
      <c r="C7" s="39" t="e">
        <f>C5-C3</f>
        <v>#VALUE!</v>
      </c>
      <c r="D7" s="40"/>
      <c r="E7" s="39" t="e">
        <f>E5-E3</f>
        <v>#VALUE!</v>
      </c>
      <c r="F7" s="40"/>
      <c r="G7" s="39" t="e">
        <f>G5-G3</f>
        <v>#VALUE!</v>
      </c>
    </row>
    <row r="14" spans="1:7" x14ac:dyDescent="0.2">
      <c r="C14" s="41"/>
    </row>
    <row r="15" spans="1:7" x14ac:dyDescent="0.2">
      <c r="C15" s="41"/>
    </row>
    <row r="16" spans="1:7" x14ac:dyDescent="0.2">
      <c r="C16" s="41"/>
    </row>
    <row r="17" spans="3:3" x14ac:dyDescent="0.2">
      <c r="C17" s="41"/>
    </row>
  </sheetData>
  <sheetProtection algorithmName="SHA-512" hashValue="6jjT5XsdMhJD2ZuPN8FBrAIxcOzdTzWD0RHK16fRhtLErWQSLHZHYPoS9vp2K315NK7PP03KdqsPw8cgC95vPw==" saltValue="ap9KBUS3yEH/bdpITGvFi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F19A72E3F70247AB43917411E1CF98" ma:contentTypeVersion="3" ma:contentTypeDescription="Een nieuw document maken." ma:contentTypeScope="" ma:versionID="de3017f99bdae34449e3fd5ac29bbbc2">
  <xsd:schema xmlns:xsd="http://www.w3.org/2001/XMLSchema" xmlns:xs="http://www.w3.org/2001/XMLSchema" xmlns:p="http://schemas.microsoft.com/office/2006/metadata/properties" xmlns:ns2="a9bed265-be2e-4d82-ba25-35605a0fedd2" targetNamespace="http://schemas.microsoft.com/office/2006/metadata/properties" ma:root="true" ma:fieldsID="e0b8db986baec17e7bdf90c8717d916a" ns2:_="">
    <xsd:import namespace="a9bed265-be2e-4d82-ba25-35605a0fedd2"/>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ed265-be2e-4d82-ba25-35605a0fe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A066F5-21C7-4A5F-93B4-61509B1A6B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5122AA5-809F-4EDC-A3D9-A752143249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ed265-be2e-4d82-ba25-35605a0fe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3900A2-E371-44B5-8F6E-AD0F952872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Beoordelen open vragen</vt:lpstr>
      <vt:lpstr>Casussen</vt:lpstr>
      <vt:lpstr>Beoordelaar 1</vt:lpstr>
      <vt:lpstr>Beoordelaar 2</vt:lpstr>
      <vt:lpstr>Beoordelaar 3</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2023-11-02T09:47:47Z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0x01010030F19A72E3F70247AB43917411E1CF98</vt:lpwstr>
  </property>
</Properties>
</file>